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915"/>
  <workbookPr/>
  <mc:AlternateContent xmlns:mc="http://schemas.openxmlformats.org/markup-compatibility/2006">
    <mc:Choice Requires="x15">
      <x15ac:absPath xmlns:x15ac="http://schemas.microsoft.com/office/spreadsheetml/2010/11/ac" url="/Users/Omar/Desktop/DataBootCamp/Instructions/"/>
    </mc:Choice>
  </mc:AlternateContent>
  <bookViews>
    <workbookView xWindow="0" yWindow="460" windowWidth="25600" windowHeight="15540" activeTab="4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</sheets>
  <definedNames>
    <definedName name="_xlnm._FilterDatabase" localSheetId="0" hidden="1">Sheet1!$A$1:$R$4115</definedName>
  </definedNames>
  <calcPr calcId="150001" concurrentCalc="0"/>
  <pivotCaches>
    <pivotCache cacheId="16" r:id="rId6"/>
    <pivotCache cacheId="45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" i="7" l="1"/>
  <c r="D18" i="7"/>
  <c r="C18" i="7"/>
  <c r="B18" i="7"/>
  <c r="G18" i="7"/>
  <c r="K18" i="7"/>
  <c r="F18" i="7"/>
  <c r="J18" i="7"/>
  <c r="I18" i="7"/>
  <c r="H18" i="7"/>
  <c r="E17" i="7"/>
  <c r="D17" i="7"/>
  <c r="C17" i="7"/>
  <c r="B17" i="7"/>
  <c r="G17" i="7"/>
  <c r="K17" i="7"/>
  <c r="F17" i="7"/>
  <c r="J17" i="7"/>
  <c r="I17" i="7"/>
  <c r="H17" i="7"/>
  <c r="E16" i="7"/>
  <c r="D16" i="7"/>
  <c r="C16" i="7"/>
  <c r="B16" i="7"/>
  <c r="G16" i="7"/>
  <c r="K16" i="7"/>
  <c r="F16" i="7"/>
  <c r="J16" i="7"/>
  <c r="I16" i="7"/>
  <c r="H16" i="7"/>
  <c r="E15" i="7"/>
  <c r="D15" i="7"/>
  <c r="C15" i="7"/>
  <c r="B15" i="7"/>
  <c r="G15" i="7"/>
  <c r="K15" i="7"/>
  <c r="F15" i="7"/>
  <c r="J15" i="7"/>
  <c r="I15" i="7"/>
  <c r="H15" i="7"/>
  <c r="E14" i="7"/>
  <c r="D14" i="7"/>
  <c r="C14" i="7"/>
  <c r="B14" i="7"/>
  <c r="G14" i="7"/>
  <c r="K14" i="7"/>
  <c r="F14" i="7"/>
  <c r="J14" i="7"/>
  <c r="I14" i="7"/>
  <c r="H14" i="7"/>
  <c r="E3" i="7"/>
  <c r="B3" i="7"/>
  <c r="C3" i="7"/>
  <c r="D3" i="7"/>
  <c r="G3" i="7"/>
  <c r="K3" i="7"/>
  <c r="E4" i="7"/>
  <c r="B4" i="7"/>
  <c r="C4" i="7"/>
  <c r="D4" i="7"/>
  <c r="G4" i="7"/>
  <c r="K4" i="7"/>
  <c r="E5" i="7"/>
  <c r="B5" i="7"/>
  <c r="C5" i="7"/>
  <c r="D5" i="7"/>
  <c r="G5" i="7"/>
  <c r="K5" i="7"/>
  <c r="E6" i="7"/>
  <c r="B6" i="7"/>
  <c r="C6" i="7"/>
  <c r="D6" i="7"/>
  <c r="G6" i="7"/>
  <c r="K6" i="7"/>
  <c r="E7" i="7"/>
  <c r="B7" i="7"/>
  <c r="C7" i="7"/>
  <c r="D7" i="7"/>
  <c r="G7" i="7"/>
  <c r="K7" i="7"/>
  <c r="E8" i="7"/>
  <c r="B8" i="7"/>
  <c r="C8" i="7"/>
  <c r="D8" i="7"/>
  <c r="G8" i="7"/>
  <c r="K8" i="7"/>
  <c r="E9" i="7"/>
  <c r="B9" i="7"/>
  <c r="C9" i="7"/>
  <c r="D9" i="7"/>
  <c r="G9" i="7"/>
  <c r="K9" i="7"/>
  <c r="E10" i="7"/>
  <c r="B10" i="7"/>
  <c r="C10" i="7"/>
  <c r="D10" i="7"/>
  <c r="G10" i="7"/>
  <c r="K10" i="7"/>
  <c r="E11" i="7"/>
  <c r="B11" i="7"/>
  <c r="C11" i="7"/>
  <c r="D11" i="7"/>
  <c r="G11" i="7"/>
  <c r="K11" i="7"/>
  <c r="E12" i="7"/>
  <c r="B12" i="7"/>
  <c r="C12" i="7"/>
  <c r="D12" i="7"/>
  <c r="G12" i="7"/>
  <c r="K12" i="7"/>
  <c r="E13" i="7"/>
  <c r="B13" i="7"/>
  <c r="C13" i="7"/>
  <c r="D13" i="7"/>
  <c r="G13" i="7"/>
  <c r="K13" i="7"/>
  <c r="E2" i="7"/>
  <c r="B2" i="7"/>
  <c r="C2" i="7"/>
  <c r="D2" i="7"/>
  <c r="G2" i="7"/>
  <c r="K2" i="7"/>
  <c r="G19" i="7"/>
  <c r="E19" i="7"/>
  <c r="F2" i="7"/>
  <c r="F3" i="7"/>
  <c r="F4" i="7"/>
  <c r="F5" i="7"/>
  <c r="F6" i="7"/>
  <c r="F7" i="7"/>
  <c r="F8" i="7"/>
  <c r="F9" i="7"/>
  <c r="F10" i="7"/>
  <c r="F11" i="7"/>
  <c r="F12" i="7"/>
  <c r="F13" i="7"/>
  <c r="F19" i="7"/>
  <c r="D19" i="7"/>
  <c r="C19" i="7"/>
  <c r="B19" i="7"/>
  <c r="J3" i="7"/>
  <c r="J4" i="7"/>
  <c r="J5" i="7"/>
  <c r="J6" i="7"/>
  <c r="J7" i="7"/>
  <c r="J8" i="7"/>
  <c r="J9" i="7"/>
  <c r="J10" i="7"/>
  <c r="J11" i="7"/>
  <c r="J12" i="7"/>
  <c r="J13" i="7"/>
  <c r="J2" i="7"/>
  <c r="I3" i="7"/>
  <c r="I4" i="7"/>
  <c r="I5" i="7"/>
  <c r="I6" i="7"/>
  <c r="I7" i="7"/>
  <c r="I8" i="7"/>
  <c r="I9" i="7"/>
  <c r="I10" i="7"/>
  <c r="I11" i="7"/>
  <c r="I12" i="7"/>
  <c r="I13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3" i="1"/>
  <c r="A4" i="1"/>
  <c r="A5" i="1"/>
  <c r="A6" i="1"/>
  <c r="A7" i="1"/>
  <c r="A8" i="1"/>
  <c r="A2" i="1"/>
</calcChain>
</file>

<file path=xl/sharedStrings.xml><?xml version="1.0" encoding="utf-8"?>
<sst xmlns="http://schemas.openxmlformats.org/spreadsheetml/2006/main" count="33057" uniqueCount="8400">
  <si>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</si>
  <si>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</si>
  <si>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</si>
  <si>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</si>
  <si>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</si>
  <si>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</si>
  <si>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</si>
  <si>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</si>
  <si>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</si>
  <si>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</si>
  <si>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</si>
  <si>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</si>
  <si>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</si>
  <si>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</si>
  <si>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</si>
  <si>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</si>
  <si>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</si>
  <si>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</si>
  <si>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</si>
  <si>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</si>
  <si>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</si>
  <si>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</si>
  <si>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</si>
  <si>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</si>
  <si>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</si>
  <si>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</si>
  <si>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</si>
  <si>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</si>
  <si>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</si>
  <si>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</si>
  <si>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</si>
  <si>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</si>
  <si>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</si>
  <si>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</si>
  <si>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</si>
  <si>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</si>
  <si>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</si>
  <si>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</si>
  <si>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</si>
  <si>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</si>
  <si>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</si>
  <si>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</si>
  <si>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</si>
  <si>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</si>
  <si>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</si>
  <si>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</si>
  <si>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</si>
  <si>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</si>
  <si>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</si>
  <si>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</si>
  <si>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</si>
  <si>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</si>
  <si>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</si>
  <si>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</si>
  <si>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</si>
  <si>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</si>
  <si>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</si>
  <si>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</si>
  <si>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</si>
  <si>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</si>
  <si>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</si>
  <si>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</si>
  <si>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</si>
  <si>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</si>
  <si>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</si>
  <si>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</si>
  <si>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</si>
  <si>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</si>
  <si>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</si>
  <si>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</si>
  <si>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</si>
  <si>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</si>
  <si>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</si>
  <si>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</si>
  <si>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</si>
  <si>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</si>
  <si>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</si>
  <si>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</si>
  <si>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</si>
  <si>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</si>
  <si>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</si>
  <si>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</si>
  <si>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</si>
  <si>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</si>
  <si>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</si>
  <si>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</si>
  <si>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</si>
  <si>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</si>
  <si>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</si>
  <si>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</si>
  <si>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</si>
  <si>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</si>
  <si>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</si>
  <si>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</si>
  <si>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</si>
  <si>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</si>
  <si>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</si>
  <si>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</si>
  <si>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</si>
  <si>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</si>
  <si>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</si>
  <si>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</si>
  <si>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</si>
  <si>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</si>
  <si>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</si>
  <si>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</si>
  <si>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</si>
  <si>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</si>
  <si>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</si>
  <si>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</si>
  <si>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</si>
  <si>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</si>
  <si>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</si>
  <si>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</si>
  <si>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</si>
  <si>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</si>
  <si>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</si>
  <si>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</si>
  <si>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</si>
  <si>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</si>
  <si>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</si>
  <si>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</si>
  <si>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</si>
  <si>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</si>
  <si>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</si>
  <si>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</si>
  <si>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</si>
  <si>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</si>
  <si>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</si>
  <si>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</si>
  <si>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</si>
  <si>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</si>
  <si>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</si>
  <si>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</si>
  <si>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</si>
  <si>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</si>
  <si>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</si>
  <si>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</si>
  <si>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</si>
  <si>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</si>
  <si>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</si>
  <si>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</si>
  <si>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</si>
  <si>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</si>
  <si>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</si>
  <si>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</si>
  <si>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</si>
  <si>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</si>
  <si>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</si>
  <si>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</si>
  <si>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</si>
  <si>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</si>
  <si>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</si>
  <si>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</si>
  <si>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</si>
  <si>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</si>
  <si>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</si>
  <si>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</si>
  <si>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</si>
  <si>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</si>
  <si>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</si>
  <si>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</si>
  <si>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</si>
  <si>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</si>
  <si>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</si>
  <si>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</si>
  <si>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</si>
  <si>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</si>
  <si>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</si>
  <si>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</si>
  <si>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</si>
  <si>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</si>
  <si>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</si>
  <si>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</si>
  <si>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</si>
  <si>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</si>
  <si>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</si>
  <si>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</si>
  <si>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</si>
  <si>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</si>
  <si>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</si>
  <si>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</si>
  <si>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</si>
  <si>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</si>
  <si>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</si>
  <si>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</si>
  <si>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</si>
  <si>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</si>
  <si>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</si>
  <si>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</si>
  <si>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</si>
  <si>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</si>
  <si>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</si>
  <si>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</si>
  <si>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</si>
  <si>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</si>
  <si>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</si>
  <si>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</si>
  <si>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</si>
  <si>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</si>
  <si>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</si>
  <si>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</si>
  <si>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</si>
  <si>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</si>
  <si>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</si>
  <si>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</si>
  <si>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</si>
  <si>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</si>
  <si>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</si>
  <si>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</si>
  <si>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</si>
  <si>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</si>
  <si>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</si>
  <si>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</si>
  <si>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</si>
  <si>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</si>
  <si>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</si>
  <si>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</si>
  <si>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</si>
  <si>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</si>
  <si>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</si>
  <si>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</si>
  <si>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</si>
  <si>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</si>
  <si>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</si>
  <si>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</si>
  <si>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</si>
  <si>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</si>
  <si>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</si>
  <si>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</si>
  <si>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</si>
  <si>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</si>
  <si>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</si>
  <si>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</si>
  <si>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</si>
  <si>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</si>
  <si>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</si>
  <si>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</si>
  <si>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</si>
  <si>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</si>
  <si>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</si>
  <si>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</si>
  <si>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</si>
  <si>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</si>
  <si>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</si>
  <si>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</si>
  <si>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</si>
  <si>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</si>
  <si>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</si>
  <si>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</si>
  <si>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</si>
  <si>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</si>
  <si>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</si>
  <si>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</si>
  <si>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</si>
  <si>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</si>
  <si>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</si>
  <si>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</si>
  <si>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</si>
  <si>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</si>
  <si>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</si>
  <si>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</si>
  <si>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</si>
  <si>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</si>
  <si>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</si>
  <si>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</si>
  <si>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</si>
  <si>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</si>
  <si>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</si>
  <si>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</si>
  <si>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</si>
  <si>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</si>
  <si>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</si>
  <si>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</si>
  <si>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</si>
  <si>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</si>
  <si>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</si>
  <si>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</si>
  <si>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</si>
  <si>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</si>
  <si>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</si>
  <si>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</si>
  <si>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</si>
  <si>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</si>
  <si>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</si>
  <si>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</si>
  <si>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</si>
  <si>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</si>
  <si>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</si>
  <si>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</si>
  <si>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</si>
  <si>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</si>
  <si>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</si>
  <si>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</si>
  <si>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</si>
  <si>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</si>
  <si>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</si>
  <si>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</si>
  <si>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</si>
  <si>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</si>
  <si>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</si>
  <si>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</si>
  <si>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</si>
  <si>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</si>
  <si>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</si>
  <si>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</si>
  <si>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</si>
  <si>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</si>
  <si>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</si>
  <si>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</si>
  <si>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</si>
  <si>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</si>
  <si>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</si>
  <si>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</si>
  <si>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</si>
  <si>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</si>
  <si>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</si>
  <si>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</si>
  <si>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</si>
  <si>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</si>
  <si>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</si>
  <si>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</si>
  <si>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</si>
  <si>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</si>
  <si>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</si>
  <si>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</si>
  <si>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</si>
  <si>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</si>
  <si>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</si>
  <si>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</si>
  <si>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</si>
  <si>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</si>
  <si>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</si>
  <si>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</si>
  <si>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</si>
  <si>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</si>
  <si>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</si>
  <si>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</si>
  <si>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</si>
  <si>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</si>
  <si>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</si>
  <si>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</si>
  <si>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</si>
  <si>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</si>
  <si>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</si>
  <si>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</si>
  <si>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</si>
  <si>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</si>
  <si>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</si>
  <si>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</si>
  <si>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</si>
  <si>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</si>
  <si>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</si>
  <si>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</si>
  <si>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</si>
  <si>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</si>
  <si>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</si>
  <si>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</si>
  <si>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</si>
  <si>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</si>
  <si>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</si>
  <si>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</si>
  <si>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</si>
  <si>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</si>
  <si>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</si>
  <si>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</si>
  <si>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</si>
  <si>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</si>
  <si>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</si>
  <si>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</si>
  <si>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</si>
  <si>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</si>
  <si>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</si>
  <si>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</si>
  <si>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</si>
  <si>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</si>
  <si>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</si>
  <si>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</si>
  <si>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</si>
  <si>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</si>
  <si>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</si>
  <si>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</si>
  <si>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</si>
  <si>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</si>
  <si>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</si>
  <si>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</si>
  <si>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</si>
  <si>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</si>
  <si>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</si>
  <si>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</si>
  <si>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</si>
  <si>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</si>
  <si>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</si>
  <si>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</si>
  <si>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</si>
  <si>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</si>
  <si>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</si>
  <si>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</si>
  <si>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</si>
  <si>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</si>
  <si>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</si>
  <si>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</si>
  <si>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</si>
  <si>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</si>
  <si>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</si>
  <si>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</si>
  <si>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</si>
  <si>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</si>
  <si>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</si>
  <si>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</si>
  <si>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</si>
  <si>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</si>
  <si>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</si>
  <si>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</si>
  <si>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</si>
  <si>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</si>
  <si>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</si>
  <si>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</si>
  <si>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</si>
  <si>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</si>
  <si>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</si>
  <si>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</si>
  <si>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</si>
  <si>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</si>
  <si>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</si>
  <si>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</si>
  <si>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</si>
  <si>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</si>
  <si>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</si>
  <si>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</si>
  <si>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</si>
  <si>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</si>
  <si>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</si>
  <si>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</si>
  <si>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</si>
  <si>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</si>
  <si>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</si>
  <si>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</si>
  <si>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</si>
  <si>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</si>
  <si>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</si>
  <si>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</si>
  <si>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</si>
  <si>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</si>
  <si>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</si>
  <si>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</si>
  <si>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</si>
  <si>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</si>
  <si>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</si>
  <si>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</si>
  <si>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</si>
  <si>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</si>
  <si>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</si>
  <si>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</si>
  <si>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</si>
  <si>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</si>
  <si>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</si>
  <si>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</si>
  <si>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</si>
  <si>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</si>
  <si>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</si>
  <si>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</si>
  <si>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</si>
  <si>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</si>
  <si>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</si>
  <si>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</si>
  <si>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</si>
  <si>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</si>
  <si>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</si>
  <si>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</si>
  <si>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</si>
  <si>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</si>
  <si>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</si>
  <si>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</si>
  <si>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</si>
  <si>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</si>
  <si>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</si>
  <si>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</si>
  <si>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</si>
  <si>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</si>
  <si>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</si>
  <si>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</si>
  <si>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</si>
  <si>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</si>
  <si>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</si>
  <si>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</si>
  <si>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</si>
  <si>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</si>
  <si>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</si>
  <si>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</si>
  <si>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</si>
  <si>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</si>
  <si>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</si>
  <si>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</si>
  <si>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</si>
  <si>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</si>
  <si>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</si>
  <si>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</si>
  <si>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</si>
  <si>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</si>
  <si>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</si>
  <si>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</si>
  <si>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</si>
  <si>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</si>
  <si>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</si>
  <si>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</si>
  <si>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</si>
  <si>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</si>
  <si>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</si>
  <si>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</si>
  <si>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</si>
  <si>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</si>
  <si>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</si>
  <si>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</si>
  <si>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</si>
  <si>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</si>
  <si>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</si>
  <si>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</si>
  <si>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</si>
  <si>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</si>
  <si>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</si>
  <si>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</si>
  <si>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</si>
  <si>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</si>
  <si>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</si>
  <si>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</si>
  <si>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</si>
  <si>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</si>
  <si>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</si>
  <si>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</si>
  <si>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</si>
  <si>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</si>
  <si>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</si>
  <si>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</si>
  <si>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</si>
  <si>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</si>
  <si>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</si>
  <si>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</si>
  <si>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</si>
  <si>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</si>
  <si>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</si>
  <si>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</si>
  <si>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</si>
  <si>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</si>
  <si>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</si>
  <si>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</si>
  <si>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</si>
  <si>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</si>
  <si>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</si>
  <si>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</si>
  <si>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</si>
  <si>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</si>
  <si>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</si>
  <si>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</si>
  <si>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</si>
  <si>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</si>
  <si>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</si>
  <si>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</si>
  <si>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</si>
  <si>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</si>
  <si>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</si>
  <si>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</si>
  <si>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</si>
  <si>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</si>
  <si>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</si>
  <si>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</si>
  <si>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</si>
  <si>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</si>
  <si>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</si>
  <si>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</si>
  <si>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</si>
  <si>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</si>
  <si>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</si>
  <si>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</si>
  <si>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</si>
  <si>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</si>
  <si>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</si>
  <si>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</si>
  <si>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</si>
  <si>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</si>
  <si>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</si>
  <si>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</si>
  <si>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</si>
  <si>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</si>
  <si>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</si>
  <si>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</si>
  <si>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</si>
  <si>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</si>
  <si>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</si>
  <si>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</si>
  <si>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</si>
  <si>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</si>
  <si>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</si>
  <si>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</si>
  <si>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</si>
  <si>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</si>
  <si>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</si>
  <si>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</si>
  <si>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</si>
  <si>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</si>
  <si>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</si>
  <si>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</si>
  <si>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</si>
  <si>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</si>
  <si>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</si>
  <si>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</si>
  <si>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</si>
  <si>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</si>
  <si>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</si>
  <si>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</si>
  <si>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</si>
  <si>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</si>
  <si>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</si>
  <si>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</si>
  <si>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</si>
  <si>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</si>
  <si>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</si>
  <si>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</si>
  <si>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</si>
  <si>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</si>
  <si>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</si>
  <si>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</si>
  <si>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</si>
  <si>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</si>
  <si>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</si>
  <si>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</si>
  <si>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</si>
  <si>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</si>
  <si>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</si>
  <si>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</si>
  <si>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</si>
  <si>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</si>
  <si>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</si>
  <si>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</si>
  <si>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</si>
  <si>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</si>
  <si>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</si>
  <si>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</si>
  <si>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</si>
  <si>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</si>
  <si>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</si>
  <si>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</si>
  <si>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</si>
  <si>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</si>
  <si>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</si>
  <si>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</si>
  <si>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</si>
  <si>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</si>
  <si>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</si>
  <si>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</si>
  <si>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</si>
  <si>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</si>
  <si>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</si>
  <si>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</si>
  <si>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</si>
  <si>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</si>
  <si>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</si>
  <si>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</si>
  <si>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</si>
  <si>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</si>
  <si>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</si>
  <si>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</si>
  <si>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</si>
  <si>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</si>
  <si>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</si>
  <si>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</si>
  <si>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</si>
  <si>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</si>
  <si>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</si>
  <si>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</si>
  <si>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</si>
  <si>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</si>
  <si>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</si>
  <si>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</si>
  <si>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</si>
  <si>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</si>
  <si>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</si>
  <si>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</si>
  <si>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</si>
  <si>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</si>
  <si>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</si>
  <si>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</si>
  <si>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</si>
  <si>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</si>
  <si>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</si>
  <si>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</si>
  <si>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</si>
  <si>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</si>
  <si>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</si>
  <si>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</si>
  <si>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</si>
  <si>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</si>
  <si>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</si>
  <si>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</si>
  <si>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</si>
  <si>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</si>
  <si>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</si>
  <si>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</si>
  <si>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</si>
  <si>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</si>
  <si>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</si>
  <si>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</si>
  <si>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</si>
  <si>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</si>
  <si>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</si>
  <si>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</si>
  <si>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</si>
  <si>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</si>
  <si>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</si>
  <si>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</si>
  <si>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</si>
  <si>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</si>
  <si>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</si>
  <si>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</si>
  <si>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</si>
  <si>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</si>
  <si>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</si>
  <si>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</si>
  <si>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</si>
  <si>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</si>
  <si>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</si>
  <si>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</si>
  <si>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</si>
  <si>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</si>
  <si>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</si>
  <si>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</si>
  <si>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</si>
  <si>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</si>
  <si>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</si>
  <si>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</si>
  <si>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</si>
  <si>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</si>
  <si>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</si>
  <si>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</si>
  <si>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</si>
  <si>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</si>
  <si>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</si>
  <si>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</si>
  <si>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</si>
  <si>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</si>
  <si>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</si>
  <si>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</si>
  <si>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</si>
  <si>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</si>
  <si>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</si>
  <si>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</si>
  <si>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</si>
  <si>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</si>
  <si>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</si>
  <si>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</si>
  <si>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</si>
  <si>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</si>
  <si>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</si>
  <si>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</si>
  <si>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</si>
  <si>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</si>
  <si>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</si>
  <si>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</si>
  <si>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</si>
  <si>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</si>
  <si>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</si>
  <si>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</si>
  <si>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</si>
  <si>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</si>
  <si>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</si>
  <si>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</si>
  <si>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</si>
  <si>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</si>
  <si>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</si>
  <si>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</si>
  <si>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</si>
  <si>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</si>
  <si>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</si>
  <si>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</si>
  <si>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</si>
  <si>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</si>
  <si>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</si>
  <si>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</si>
  <si>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</si>
  <si>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</si>
  <si>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</si>
  <si>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</si>
  <si>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</si>
  <si>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</si>
  <si>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</si>
  <si>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</si>
  <si>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</si>
  <si>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</si>
  <si>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</si>
  <si>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</si>
  <si>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</si>
  <si>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</si>
  <si>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</si>
  <si>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</si>
  <si>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</si>
  <si>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</si>
  <si>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</si>
  <si>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</si>
  <si>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</si>
  <si>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</si>
  <si>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</si>
  <si>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</si>
  <si>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</si>
  <si>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</si>
  <si>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</si>
  <si>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</si>
  <si>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</si>
  <si>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</si>
  <si>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</si>
  <si>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</si>
  <si>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</si>
  <si>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</si>
  <si>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</si>
  <si>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</si>
  <si>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</si>
  <si>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</si>
  <si>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</si>
  <si>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</si>
  <si>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</si>
  <si>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</si>
  <si>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</si>
  <si>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</si>
  <si>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</si>
  <si>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</si>
  <si>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</si>
  <si>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</si>
  <si>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</si>
  <si>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</si>
  <si>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</si>
  <si>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</si>
  <si>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</si>
  <si>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</si>
  <si>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</si>
  <si>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</si>
  <si>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</si>
  <si>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</si>
  <si>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</si>
  <si>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</si>
  <si>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</si>
  <si>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</si>
  <si>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</si>
  <si>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</si>
  <si>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</si>
  <si>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</si>
  <si>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</si>
  <si>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</si>
  <si>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</si>
  <si>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</si>
  <si>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</si>
  <si>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</si>
  <si>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</si>
  <si>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</si>
  <si>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</si>
  <si>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</si>
  <si>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</si>
  <si>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</si>
  <si>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</si>
  <si>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</si>
  <si>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</si>
  <si>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</si>
  <si>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</si>
  <si>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</si>
  <si>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</si>
  <si>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</si>
  <si>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</si>
  <si>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</si>
  <si>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</si>
  <si>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</si>
  <si>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</si>
  <si>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</si>
  <si>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</si>
  <si>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</si>
  <si>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</si>
  <si>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</si>
  <si>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</si>
  <si>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</si>
  <si>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</si>
  <si>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</si>
  <si>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</si>
  <si>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</si>
  <si>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</si>
  <si>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</si>
  <si>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</si>
  <si>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</si>
  <si>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</si>
  <si>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</si>
  <si>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</si>
  <si>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</si>
  <si>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</si>
  <si>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</si>
  <si>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</si>
  <si>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</si>
  <si>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</si>
  <si>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</si>
  <si>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</si>
  <si>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</si>
  <si>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</si>
  <si>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</si>
  <si>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</si>
  <si>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</si>
  <si>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</si>
  <si>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</si>
  <si>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</si>
  <si>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</si>
  <si>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</si>
  <si>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</si>
  <si>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</si>
  <si>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</si>
  <si>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</si>
  <si>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</si>
  <si>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</si>
  <si>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</si>
  <si>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</si>
  <si>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</si>
  <si>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</si>
  <si>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</si>
  <si>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</si>
  <si>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</si>
  <si>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</si>
  <si>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</si>
  <si>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</si>
  <si>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</si>
  <si>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</si>
  <si>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</si>
  <si>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</si>
  <si>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</si>
  <si>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</si>
  <si>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</si>
  <si>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</si>
  <si>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</si>
  <si>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</si>
  <si>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</si>
  <si>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</si>
  <si>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</si>
  <si>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</si>
  <si>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</si>
  <si>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</si>
  <si>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</si>
  <si>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</si>
  <si>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</si>
  <si>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</si>
  <si>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</si>
  <si>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</si>
  <si>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</si>
  <si>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</si>
  <si>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</si>
  <si>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</si>
  <si>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</si>
  <si>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</si>
  <si>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</si>
  <si>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</si>
  <si>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</si>
  <si>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</si>
  <si>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</si>
  <si>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</si>
  <si>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</si>
  <si>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</si>
  <si>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</si>
  <si>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</si>
  <si>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</si>
  <si>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</si>
  <si>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</si>
  <si>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</si>
  <si>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</si>
  <si>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</si>
  <si>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</si>
  <si>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</si>
  <si>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</si>
  <si>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</si>
  <si>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</si>
  <si>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</si>
  <si>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</si>
  <si>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</si>
  <si>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</si>
  <si>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</si>
  <si>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</si>
  <si>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</si>
  <si>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</si>
  <si>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</si>
  <si>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</si>
  <si>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</si>
  <si>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</si>
  <si>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</si>
  <si>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</si>
  <si>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</si>
  <si>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</si>
  <si>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</si>
  <si>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</si>
  <si>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</si>
  <si>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</si>
  <si>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</si>
  <si>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</si>
  <si>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</si>
  <si>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</si>
  <si>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</si>
  <si>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</si>
  <si>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</si>
  <si>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</si>
  <si>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</si>
  <si>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</si>
  <si>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</si>
  <si>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</si>
  <si>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</si>
  <si>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</si>
  <si>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</si>
  <si>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</si>
  <si>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</si>
  <si>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</si>
  <si>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</si>
  <si>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</si>
  <si>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</si>
  <si>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</si>
  <si>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</si>
  <si>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</si>
  <si>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</si>
  <si>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</si>
  <si>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</si>
  <si>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</si>
  <si>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</si>
  <si>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</si>
  <si>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</si>
  <si>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</si>
  <si>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</si>
  <si>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</si>
  <si>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</si>
  <si>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</si>
  <si>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</si>
  <si>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</si>
  <si>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</si>
  <si>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</si>
  <si>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</si>
  <si>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</si>
  <si>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</si>
  <si>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</si>
  <si>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</si>
  <si>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</si>
  <si>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</si>
  <si>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</si>
  <si>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</si>
  <si>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</si>
  <si>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</si>
  <si>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</si>
  <si>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</si>
  <si>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</si>
  <si>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</si>
  <si>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</si>
  <si>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</si>
  <si>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</si>
  <si>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</si>
  <si>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</si>
  <si>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</si>
  <si>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</si>
  <si>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</si>
  <si>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</si>
  <si>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</si>
  <si>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</si>
  <si>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</si>
  <si>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</si>
  <si>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</si>
  <si>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</si>
  <si>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</si>
  <si>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</si>
  <si>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</si>
  <si>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</si>
  <si>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</si>
  <si>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</si>
  <si>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</si>
  <si>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</si>
  <si>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</si>
  <si>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</si>
  <si>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</si>
  <si>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</si>
  <si>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</si>
  <si>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</si>
  <si>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</si>
  <si>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</si>
  <si>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</si>
  <si>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</si>
  <si>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</si>
  <si>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</si>
  <si>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</si>
  <si>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</si>
  <si>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</si>
  <si>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</si>
  <si>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</si>
  <si>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</si>
  <si>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</si>
  <si>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</si>
  <si>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</si>
  <si>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</si>
  <si>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</si>
  <si>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</si>
  <si>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</si>
  <si>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</si>
  <si>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</si>
  <si>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</si>
  <si>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</si>
  <si>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</si>
  <si>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</si>
  <si>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</si>
  <si>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</si>
  <si>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</si>
  <si>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</si>
  <si>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</si>
  <si>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</si>
  <si>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</si>
  <si>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</si>
  <si>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</si>
  <si>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</si>
  <si>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</si>
  <si>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</si>
  <si>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</si>
  <si>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</si>
  <si>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</si>
  <si>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</si>
  <si>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</si>
  <si>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</si>
  <si>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</si>
  <si>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</si>
  <si>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</si>
  <si>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</si>
  <si>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</si>
  <si>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</si>
  <si>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</si>
  <si>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</si>
  <si>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</si>
  <si>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</si>
  <si>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</si>
  <si>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</si>
  <si>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</si>
  <si>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</si>
  <si>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</si>
  <si>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</si>
  <si>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</si>
  <si>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</si>
  <si>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</si>
  <si>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</si>
  <si>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</si>
  <si>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</si>
  <si>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</si>
  <si>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</si>
  <si>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</si>
  <si>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</si>
  <si>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</si>
  <si>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</si>
  <si>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</si>
  <si>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</si>
  <si>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</si>
  <si>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</si>
  <si>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</si>
  <si>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</si>
  <si>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</si>
  <si>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</si>
  <si>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</si>
  <si>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</si>
  <si>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</si>
  <si>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</si>
  <si>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</si>
  <si>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</si>
  <si>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</si>
  <si>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</si>
  <si>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</si>
  <si>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</si>
  <si>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</si>
  <si>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</si>
  <si>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</si>
  <si>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</si>
  <si>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</si>
  <si>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</si>
  <si>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</si>
  <si>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</si>
  <si>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</si>
  <si>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</si>
  <si>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</si>
  <si>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</si>
  <si>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</si>
  <si>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</si>
  <si>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</si>
  <si>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</si>
  <si>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</si>
  <si>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</si>
  <si>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</si>
  <si>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</si>
  <si>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</si>
  <si>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</si>
  <si>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</si>
  <si>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</si>
  <si>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</si>
  <si>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</si>
  <si>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</si>
  <si>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</si>
  <si>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</si>
  <si>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</si>
  <si>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</si>
  <si>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</si>
  <si>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</si>
  <si>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</si>
  <si>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</si>
  <si>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</si>
  <si>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</si>
  <si>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</si>
  <si>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</si>
  <si>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</si>
  <si>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</si>
  <si>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</si>
  <si>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</si>
  <si>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</si>
  <si>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</si>
  <si>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</si>
  <si>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</si>
  <si>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</si>
  <si>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</si>
  <si>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</si>
  <si>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</si>
  <si>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</si>
  <si>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</si>
  <si>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</si>
  <si>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</si>
  <si>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</si>
  <si>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</si>
  <si>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</si>
  <si>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</si>
  <si>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</si>
  <si>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</si>
  <si>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</si>
  <si>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</si>
  <si>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</si>
  <si>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</si>
  <si>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</si>
  <si>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</si>
  <si>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</si>
  <si>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</si>
  <si>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</si>
  <si>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</si>
  <si>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</si>
  <si>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</si>
  <si>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</si>
  <si>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</si>
  <si>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</si>
  <si>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</si>
  <si>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</si>
  <si>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</si>
  <si>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</si>
  <si>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</si>
  <si>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</si>
  <si>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</si>
  <si>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</si>
  <si>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</si>
  <si>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</si>
  <si>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</si>
  <si>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</si>
  <si>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</si>
  <si>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</si>
  <si>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</si>
  <si>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</si>
  <si>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</si>
  <si>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</si>
  <si>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</si>
  <si>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</si>
  <si>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</si>
  <si>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</si>
  <si>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</si>
  <si>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</si>
  <si>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</si>
  <si>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</si>
  <si>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</si>
  <si>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</si>
  <si>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</si>
  <si>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</si>
  <si>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</si>
  <si>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</si>
  <si>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</si>
  <si>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</si>
  <si>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</si>
  <si>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</si>
  <si>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</si>
  <si>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</si>
  <si>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</si>
  <si>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</si>
  <si>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</si>
  <si>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</si>
  <si>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</si>
  <si>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</si>
  <si>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</si>
  <si>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</si>
  <si>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</si>
  <si>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</si>
  <si>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</si>
  <si>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</si>
  <si>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</si>
  <si>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</si>
  <si>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</si>
  <si>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</si>
  <si>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</si>
  <si>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</si>
  <si>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</si>
  <si>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</si>
  <si>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</si>
  <si>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</si>
  <si>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</si>
  <si>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</si>
  <si>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</si>
  <si>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</si>
  <si>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</si>
  <si>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</si>
  <si>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</si>
  <si>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</si>
  <si>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</si>
  <si>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</si>
  <si>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</si>
  <si>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</si>
  <si>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</si>
  <si>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</si>
  <si>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</si>
  <si>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</si>
  <si>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</si>
  <si>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</si>
  <si>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</si>
  <si>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</si>
  <si>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</si>
  <si>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</si>
  <si>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</si>
  <si>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</si>
  <si>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</si>
  <si>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</si>
  <si>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</si>
  <si>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</si>
  <si>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</si>
  <si>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</si>
  <si>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</si>
  <si>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</si>
  <si>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</si>
  <si>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</si>
  <si>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</si>
  <si>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</si>
  <si>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</si>
  <si>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</si>
  <si>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</si>
  <si>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</si>
  <si>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</si>
  <si>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</si>
  <si>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</si>
  <si>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</si>
  <si>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</si>
  <si>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</si>
  <si>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</si>
  <si>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</si>
  <si>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</si>
  <si>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</si>
  <si>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</si>
  <si>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</si>
  <si>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</si>
  <si>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</si>
  <si>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</si>
  <si>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</si>
  <si>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</si>
  <si>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</si>
  <si>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</si>
  <si>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</si>
  <si>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</si>
  <si>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</si>
  <si>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</si>
  <si>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</si>
  <si>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</si>
  <si>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</si>
  <si>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</si>
  <si>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</si>
  <si>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</si>
  <si>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</si>
  <si>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</si>
  <si>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</si>
  <si>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</si>
  <si>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</si>
  <si>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</si>
  <si>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</si>
  <si>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</si>
  <si>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</si>
  <si>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</si>
  <si>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</si>
  <si>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</si>
  <si>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</si>
  <si>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</si>
  <si>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</si>
  <si>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</si>
  <si>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</si>
  <si>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</si>
  <si>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</si>
  <si>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</si>
  <si>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</si>
  <si>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</si>
  <si>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</si>
  <si>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</si>
  <si>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</si>
  <si>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</si>
  <si>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</si>
  <si>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</si>
  <si>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</si>
  <si>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</si>
  <si>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</si>
  <si>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</si>
  <si>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</si>
  <si>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</si>
  <si>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</si>
  <si>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</si>
  <si>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</si>
  <si>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</si>
  <si>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</si>
  <si>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</si>
  <si>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</si>
  <si>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</si>
  <si>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</si>
  <si>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</si>
  <si>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</si>
  <si>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</si>
  <si>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</si>
  <si>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</si>
  <si>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</si>
  <si>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</si>
  <si>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</si>
  <si>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</si>
  <si>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</si>
  <si>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</si>
  <si>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</si>
  <si>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</si>
  <si>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</si>
  <si>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</si>
  <si>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</si>
  <si>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</si>
  <si>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</si>
  <si>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</si>
  <si>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</si>
  <si>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</si>
  <si>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</si>
  <si>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</si>
  <si>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</si>
  <si>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</si>
  <si>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</si>
  <si>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</si>
  <si>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</si>
  <si>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</si>
  <si>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</si>
  <si>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</si>
  <si>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</si>
  <si>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</si>
  <si>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</si>
  <si>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</si>
  <si>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</si>
  <si>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</si>
  <si>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</si>
  <si>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</si>
  <si>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</si>
  <si>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</si>
  <si>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</si>
  <si>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</si>
  <si>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</si>
  <si>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</si>
  <si>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</si>
  <si>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</si>
  <si>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</si>
  <si>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</si>
  <si>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</si>
  <si>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</si>
  <si>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</si>
  <si>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</si>
  <si>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</si>
  <si>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</si>
  <si>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</si>
  <si>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</si>
  <si>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</si>
  <si>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</si>
  <si>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</si>
  <si>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</si>
  <si>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</si>
  <si>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</si>
  <si>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</si>
  <si>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</si>
  <si>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</si>
  <si>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</si>
  <si>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</si>
  <si>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</si>
  <si>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</si>
  <si>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</si>
  <si>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</si>
  <si>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</si>
  <si>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</si>
  <si>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</si>
  <si>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</si>
  <si>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</si>
  <si>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</si>
  <si>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</si>
  <si>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</si>
  <si>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</si>
  <si>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</si>
  <si>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</si>
  <si>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</si>
  <si>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</si>
  <si>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</si>
  <si>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</si>
  <si>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</si>
  <si>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</si>
  <si>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</si>
  <si>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</si>
  <si>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</si>
  <si>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</si>
  <si>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</si>
  <si>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</si>
  <si>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</si>
  <si>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</si>
  <si>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</si>
  <si>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</si>
  <si>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</si>
  <si>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</si>
  <si>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</si>
  <si>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</si>
  <si>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</si>
  <si>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</si>
  <si>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</si>
  <si>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</si>
  <si>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</si>
  <si>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</si>
  <si>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</si>
  <si>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</si>
  <si>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</si>
  <si>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</si>
  <si>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</si>
  <si>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</si>
  <si>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</si>
  <si>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</si>
  <si>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</si>
  <si>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</si>
  <si>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</si>
  <si>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</si>
  <si>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</si>
  <si>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</si>
  <si>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</si>
  <si>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</si>
  <si>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</si>
  <si>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</si>
  <si>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</si>
  <si>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</si>
  <si>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</si>
  <si>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</si>
  <si>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</si>
  <si>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</si>
  <si>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</si>
  <si>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</si>
  <si>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</si>
  <si>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</si>
  <si>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</si>
  <si>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</si>
  <si>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</si>
  <si>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</si>
  <si>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</si>
  <si>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</si>
  <si>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</si>
  <si>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</si>
  <si>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</si>
  <si>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</si>
  <si>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</si>
  <si>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</si>
  <si>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</si>
  <si>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</si>
  <si>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</si>
  <si>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</si>
  <si>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</si>
  <si>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</si>
  <si>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</si>
  <si>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</si>
  <si>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</si>
  <si>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</si>
  <si>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</si>
  <si>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</si>
  <si>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</si>
  <si>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</si>
  <si>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</si>
  <si>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</si>
  <si>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</si>
  <si>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</si>
  <si>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</si>
  <si>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</si>
  <si>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</si>
  <si>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</si>
  <si>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</si>
  <si>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</si>
  <si>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</si>
  <si>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</si>
  <si>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</si>
  <si>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</si>
  <si>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</si>
  <si>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</si>
  <si>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</si>
  <si>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</si>
  <si>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</si>
  <si>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</si>
  <si>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</si>
  <si>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</si>
  <si>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</si>
  <si>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</si>
  <si>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</si>
  <si>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</si>
  <si>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</si>
  <si>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</si>
  <si>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</si>
  <si>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</si>
  <si>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</si>
  <si>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</si>
  <si>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</si>
  <si>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</si>
  <si>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</si>
  <si>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</si>
  <si>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</si>
  <si>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</si>
  <si>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</si>
  <si>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</si>
  <si>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</si>
  <si>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</si>
  <si>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</si>
  <si>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</si>
  <si>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</si>
  <si>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</si>
  <si>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</si>
  <si>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</si>
  <si>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</si>
  <si>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</si>
  <si>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</si>
  <si>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</si>
  <si>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</si>
  <si>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</si>
  <si>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</si>
  <si>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</si>
  <si>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</si>
  <si>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</si>
  <si>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</si>
  <si>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</si>
  <si>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</si>
  <si>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</si>
  <si>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</si>
  <si>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</si>
  <si>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</si>
  <si>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</si>
  <si>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</si>
  <si>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</si>
  <si>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</si>
  <si>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</si>
  <si>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</si>
  <si>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</si>
  <si>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</si>
  <si>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</si>
  <si>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</si>
  <si>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</si>
  <si>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</si>
  <si>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</si>
  <si>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</si>
  <si>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</si>
  <si>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</si>
  <si>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</si>
  <si>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</si>
  <si>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</si>
  <si>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</si>
  <si>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</si>
  <si>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</si>
  <si>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</si>
  <si>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</si>
  <si>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</si>
  <si>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</si>
  <si>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</si>
  <si>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</si>
  <si>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</si>
  <si>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</si>
  <si>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</si>
  <si>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</si>
  <si>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</si>
  <si>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</si>
  <si>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</si>
  <si>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</si>
  <si>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</si>
  <si>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</si>
  <si>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</si>
  <si>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</si>
  <si>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</si>
  <si>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</si>
  <si>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</si>
  <si>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</si>
  <si>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</si>
  <si>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</si>
  <si>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</si>
  <si>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</si>
  <si>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</si>
  <si>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</si>
  <si>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</si>
  <si>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</si>
  <si>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</si>
  <si>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</si>
  <si>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</si>
  <si>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</si>
  <si>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</si>
  <si>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</si>
  <si>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</si>
  <si>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</si>
  <si>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</si>
  <si>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</si>
  <si>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</si>
  <si>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</si>
  <si>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</si>
  <si>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</si>
  <si>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</si>
  <si>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</si>
  <si>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</si>
  <si>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</si>
  <si>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</si>
  <si>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</si>
  <si>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</si>
  <si>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</si>
  <si>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</si>
  <si>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</si>
  <si>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</si>
  <si>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</si>
  <si>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</si>
  <si>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</si>
  <si>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</si>
  <si>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</si>
  <si>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</si>
  <si>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</si>
  <si>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</si>
  <si>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</si>
  <si>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</si>
  <si>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</si>
  <si>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</si>
  <si>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</si>
  <si>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</si>
  <si>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</si>
  <si>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</si>
  <si>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</si>
  <si>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</si>
  <si>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</si>
  <si>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</si>
  <si>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</si>
  <si>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</si>
  <si>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</si>
  <si>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</si>
  <si>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</si>
  <si>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</si>
  <si>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</si>
  <si>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</si>
  <si>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</si>
  <si>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</si>
  <si>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</si>
  <si>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</si>
  <si>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</si>
  <si>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</si>
  <si>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</si>
  <si>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</si>
  <si>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</si>
  <si>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</si>
  <si>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</si>
  <si>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</si>
  <si>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</si>
  <si>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</si>
  <si>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</si>
  <si>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</si>
  <si>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</si>
  <si>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</si>
  <si>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</si>
  <si>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</si>
  <si>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</si>
  <si>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</si>
  <si>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</si>
  <si>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</si>
  <si>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</si>
  <si>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</si>
  <si>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</si>
  <si>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</si>
  <si>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</si>
  <si>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</si>
  <si>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</si>
  <si>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</si>
  <si>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</si>
  <si>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</si>
  <si>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</si>
  <si>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</si>
  <si>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</si>
  <si>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</si>
  <si>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</si>
  <si>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</si>
  <si>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</si>
  <si>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</si>
  <si>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</si>
  <si>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</si>
  <si>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</si>
  <si>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</si>
  <si>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</si>
  <si>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</si>
  <si>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</si>
  <si>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</si>
  <si>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</si>
  <si>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</si>
  <si>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</si>
  <si>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</si>
  <si>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</si>
  <si>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</si>
  <si>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</si>
  <si>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</si>
  <si>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</si>
  <si>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</si>
  <si>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</si>
  <si>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</si>
  <si>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</si>
  <si>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</si>
  <si>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</si>
  <si>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</si>
  <si>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</si>
  <si>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</si>
  <si>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</si>
  <si>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</si>
  <si>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</si>
  <si>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</si>
  <si>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</si>
  <si>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</si>
  <si>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</si>
  <si>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</si>
  <si>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</si>
  <si>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</si>
  <si>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</si>
  <si>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</si>
  <si>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</si>
  <si>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</si>
  <si>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</si>
  <si>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</si>
  <si>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</si>
  <si>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</si>
  <si>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</si>
  <si>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</si>
  <si>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</si>
  <si>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</si>
  <si>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</si>
  <si>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</si>
  <si>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</si>
  <si>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</si>
  <si>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</si>
  <si>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</si>
  <si>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</si>
  <si>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</si>
  <si>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</si>
  <si>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</si>
  <si>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</si>
  <si>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</si>
  <si>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</si>
  <si>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</si>
  <si>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</si>
  <si>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</si>
  <si>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</si>
  <si>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</si>
  <si>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</si>
  <si>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</si>
  <si>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</si>
  <si>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</si>
  <si>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</si>
  <si>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</si>
  <si>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</si>
  <si>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</si>
  <si>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</si>
  <si>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</si>
  <si>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</si>
  <si>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</si>
  <si>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</si>
  <si>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</si>
  <si>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</si>
  <si>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</si>
  <si>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</si>
  <si>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</si>
  <si>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</si>
  <si>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</si>
  <si>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</si>
  <si>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</si>
  <si>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</si>
  <si>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</si>
  <si>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</si>
  <si>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</si>
  <si>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</si>
  <si>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</si>
  <si>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</si>
  <si>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</si>
  <si>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</si>
  <si>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</si>
  <si>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</si>
  <si>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</si>
  <si>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</si>
  <si>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</si>
  <si>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</si>
  <si>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</si>
  <si>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</si>
  <si>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</si>
  <si>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</si>
  <si>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</si>
  <si>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</si>
  <si>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</si>
  <si>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</si>
  <si>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</si>
  <si>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</si>
  <si>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</si>
  <si>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</si>
  <si>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</si>
  <si>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</si>
  <si>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</si>
  <si>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</si>
  <si>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</si>
  <si>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</si>
  <si>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</si>
  <si>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</si>
  <si>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</si>
  <si>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</si>
  <si>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</si>
  <si>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</si>
  <si>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</si>
  <si>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</si>
  <si>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</si>
  <si>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</si>
  <si>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</si>
  <si>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</si>
  <si>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</si>
  <si>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</si>
  <si>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</si>
  <si>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</si>
  <si>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</si>
  <si>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</si>
  <si>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</si>
  <si>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</si>
  <si>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</si>
  <si>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</si>
  <si>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</si>
  <si>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</si>
  <si>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</si>
  <si>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</si>
  <si>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</si>
  <si>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</si>
  <si>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</si>
  <si>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</si>
  <si>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</si>
  <si>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</si>
  <si>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</si>
  <si>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</si>
  <si>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</si>
  <si>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</si>
  <si>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</si>
  <si>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</si>
  <si>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</si>
  <si>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</si>
  <si>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</si>
  <si>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</si>
  <si>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</si>
  <si>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</si>
  <si>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</si>
  <si>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</si>
  <si>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</si>
  <si>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</si>
  <si>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</si>
  <si>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</si>
  <si>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</si>
  <si>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</si>
  <si>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</si>
  <si>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</si>
  <si>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</si>
  <si>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</si>
  <si>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</si>
  <si>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</si>
  <si>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</si>
  <si>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</si>
  <si>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</si>
  <si>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</si>
  <si>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</si>
  <si>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</si>
  <si>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</si>
  <si>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</si>
  <si>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</si>
  <si>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</si>
  <si>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</si>
  <si>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</si>
  <si>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</si>
  <si>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</si>
  <si>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</si>
  <si>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</si>
  <si>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</si>
  <si>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</si>
  <si>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</si>
  <si>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</si>
  <si>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</si>
  <si>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</si>
  <si>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</si>
  <si>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</si>
  <si>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</si>
  <si>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</si>
  <si>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</si>
  <si>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</si>
  <si>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</si>
  <si>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</si>
  <si>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</si>
  <si>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</si>
  <si>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</si>
  <si>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</si>
  <si>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</si>
  <si>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</si>
  <si>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</si>
  <si>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</si>
  <si>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</si>
  <si>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</si>
  <si>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</si>
  <si>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</si>
  <si>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</si>
  <si>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</si>
  <si>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</si>
  <si>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</si>
  <si>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</si>
  <si>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</si>
  <si>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</si>
  <si>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</si>
  <si>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</si>
  <si>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</si>
  <si>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</si>
  <si>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</si>
  <si>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</si>
  <si>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</si>
  <si>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</si>
  <si>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</si>
  <si>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</si>
  <si>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</si>
  <si>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</si>
  <si>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</si>
  <si>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</si>
  <si>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</si>
  <si>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</si>
  <si>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</si>
  <si>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</si>
  <si>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</si>
  <si>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</si>
  <si>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</si>
  <si>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</si>
  <si>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</si>
  <si>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</si>
  <si>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</si>
  <si>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</si>
  <si>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</si>
  <si>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</si>
  <si>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</si>
  <si>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</si>
  <si>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</si>
  <si>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</si>
  <si>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</si>
  <si>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</si>
  <si>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</si>
  <si>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</si>
  <si>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</si>
  <si>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</si>
  <si>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</si>
  <si>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</si>
  <si>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</si>
  <si>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</si>
  <si>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</si>
  <si>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</si>
  <si>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</si>
  <si>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</si>
  <si>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</si>
  <si>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</si>
  <si>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</si>
  <si>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</si>
  <si>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</si>
  <si>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</si>
  <si>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</si>
  <si>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</si>
  <si>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</si>
  <si>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</si>
  <si>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</si>
  <si>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</si>
  <si>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</si>
  <si>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</si>
  <si>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</si>
  <si>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</si>
  <si>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</si>
  <si>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</si>
  <si>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</si>
  <si>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</si>
  <si>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</si>
  <si>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</si>
  <si>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</si>
  <si>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</si>
  <si>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</si>
  <si>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</si>
  <si>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</si>
  <si>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</si>
  <si>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</si>
  <si>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</si>
  <si>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</si>
  <si>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</si>
  <si>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</si>
  <si>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</si>
  <si>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</si>
  <si>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</si>
  <si>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</si>
  <si>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</si>
  <si>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</si>
  <si>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</si>
  <si>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</si>
  <si>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</si>
  <si>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</si>
  <si>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</si>
  <si>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</si>
  <si>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</si>
  <si>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</si>
  <si>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</si>
  <si>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</si>
  <si>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</si>
  <si>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</si>
  <si>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</si>
  <si>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</si>
  <si>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</si>
  <si>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</si>
  <si>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</si>
  <si>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</si>
  <si>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</si>
  <si>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</si>
  <si>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</si>
  <si>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</si>
  <si>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</si>
  <si>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</si>
  <si>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</si>
  <si>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</si>
  <si>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</si>
  <si>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</si>
  <si>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</si>
  <si>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</si>
  <si>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</si>
  <si>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</si>
  <si>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</si>
  <si>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</si>
  <si>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</si>
  <si>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</si>
  <si>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</si>
  <si>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</si>
  <si>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</si>
  <si>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</si>
  <si>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</si>
  <si>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</si>
  <si>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</si>
  <si>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</si>
  <si>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</si>
  <si>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</si>
  <si>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</si>
  <si>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</si>
  <si>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</si>
  <si>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</si>
  <si>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</si>
  <si>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</si>
  <si>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</si>
  <si>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</si>
  <si>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</si>
  <si>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</si>
  <si>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</si>
  <si>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</si>
  <si>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</si>
  <si>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</si>
  <si>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</si>
  <si>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</si>
  <si>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</si>
  <si>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</si>
  <si>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</si>
  <si>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</si>
  <si>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</si>
  <si>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</si>
  <si>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</si>
  <si>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</si>
  <si>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</si>
  <si>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</si>
  <si>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</si>
  <si>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</si>
  <si>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</si>
  <si>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</si>
  <si>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</si>
  <si>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</si>
  <si>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</si>
  <si>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</si>
  <si>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</si>
  <si>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</si>
  <si>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</si>
  <si>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</si>
  <si>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</si>
  <si>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</si>
  <si>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</si>
  <si>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</si>
  <si>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</si>
  <si>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</si>
  <si>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</si>
  <si>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</si>
  <si>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</si>
  <si>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</si>
  <si>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</si>
  <si>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</si>
  <si>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</si>
  <si>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</si>
  <si>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</si>
  <si>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</si>
  <si>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</si>
  <si>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</si>
  <si>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</si>
  <si>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</si>
  <si>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</si>
  <si>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</si>
  <si>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</si>
  <si>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</si>
  <si>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</si>
  <si>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</si>
  <si>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</si>
  <si>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</si>
  <si>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</si>
  <si>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</si>
  <si>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</si>
  <si>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</si>
  <si>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</si>
  <si>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</si>
  <si>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</si>
  <si>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</si>
  <si>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</si>
  <si>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</si>
  <si>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</si>
  <si>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</si>
  <si>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</si>
  <si>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</si>
  <si>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</si>
  <si>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</si>
  <si>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</si>
  <si>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</si>
  <si>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</si>
  <si>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</si>
  <si>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</si>
  <si>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</si>
  <si>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</si>
  <si>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</si>
  <si>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</si>
  <si>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</si>
  <si>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</si>
  <si>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</si>
  <si>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</si>
  <si>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</si>
  <si>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</si>
  <si>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</si>
  <si>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</si>
  <si>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</si>
  <si>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</si>
  <si>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</si>
  <si>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</si>
  <si>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</si>
  <si>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</si>
  <si>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</si>
  <si>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</si>
  <si>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</si>
  <si>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</si>
  <si>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</si>
  <si>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</si>
  <si>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</si>
  <si>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</si>
  <si>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</si>
  <si>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</si>
  <si>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</si>
  <si>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</si>
  <si>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</si>
  <si>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</si>
  <si>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</si>
  <si>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</si>
  <si>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</si>
  <si>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</si>
  <si>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</si>
  <si>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</si>
  <si>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</si>
  <si>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</si>
  <si>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</si>
  <si>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</si>
  <si>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</si>
  <si>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</si>
  <si>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</si>
  <si>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</si>
  <si>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</si>
  <si>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</si>
  <si>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</si>
  <si>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</si>
  <si>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</si>
  <si>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</si>
  <si>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</si>
  <si>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</si>
  <si>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</si>
  <si>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</si>
  <si>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</si>
  <si>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</si>
  <si>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</si>
  <si>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</si>
  <si>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</si>
  <si>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</si>
  <si>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</si>
  <si>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</si>
  <si>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</si>
  <si>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</si>
  <si>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</si>
  <si>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</si>
  <si>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</si>
  <si>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</si>
  <si>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</si>
  <si>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</si>
  <si>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</si>
  <si>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</si>
  <si>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</si>
  <si>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</si>
  <si>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</si>
  <si>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</si>
  <si>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</si>
  <si>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</si>
  <si>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</si>
  <si>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</si>
  <si>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</si>
  <si>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</si>
  <si>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</si>
  <si>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</si>
  <si>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</si>
  <si>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</si>
  <si>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</si>
  <si>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</si>
  <si>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</si>
  <si>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</si>
  <si>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</si>
  <si>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</si>
  <si>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</si>
  <si>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</si>
  <si>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</si>
  <si>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</si>
  <si>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</si>
  <si>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</si>
  <si>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</si>
  <si>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</si>
  <si>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</si>
  <si>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</si>
  <si>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</si>
  <si>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</si>
  <si>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</si>
  <si>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</si>
  <si>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</si>
  <si>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</si>
  <si>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</si>
  <si>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</si>
  <si>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</si>
  <si>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</si>
  <si>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</si>
  <si>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</si>
  <si>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</si>
  <si>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</si>
  <si>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</si>
  <si>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</si>
  <si>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</si>
  <si>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</si>
  <si>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</si>
  <si>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</si>
  <si>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</si>
  <si>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</si>
  <si>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</si>
  <si>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</si>
  <si>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</si>
  <si>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</si>
  <si>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</si>
  <si>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</si>
  <si>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</si>
  <si>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</si>
  <si>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</si>
  <si>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</si>
  <si>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</si>
  <si>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</si>
  <si>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</si>
  <si>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</si>
  <si>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</si>
  <si>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</si>
  <si>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</si>
  <si>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</si>
  <si>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</si>
  <si>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</si>
  <si>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</si>
  <si>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</si>
  <si>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</si>
  <si>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</si>
  <si>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</si>
  <si>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</si>
  <si>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</si>
  <si>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</si>
  <si>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</si>
  <si>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</si>
  <si>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</si>
  <si>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</si>
  <si>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</si>
  <si>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</si>
  <si>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</si>
  <si>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</si>
  <si>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</si>
  <si>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</si>
  <si>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</si>
  <si>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</si>
  <si>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</si>
  <si>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</si>
  <si>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</si>
  <si>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</si>
  <si>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</si>
  <si>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</si>
  <si>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</si>
  <si>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</si>
  <si>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</si>
  <si>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</si>
  <si>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</si>
  <si>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</si>
  <si>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</si>
  <si>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</si>
  <si>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</si>
  <si>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</si>
  <si>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</si>
  <si>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</si>
  <si>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</si>
  <si>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</si>
  <si>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</si>
  <si>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</si>
  <si>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</si>
  <si>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</si>
  <si>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</si>
  <si>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</si>
  <si>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</si>
  <si>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</si>
  <si>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</si>
  <si>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</si>
  <si>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</si>
  <si>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</si>
  <si>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</si>
  <si>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</si>
  <si>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</si>
  <si>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</si>
  <si>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</si>
  <si>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</si>
  <si>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</si>
  <si>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</si>
  <si>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</si>
  <si>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</si>
  <si>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</si>
  <si>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</si>
  <si>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</si>
  <si>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</si>
  <si>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</si>
  <si>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</si>
  <si>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</si>
  <si>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</si>
  <si>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</si>
  <si>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</si>
  <si>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</si>
  <si>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</si>
  <si>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</si>
  <si>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</si>
  <si>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</si>
  <si>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</si>
  <si>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</si>
  <si>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</si>
  <si>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</si>
  <si>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</si>
  <si>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</si>
  <si>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</si>
  <si>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</si>
  <si>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</si>
  <si>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</si>
  <si>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</si>
  <si>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</si>
  <si>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</si>
  <si>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</si>
  <si>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</si>
  <si>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</si>
  <si>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</si>
  <si>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</si>
  <si>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</si>
  <si>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</si>
  <si>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</si>
  <si>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</si>
  <si>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</si>
  <si>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</si>
  <si>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</si>
  <si>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</si>
  <si>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</si>
  <si>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</si>
  <si>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</si>
  <si>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</si>
  <si>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</si>
  <si>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</si>
  <si>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</si>
  <si>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</si>
  <si>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</si>
  <si>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</si>
  <si>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</si>
  <si>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</si>
  <si>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</si>
  <si>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</si>
  <si>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</si>
  <si>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</si>
  <si>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</si>
  <si>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</si>
  <si>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</si>
  <si>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</si>
  <si>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</si>
  <si>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</si>
  <si>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</si>
  <si>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</si>
  <si>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</si>
  <si>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</si>
  <si>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</si>
  <si>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</si>
  <si>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</si>
  <si>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</si>
  <si>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</si>
  <si>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</si>
  <si>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</si>
  <si>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</si>
  <si>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</si>
  <si>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</si>
  <si>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</si>
  <si>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</si>
  <si>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</si>
  <si>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</si>
  <si>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</si>
  <si>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</si>
  <si>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</si>
  <si>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</si>
  <si>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</si>
  <si>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</si>
  <si>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</si>
  <si>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</si>
  <si>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</si>
  <si>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</si>
  <si>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</si>
  <si>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</si>
  <si>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</si>
  <si>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</si>
  <si>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</si>
  <si>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</si>
  <si>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</si>
  <si>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</si>
  <si>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</si>
  <si>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</si>
  <si>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</si>
  <si>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</si>
  <si>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</si>
  <si>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</si>
  <si>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</si>
  <si>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</si>
  <si>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</si>
  <si>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</si>
  <si>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</si>
  <si>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</si>
  <si>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</si>
  <si>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</si>
  <si>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</si>
  <si>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</si>
  <si>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</si>
  <si>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</si>
  <si>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</si>
  <si>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</si>
  <si>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</si>
  <si>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</si>
  <si>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</si>
  <si>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</si>
  <si>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</si>
  <si>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</si>
  <si>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</si>
  <si>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</si>
  <si>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</si>
  <si>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</si>
  <si>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</si>
  <si>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</si>
  <si>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</si>
  <si>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</si>
  <si>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</si>
  <si>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</si>
  <si>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</si>
  <si>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</si>
  <si>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</si>
  <si>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</si>
  <si>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</si>
  <si>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</si>
  <si>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</si>
  <si>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</si>
  <si>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</si>
  <si>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</si>
  <si>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</si>
  <si>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</si>
  <si>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</si>
  <si>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</si>
  <si>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</si>
  <si>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</si>
  <si>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</si>
  <si>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</si>
  <si>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</si>
  <si>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</si>
  <si>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</si>
  <si>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</si>
  <si>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</si>
  <si>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</si>
  <si>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</si>
  <si>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</si>
  <si>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</si>
  <si>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</si>
  <si>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</si>
  <si>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</si>
  <si>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</si>
  <si>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</si>
  <si>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</si>
  <si>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</si>
  <si>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</si>
  <si>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</si>
  <si>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</si>
  <si>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</si>
  <si>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</si>
  <si>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</si>
  <si>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</si>
  <si>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</si>
  <si>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</si>
  <si>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</si>
  <si>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</si>
  <si>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</si>
  <si>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</si>
  <si>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</si>
  <si>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</si>
  <si>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</si>
  <si>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</si>
  <si>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</si>
  <si>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</si>
  <si>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</si>
  <si>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</si>
  <si>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</si>
  <si>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</si>
  <si>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</si>
  <si>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</si>
  <si>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</si>
  <si>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</si>
  <si>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</si>
  <si>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</si>
  <si>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</si>
  <si>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</si>
  <si>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</si>
  <si>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</si>
  <si>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</si>
  <si>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</si>
  <si>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</si>
  <si>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</si>
  <si>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</si>
  <si>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</si>
  <si>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</si>
  <si>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</si>
  <si>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</si>
  <si>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</si>
  <si>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</si>
  <si>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</si>
  <si>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</si>
  <si>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</si>
  <si>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</si>
  <si>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</si>
  <si>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</si>
  <si>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</si>
  <si>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</si>
  <si>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</si>
  <si>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</si>
  <si>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</si>
  <si>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</si>
  <si>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</si>
  <si>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</si>
  <si>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</si>
  <si>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</si>
  <si>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</si>
  <si>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</si>
  <si>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</si>
  <si>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</si>
  <si>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</si>
  <si>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</si>
  <si>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</si>
  <si>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</si>
  <si>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</si>
  <si>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</si>
  <si>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</si>
  <si>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</si>
  <si>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</si>
  <si>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</si>
  <si>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</si>
  <si>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</si>
  <si>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</si>
  <si>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</si>
  <si>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</si>
  <si>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</si>
  <si>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</si>
  <si>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</si>
  <si>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</si>
  <si>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</si>
  <si>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</si>
  <si>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</si>
  <si>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</si>
  <si>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</si>
  <si>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</si>
  <si>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</si>
  <si>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</si>
  <si>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</si>
  <si>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</si>
  <si>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</si>
  <si>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</si>
  <si>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</si>
  <si>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</si>
  <si>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</si>
  <si>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</si>
  <si>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</si>
  <si>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</si>
  <si>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</si>
  <si>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</si>
  <si>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</si>
  <si>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</si>
  <si>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</si>
  <si>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</si>
  <si>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</si>
  <si>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</si>
  <si>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</si>
  <si>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</si>
  <si>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</si>
  <si>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</si>
  <si>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</si>
  <si>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</si>
  <si>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</si>
  <si>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</si>
  <si>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</si>
  <si>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</si>
  <si>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</si>
  <si>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</si>
  <si>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</si>
  <si>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</si>
  <si>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</si>
  <si>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</si>
  <si>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</si>
  <si>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</si>
  <si>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</si>
  <si>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</si>
  <si>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</si>
  <si>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</si>
  <si>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</si>
  <si>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</si>
  <si>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</si>
  <si>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</si>
  <si>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</si>
  <si>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</si>
  <si>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</si>
  <si>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</si>
  <si>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</si>
  <si>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</si>
  <si>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</si>
  <si>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</si>
  <si>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</si>
  <si>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</si>
  <si>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</si>
  <si>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</si>
  <si>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</si>
  <si>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</si>
  <si>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</si>
  <si>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</si>
  <si>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</si>
  <si>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</si>
  <si>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</si>
  <si>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</si>
  <si>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</si>
  <si>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</si>
  <si>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</si>
  <si>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</si>
  <si>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</si>
  <si>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</si>
  <si>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</si>
  <si>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</si>
  <si>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</si>
  <si>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</si>
  <si>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</si>
  <si>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</si>
  <si>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</si>
  <si>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</si>
  <si>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</si>
  <si>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</si>
  <si>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</si>
  <si>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</si>
  <si>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</si>
  <si>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</si>
  <si>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</si>
  <si>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</si>
  <si>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</si>
  <si>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</si>
  <si>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</si>
  <si>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</si>
  <si>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</si>
  <si>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</si>
  <si>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</si>
  <si>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</si>
  <si>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</si>
  <si>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</si>
  <si>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</si>
  <si>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</si>
  <si>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</si>
  <si>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</si>
  <si>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</si>
  <si>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</si>
  <si>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</si>
  <si>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</si>
  <si>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</si>
  <si>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</si>
  <si>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</si>
  <si>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</si>
  <si>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</si>
  <si>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</si>
  <si>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</si>
  <si>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</si>
  <si>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</si>
  <si>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</si>
  <si>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</si>
  <si>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</si>
  <si>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</si>
  <si>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</si>
  <si>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</si>
  <si>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</si>
  <si>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</si>
  <si>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</si>
  <si>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</si>
  <si>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</si>
  <si>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</si>
  <si>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</si>
  <si>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</si>
  <si>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</si>
  <si>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</si>
  <si>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</si>
  <si>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</si>
  <si>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</si>
  <si>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</si>
  <si>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</si>
  <si>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</si>
  <si>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</si>
  <si>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</si>
  <si>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</si>
  <si>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</si>
  <si>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</si>
  <si>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</si>
  <si>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</si>
  <si>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</si>
  <si>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</si>
  <si>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</si>
  <si>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</si>
  <si>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</si>
  <si>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</si>
  <si>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</si>
  <si>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</si>
  <si>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</si>
  <si>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</si>
  <si>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</si>
  <si>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</si>
  <si>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</si>
  <si>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</si>
  <si>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</si>
  <si>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</si>
  <si>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</si>
  <si>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</si>
  <si>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</si>
  <si>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</si>
  <si>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</si>
  <si>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</si>
  <si>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</si>
  <si>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</si>
  <si>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</si>
  <si>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</si>
  <si>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</si>
  <si>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</si>
  <si>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</si>
  <si>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</si>
  <si>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</si>
  <si>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</si>
  <si>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</si>
  <si>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</si>
  <si>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</si>
  <si>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</si>
  <si>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</si>
  <si>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</si>
  <si>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</si>
  <si>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</si>
  <si>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</si>
  <si>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</si>
  <si>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</si>
  <si>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</si>
  <si>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</si>
  <si>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</si>
  <si>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</si>
  <si>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</si>
  <si>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</si>
  <si>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</si>
  <si>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</si>
  <si>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</si>
  <si>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</si>
  <si>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</si>
  <si>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</si>
  <si>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</si>
  <si>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</si>
  <si>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</si>
  <si>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</si>
  <si>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</si>
  <si>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</si>
  <si>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</si>
  <si>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</si>
  <si>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</si>
  <si>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</si>
  <si>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</si>
  <si>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</si>
  <si>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</si>
  <si>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</si>
  <si>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</si>
  <si>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</si>
  <si>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</si>
  <si>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</si>
  <si>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</si>
  <si>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</si>
  <si>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</si>
  <si>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</si>
  <si>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</si>
  <si>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</si>
  <si>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</si>
  <si>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</si>
  <si>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</si>
  <si>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</si>
  <si>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</si>
  <si>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</si>
  <si>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</si>
  <si>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</si>
  <si>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</si>
  <si>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</si>
  <si>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</si>
  <si>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</si>
  <si>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</si>
  <si>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</si>
  <si>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</si>
  <si>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</si>
  <si>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</si>
  <si>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</si>
  <si>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</si>
  <si>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</si>
  <si>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</si>
  <si>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</si>
  <si>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</si>
  <si>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</si>
  <si>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</si>
  <si>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</si>
  <si>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</si>
  <si>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</si>
  <si>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</si>
  <si>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</si>
  <si>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</si>
  <si>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</si>
  <si>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</si>
  <si>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</si>
  <si>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</si>
  <si>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</si>
  <si>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</si>
  <si>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</si>
  <si>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</si>
  <si>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</si>
  <si>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</si>
  <si>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</si>
  <si>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</si>
  <si>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</si>
  <si>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</si>
  <si>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</si>
  <si>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</si>
  <si>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</si>
  <si>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</si>
  <si>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</si>
  <si>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</si>
  <si>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</si>
  <si>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</si>
  <si>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</si>
  <si>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</si>
  <si>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</si>
  <si>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</si>
  <si>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</si>
  <si>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</si>
  <si>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</si>
  <si>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</si>
  <si>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</si>
  <si>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</si>
  <si>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</si>
  <si>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</si>
  <si>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</si>
  <si>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</si>
  <si>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</si>
  <si>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</si>
  <si>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</si>
  <si>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</si>
  <si>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</si>
  <si>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</si>
  <si>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</si>
  <si>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</si>
  <si>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</si>
  <si>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</si>
  <si>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</si>
  <si>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</si>
  <si>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</si>
  <si>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</si>
  <si>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</si>
  <si>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</si>
  <si>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</si>
  <si>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</si>
  <si>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</si>
  <si>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</si>
  <si>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</si>
  <si>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</si>
  <si>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</si>
  <si>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</si>
  <si>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</si>
  <si>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</si>
  <si>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</si>
  <si>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</si>
  <si>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</si>
  <si>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</si>
  <si>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</si>
  <si>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</si>
  <si>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</si>
  <si>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</si>
  <si>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</si>
  <si>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</si>
  <si>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</si>
  <si>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</si>
  <si>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</si>
  <si>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</si>
  <si>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</si>
  <si>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</si>
  <si>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</si>
  <si>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</si>
  <si>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</si>
  <si>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</si>
  <si>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</si>
  <si>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</si>
  <si>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</si>
  <si>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</si>
  <si>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</si>
  <si>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</si>
  <si>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</si>
  <si>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</si>
  <si>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</si>
  <si>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</si>
  <si>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</si>
  <si>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</si>
  <si>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</si>
  <si>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</si>
  <si>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</si>
  <si>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</si>
  <si>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</si>
  <si>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</si>
  <si>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</si>
  <si>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</si>
  <si>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</si>
  <si>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</si>
  <si>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</si>
  <si>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</si>
  <si>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</si>
  <si>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</si>
  <si>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</si>
  <si>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</si>
  <si>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</si>
  <si>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</si>
  <si>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</si>
  <si>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</si>
  <si>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</si>
  <si>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</si>
  <si>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</si>
  <si>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</si>
  <si>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</si>
  <si>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</si>
  <si>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</si>
  <si>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</si>
  <si>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</si>
  <si>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</si>
  <si>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</si>
  <si>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</si>
  <si>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</si>
  <si>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</si>
  <si>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</si>
  <si>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</si>
  <si>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</si>
  <si>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</si>
  <si>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</si>
  <si>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</si>
  <si>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</si>
  <si>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</si>
  <si>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</si>
  <si>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</si>
  <si>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</si>
  <si>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</si>
  <si>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</si>
  <si>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</si>
  <si>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</si>
  <si>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</si>
  <si>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</si>
  <si>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</si>
  <si>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</si>
  <si>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</si>
  <si>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</si>
  <si>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</si>
  <si>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</si>
  <si>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</si>
  <si>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</si>
  <si>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</si>
  <si>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</si>
  <si>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</si>
  <si>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</si>
  <si>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</si>
  <si>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</si>
  <si>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</si>
  <si>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</si>
  <si>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</si>
  <si>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</si>
  <si>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</si>
  <si>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</si>
  <si>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</si>
  <si>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</si>
  <si>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</si>
  <si>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</si>
  <si>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</si>
  <si>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</si>
  <si>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</si>
  <si>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</si>
  <si>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</si>
  <si>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</si>
  <si>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</si>
  <si>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</si>
  <si>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</si>
  <si>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</si>
  <si>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</si>
  <si>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</si>
  <si>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</si>
  <si>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</si>
  <si>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</si>
  <si>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</si>
  <si>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</si>
  <si>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</si>
  <si>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</si>
  <si>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</si>
  <si>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</si>
  <si>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</si>
  <si>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</si>
  <si>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</si>
  <si>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</si>
  <si>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</si>
  <si>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</si>
  <si>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</si>
  <si>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</si>
  <si>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</si>
  <si>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</si>
  <si>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</si>
  <si>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</si>
  <si>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</si>
  <si>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</si>
  <si>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</si>
  <si>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</si>
  <si>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</si>
  <si>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</si>
  <si>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</si>
  <si>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</si>
  <si>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</si>
  <si>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</si>
  <si>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</si>
  <si>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</si>
  <si>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</si>
  <si>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</si>
  <si>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</si>
  <si>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</si>
  <si>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</si>
  <si>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</si>
  <si>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</si>
  <si>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</si>
  <si>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</si>
  <si>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</si>
  <si>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</si>
  <si>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</si>
  <si>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</si>
  <si>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</si>
  <si>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</si>
  <si>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</si>
  <si>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</si>
  <si>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</si>
  <si>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</si>
  <si>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</si>
  <si>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</si>
  <si>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</si>
  <si>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</si>
  <si>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</si>
  <si>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</si>
  <si>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</si>
  <si>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</si>
  <si>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</si>
  <si>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</si>
  <si>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</si>
  <si>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</si>
  <si>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</si>
  <si>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</si>
  <si>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</si>
  <si>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</si>
  <si>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</si>
  <si>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</si>
  <si>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</si>
  <si>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</si>
  <si>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</si>
  <si>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</si>
  <si>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</si>
  <si>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</si>
  <si>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</si>
  <si>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</si>
  <si>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</si>
  <si>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</si>
  <si>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</si>
  <si>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</si>
  <si>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</si>
  <si>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</si>
  <si>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</si>
  <si>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</si>
  <si>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</si>
  <si>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</si>
  <si>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</si>
  <si>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</si>
  <si>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</si>
  <si>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</si>
  <si>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</si>
  <si>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</si>
  <si>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</si>
  <si>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</si>
  <si>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</si>
  <si>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</si>
  <si>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</si>
  <si>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</si>
  <si>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</si>
  <si>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</si>
  <si>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</si>
  <si>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</si>
  <si>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</si>
  <si>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</si>
  <si>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</si>
  <si>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</si>
  <si>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</si>
  <si>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</si>
  <si>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</si>
  <si>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</si>
  <si>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</si>
  <si>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</si>
  <si>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</si>
  <si>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</si>
  <si>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</si>
  <si>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</si>
  <si>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</si>
  <si>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</si>
  <si>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</si>
  <si>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</si>
  <si>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</si>
  <si>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</si>
  <si>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</si>
  <si>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</si>
  <si>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</si>
  <si>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</si>
  <si>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</si>
  <si>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</si>
  <si>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</si>
  <si>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</si>
  <si>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</si>
  <si>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</si>
  <si>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</si>
  <si>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</si>
  <si>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</si>
  <si>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</si>
  <si>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</si>
  <si>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</si>
  <si>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</si>
  <si>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</si>
  <si>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</si>
  <si>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</si>
  <si>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</si>
  <si>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</si>
  <si>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</si>
  <si>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</si>
  <si>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</si>
  <si>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</si>
  <si>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</si>
  <si>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</si>
  <si>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</si>
  <si>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</si>
  <si>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</si>
  <si>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</si>
  <si>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</si>
  <si>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</si>
  <si>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</si>
  <si>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</si>
  <si>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</si>
  <si>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</si>
  <si>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</si>
  <si>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</si>
  <si>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</si>
  <si>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</si>
  <si>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</si>
  <si>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</si>
  <si>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</si>
  <si>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</si>
  <si>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</si>
  <si>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</si>
  <si>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</si>
  <si>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</si>
  <si>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</si>
  <si>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</si>
  <si>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</si>
  <si>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</si>
  <si>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</si>
  <si>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</si>
  <si>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</si>
  <si>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</si>
  <si>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</si>
  <si>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</si>
  <si>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</si>
  <si>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</si>
  <si>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</si>
  <si>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</si>
  <si>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</si>
  <si>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</si>
  <si>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</si>
  <si>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</si>
  <si>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</si>
  <si>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</si>
  <si>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</si>
  <si>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</si>
  <si>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</si>
  <si>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</si>
  <si>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</si>
  <si>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</si>
  <si>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</si>
  <si>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</si>
  <si>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</si>
  <si>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</si>
  <si>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</si>
  <si>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</si>
  <si>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</si>
  <si>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</si>
  <si>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</si>
  <si>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</si>
  <si>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</si>
  <si>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</si>
  <si>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</si>
  <si>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</si>
  <si>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</si>
  <si>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</si>
  <si>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</si>
  <si>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</si>
  <si>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</si>
  <si>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</si>
  <si>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</si>
  <si>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</si>
  <si>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</si>
  <si>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</si>
  <si>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</si>
  <si>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</si>
  <si>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</si>
  <si>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</si>
  <si>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</si>
  <si>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</si>
  <si>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</si>
  <si>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</si>
  <si>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</si>
  <si>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</si>
  <si>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</si>
  <si>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</si>
  <si>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</si>
  <si>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</si>
  <si>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</si>
  <si>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</si>
  <si>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</si>
  <si>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</si>
  <si>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</si>
  <si>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</si>
  <si>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</si>
  <si>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</si>
  <si>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</si>
  <si>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</si>
  <si>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</si>
  <si>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</si>
  <si>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</si>
  <si>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</si>
  <si>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</si>
  <si>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</si>
  <si>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</si>
  <si>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</si>
  <si>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</si>
  <si>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</si>
  <si>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</si>
  <si>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</si>
  <si>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</si>
  <si>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</si>
  <si>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</si>
  <si>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</si>
  <si>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</si>
  <si>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</si>
  <si>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</si>
  <si>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</si>
  <si>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</si>
  <si>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</si>
  <si>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</si>
  <si>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</si>
  <si>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</si>
  <si>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</si>
  <si>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</si>
  <si>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</si>
  <si>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</si>
  <si>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</si>
  <si>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</si>
  <si>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</si>
  <si>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</si>
  <si>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</si>
  <si>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</si>
  <si>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</si>
  <si>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</si>
  <si>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</si>
  <si>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</si>
  <si>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</si>
  <si>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</si>
  <si>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</si>
  <si>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</si>
  <si>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</si>
  <si>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</si>
  <si>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</si>
  <si>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</si>
  <si>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</si>
  <si>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</si>
  <si>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</si>
  <si>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</si>
  <si>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</si>
  <si>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</si>
  <si>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</si>
  <si>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</si>
  <si>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</si>
  <si>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</si>
  <si>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</si>
  <si>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</si>
  <si>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</si>
  <si>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</si>
  <si>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</si>
  <si>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</si>
  <si>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</si>
  <si>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</si>
  <si>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</si>
  <si>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</si>
  <si>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</si>
  <si>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</si>
  <si>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</si>
  <si>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</si>
  <si>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</si>
  <si>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</si>
  <si>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</si>
  <si>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</si>
  <si>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</si>
  <si>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</si>
  <si>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</si>
  <si>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</si>
  <si>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</si>
  <si>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</si>
  <si>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</si>
  <si>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</si>
  <si>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</si>
  <si>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</si>
  <si>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</si>
  <si>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</si>
  <si>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</si>
  <si>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</si>
  <si>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</si>
  <si>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</si>
  <si>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</si>
  <si>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</si>
  <si>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</si>
  <si>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</si>
  <si>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</si>
  <si>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</si>
  <si>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</si>
  <si>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</si>
  <si>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</si>
  <si>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</si>
  <si>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</si>
  <si>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</si>
  <si>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</si>
  <si>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</si>
  <si>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</si>
  <si>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</si>
  <si>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</si>
  <si>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</si>
  <si>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</si>
  <si>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</si>
  <si>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</si>
  <si>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</si>
  <si>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</si>
  <si>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</si>
  <si>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</si>
  <si>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</si>
  <si>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</si>
  <si>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</si>
  <si>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</si>
  <si>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</si>
  <si>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</si>
  <si>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</si>
  <si>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</si>
  <si>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</si>
  <si>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</si>
  <si>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</si>
  <si>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</si>
  <si>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</si>
  <si>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</si>
  <si>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</si>
  <si>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</si>
  <si>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</si>
  <si>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</si>
  <si>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</si>
  <si>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</si>
  <si>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</si>
  <si>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</si>
  <si>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</si>
  <si>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</si>
  <si>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</si>
  <si>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</si>
  <si>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</si>
  <si>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</si>
  <si>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</si>
  <si>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</si>
  <si>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</si>
  <si>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</si>
  <si>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</si>
  <si>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</si>
  <si>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</si>
  <si>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</si>
  <si>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</si>
  <si>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</si>
  <si>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</si>
  <si>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</si>
  <si>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</si>
  <si>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</si>
  <si>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</si>
  <si>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</si>
  <si>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</si>
  <si>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</si>
  <si>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</si>
  <si>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</si>
  <si>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</si>
  <si>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</si>
  <si>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</si>
  <si>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</si>
  <si>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</si>
  <si>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</si>
  <si>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</si>
  <si>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</si>
  <si>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</si>
  <si>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</si>
  <si>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</si>
  <si>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</si>
  <si>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</si>
  <si>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</si>
  <si>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</si>
  <si>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</si>
  <si>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</si>
  <si>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</si>
  <si>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</si>
  <si>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</si>
  <si>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</si>
  <si>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</si>
  <si>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</si>
  <si>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</si>
  <si>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</si>
  <si>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</si>
  <si>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</si>
  <si>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</si>
  <si>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</si>
  <si>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</si>
  <si>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</si>
  <si>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</si>
  <si>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</si>
  <si>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</si>
  <si>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</si>
  <si>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</si>
  <si>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</si>
  <si>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</si>
  <si>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</si>
  <si>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</si>
  <si>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</si>
  <si>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</si>
  <si>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</si>
  <si>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</si>
  <si>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</si>
  <si>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</si>
  <si>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</si>
  <si>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</si>
  <si>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</si>
  <si>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</si>
  <si>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</si>
  <si>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</si>
  <si>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</si>
  <si>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</si>
  <si>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</si>
  <si>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</si>
  <si>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</si>
  <si>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</si>
  <si>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</si>
  <si>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</si>
  <si>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</si>
  <si>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</si>
  <si>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</si>
  <si>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</si>
  <si>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</si>
  <si>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</si>
  <si>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</si>
  <si>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</si>
  <si>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</si>
  <si>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</si>
  <si>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</si>
  <si>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</si>
  <si>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</si>
  <si>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</si>
  <si>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</si>
  <si>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</si>
  <si>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</si>
  <si>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</si>
  <si>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</si>
  <si>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</si>
  <si>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</si>
  <si>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</si>
  <si>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</si>
  <si>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</si>
  <si>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</si>
  <si>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</si>
  <si>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</si>
  <si>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</si>
  <si>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</si>
  <si>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</si>
  <si>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</si>
  <si>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</si>
  <si>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</si>
  <si>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</si>
  <si>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</si>
  <si>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</si>
  <si>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</si>
  <si>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</si>
  <si>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</si>
  <si>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</si>
  <si>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</si>
  <si>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</si>
  <si>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</si>
  <si>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</si>
  <si>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</si>
  <si>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</si>
  <si>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</si>
  <si>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</si>
  <si>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</si>
  <si>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</si>
  <si>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</si>
  <si>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</si>
  <si>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</si>
  <si>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</si>
  <si>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</si>
  <si>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</si>
  <si>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</si>
  <si>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</si>
  <si>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</si>
  <si>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</si>
  <si>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</si>
  <si>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</si>
  <si>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</si>
  <si>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</si>
  <si>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</si>
  <si>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</si>
  <si>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</si>
  <si>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</si>
  <si>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</si>
  <si>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</si>
  <si>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</si>
  <si>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</si>
  <si>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</si>
  <si>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</si>
  <si>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</si>
  <si>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</si>
  <si>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</si>
  <si>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</si>
  <si>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</si>
  <si>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</si>
  <si>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</si>
  <si>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</si>
  <si>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</si>
  <si>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</si>
  <si>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</si>
  <si>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</si>
  <si>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</si>
  <si>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</si>
  <si>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</si>
  <si>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</si>
  <si>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</si>
  <si>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</si>
  <si>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</si>
  <si>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</si>
  <si>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</si>
  <si>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</si>
  <si>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</si>
  <si>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</si>
  <si>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</si>
  <si>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</si>
  <si>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</si>
  <si>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</si>
  <si>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</si>
  <si>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</si>
  <si>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</si>
  <si>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</si>
  <si>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</si>
  <si>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</si>
  <si>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</si>
  <si>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</si>
  <si>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</si>
  <si>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</si>
  <si>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</si>
  <si>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</si>
  <si>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</si>
  <si>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</si>
  <si>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</si>
  <si>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</si>
  <si>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</si>
  <si>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</si>
  <si>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</si>
  <si>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</si>
  <si>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</si>
  <si>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</si>
  <si>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</si>
  <si>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</si>
  <si>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</si>
  <si>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</si>
  <si>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</si>
  <si>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</si>
  <si>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</si>
  <si>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</si>
  <si>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</si>
  <si>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</si>
  <si>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</si>
  <si>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</si>
  <si>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</si>
  <si>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</si>
  <si>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</si>
  <si>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</si>
  <si>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</si>
  <si>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</si>
  <si>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</si>
  <si>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</si>
  <si>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</si>
  <si>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</si>
  <si>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</si>
  <si>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</si>
  <si>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</si>
  <si>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</si>
  <si>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</si>
  <si>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</si>
  <si>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</si>
  <si>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</si>
  <si>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</si>
  <si>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</si>
  <si>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</si>
  <si>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</si>
  <si>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</si>
  <si>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</si>
  <si>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</si>
  <si>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</si>
  <si>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</si>
  <si>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</si>
  <si>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</si>
  <si>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</si>
  <si>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</si>
  <si>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</si>
  <si>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</si>
  <si>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</si>
  <si>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</si>
  <si>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</si>
  <si>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</si>
  <si>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</si>
  <si>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</si>
  <si>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</si>
  <si>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</si>
  <si>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</si>
  <si>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</si>
  <si>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</si>
  <si>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</si>
  <si>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</si>
  <si>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</si>
  <si>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</si>
  <si>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</si>
  <si>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</si>
  <si>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</si>
  <si>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</si>
  <si>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</si>
  <si>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</si>
  <si>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</si>
  <si>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</si>
  <si>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</si>
  <si>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</si>
  <si>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</si>
  <si>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</si>
  <si>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</si>
  <si>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</si>
  <si>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</si>
  <si>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</si>
  <si>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</si>
  <si>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</si>
  <si>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</si>
  <si>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</si>
  <si>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</si>
  <si>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</si>
  <si>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</si>
  <si>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</si>
  <si>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</si>
  <si>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</si>
  <si>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</si>
  <si>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</si>
  <si>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</si>
  <si>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</si>
  <si>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</si>
  <si>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</si>
  <si>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</si>
  <si>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</si>
  <si>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</si>
  <si>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</si>
  <si>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</si>
  <si>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</si>
  <si>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</si>
  <si>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</si>
  <si>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</si>
  <si>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</si>
  <si>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</si>
  <si>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</si>
  <si>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</si>
  <si>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</si>
  <si>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</si>
  <si>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</si>
  <si>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</si>
  <si>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</si>
  <si>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</si>
  <si>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</si>
  <si>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</si>
  <si>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</si>
  <si>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</si>
  <si>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</si>
  <si>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</si>
  <si>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</si>
  <si>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</si>
  <si>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</si>
  <si>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</si>
  <si>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</si>
  <si>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</si>
  <si>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</si>
  <si>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</si>
  <si>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</si>
  <si>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</si>
  <si>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</si>
  <si>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</si>
  <si>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</si>
  <si>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</si>
  <si>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</si>
  <si>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</si>
  <si>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</si>
  <si>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</si>
  <si>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</si>
  <si>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</si>
  <si>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</si>
  <si>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</si>
  <si>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</si>
  <si>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</si>
  <si>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</si>
  <si>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</si>
  <si>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</si>
  <si>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</si>
  <si>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</si>
  <si>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</si>
  <si>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</si>
  <si>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</si>
  <si>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</si>
  <si>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</si>
  <si>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</si>
  <si>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</si>
  <si>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</si>
  <si>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</si>
  <si>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</si>
  <si>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</si>
  <si>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</si>
  <si>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</si>
  <si>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</si>
  <si>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</si>
  <si>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</si>
  <si>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</si>
  <si>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</si>
  <si>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</si>
  <si>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</si>
  <si>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</si>
  <si>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</si>
  <si>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</si>
  <si>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</si>
  <si>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</si>
  <si>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</si>
  <si>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</si>
  <si>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</si>
  <si>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</si>
  <si>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</si>
  <si>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</si>
  <si>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</si>
  <si>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</si>
  <si>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</si>
  <si>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</si>
  <si>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</si>
  <si>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</si>
  <si>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</si>
  <si>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</si>
  <si>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</si>
  <si>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</si>
  <si>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</si>
  <si>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</si>
  <si>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</si>
  <si>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</si>
  <si>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</si>
  <si>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</si>
  <si>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</si>
  <si>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</si>
  <si>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</si>
  <si>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</si>
  <si>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</si>
  <si>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</si>
  <si>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</si>
  <si>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</si>
  <si>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</si>
  <si>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</si>
  <si>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</si>
  <si>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</si>
  <si>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</si>
  <si>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</si>
  <si>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</si>
  <si>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</si>
  <si>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</si>
  <si>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</si>
  <si>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</si>
  <si>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</si>
  <si>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</si>
  <si>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</si>
  <si>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</si>
  <si>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</si>
  <si>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</si>
  <si>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</si>
  <si>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</si>
  <si>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</si>
  <si>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</si>
  <si>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</si>
  <si>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</si>
  <si>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</si>
  <si>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</si>
  <si>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</si>
  <si>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</si>
  <si>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</si>
  <si>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</si>
  <si>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</si>
  <si>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</si>
  <si>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</si>
  <si>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</si>
  <si>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</si>
  <si>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</si>
  <si>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</si>
  <si>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</si>
  <si>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</si>
  <si>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</si>
  <si>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</si>
  <si>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</si>
  <si>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</si>
  <si>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</si>
  <si>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</si>
  <si>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</si>
  <si>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</si>
  <si>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</si>
  <si>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</si>
  <si>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</si>
  <si>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</si>
  <si>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</si>
  <si>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</si>
  <si>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</si>
  <si>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</si>
  <si>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</si>
  <si>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</si>
  <si>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</si>
  <si>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</si>
  <si>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</si>
  <si>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</si>
  <si>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</si>
  <si>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</si>
  <si>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</si>
  <si>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</si>
  <si>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</si>
  <si>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</si>
  <si>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</si>
  <si>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</si>
  <si>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</si>
  <si>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</si>
  <si>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</si>
  <si>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</si>
  <si>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</si>
  <si>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</si>
  <si>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</si>
  <si>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</si>
  <si>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</si>
  <si>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</si>
  <si>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</si>
  <si>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</si>
  <si>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</si>
  <si>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</si>
  <si>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</si>
  <si>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</si>
  <si>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</si>
  <si>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</si>
  <si>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</si>
  <si>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</si>
  <si>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</si>
  <si>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</si>
  <si>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</si>
  <si>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</si>
  <si>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</si>
  <si>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</si>
  <si>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</si>
  <si>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</si>
  <si>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</si>
  <si>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</si>
  <si>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</si>
  <si>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</si>
  <si>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</si>
  <si>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</si>
  <si>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</si>
  <si>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</si>
  <si>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</si>
  <si>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</si>
  <si>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</si>
  <si>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</si>
  <si>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</si>
  <si>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</si>
  <si>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</si>
  <si>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</si>
  <si>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</si>
  <si>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</si>
  <si>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</si>
  <si>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</si>
  <si>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</si>
  <si>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</si>
  <si>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</si>
  <si>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</si>
  <si>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</si>
  <si>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</si>
  <si>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</si>
  <si>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</si>
  <si>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</si>
  <si>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</si>
  <si>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</si>
  <si>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</si>
  <si>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</si>
  <si>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</si>
  <si>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</si>
  <si>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</si>
  <si>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</si>
  <si>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</si>
  <si>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</si>
  <si>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</si>
  <si>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</si>
  <si>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</si>
  <si>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</si>
  <si>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</si>
  <si>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</si>
  <si>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</si>
  <si>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</si>
  <si>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</si>
  <si>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</si>
  <si>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</si>
  <si>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</si>
  <si>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</si>
  <si>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</si>
  <si>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</si>
  <si>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</si>
  <si>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</si>
  <si>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</si>
  <si>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</si>
  <si>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</si>
  <si>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</si>
  <si>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</si>
  <si>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</si>
  <si>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</si>
  <si>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</si>
  <si>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</si>
  <si>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</si>
  <si>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</si>
  <si>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</si>
  <si>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</si>
  <si>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</si>
  <si>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</si>
  <si>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</si>
  <si>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</si>
  <si>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</si>
  <si>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</si>
  <si>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</si>
  <si>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</si>
  <si>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</si>
  <si>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</si>
  <si>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</si>
  <si>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</si>
  <si>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</si>
  <si>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</si>
  <si>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</si>
  <si>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</si>
  <si>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</si>
  <si>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</si>
  <si>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</si>
  <si>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</si>
  <si>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</si>
  <si>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</si>
  <si>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</si>
  <si>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</si>
  <si>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</si>
  <si>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</si>
  <si>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</si>
  <si>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</si>
  <si>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</si>
  <si>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</si>
  <si>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</si>
  <si>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</si>
  <si>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</si>
  <si>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</si>
  <si>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</si>
  <si>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</si>
  <si>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</si>
  <si>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</si>
  <si>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</si>
  <si>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</si>
  <si>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</si>
  <si>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</si>
  <si>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</si>
  <si>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</si>
  <si>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</si>
  <si>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</si>
  <si>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</si>
  <si>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</si>
  <si>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</si>
  <si>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</si>
  <si>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</si>
  <si>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</si>
  <si>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</si>
  <si>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</si>
  <si>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</si>
  <si>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</si>
  <si>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</si>
  <si>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</si>
  <si>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</si>
  <si>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</si>
  <si>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</si>
  <si>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</si>
  <si>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</si>
  <si>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</si>
  <si>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</si>
  <si>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</si>
  <si>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</si>
  <si>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</si>
  <si>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</si>
  <si>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</si>
  <si>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</si>
  <si>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</si>
  <si>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</si>
  <si>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</si>
  <si>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</si>
  <si>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</si>
  <si>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</si>
  <si>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</si>
  <si>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</si>
  <si>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</si>
  <si>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</si>
  <si>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</si>
  <si>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</si>
  <si>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</si>
  <si>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</si>
  <si>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</si>
  <si>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</si>
  <si>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</si>
  <si>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</si>
  <si>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</si>
  <si>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</si>
  <si>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</si>
  <si>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</si>
  <si>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</si>
  <si>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</si>
  <si>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</si>
  <si>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</si>
  <si>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</si>
  <si>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</si>
  <si>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</si>
  <si>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</si>
  <si>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</si>
  <si>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</si>
  <si>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</si>
  <si>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</si>
  <si>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</si>
  <si>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</si>
  <si>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</si>
  <si>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</si>
  <si>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</si>
  <si>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</si>
  <si>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</si>
  <si>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</si>
  <si>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</si>
  <si>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</si>
  <si>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</si>
  <si>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</si>
  <si>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</si>
  <si>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</si>
  <si>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</si>
  <si>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</si>
  <si>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</si>
  <si>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</si>
  <si>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</si>
  <si>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</si>
  <si>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</si>
  <si>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</si>
  <si>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</si>
  <si>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</si>
  <si>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</si>
  <si>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</si>
  <si>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</si>
  <si>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</si>
  <si>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</si>
  <si>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</si>
  <si>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</si>
  <si>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</si>
  <si>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</si>
  <si>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</si>
  <si>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</si>
  <si>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</si>
  <si>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</si>
  <si>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</si>
  <si>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</si>
  <si>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</si>
  <si>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</si>
  <si>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</si>
  <si>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</si>
  <si>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</si>
  <si>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</si>
  <si>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</si>
  <si>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</si>
  <si>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</si>
  <si>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</si>
  <si>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</si>
  <si>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</si>
  <si>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</si>
  <si>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</si>
  <si>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</si>
  <si>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</si>
  <si>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</si>
  <si>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</si>
  <si>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</si>
  <si>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</si>
  <si>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</si>
  <si>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</si>
  <si>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</si>
  <si>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</si>
  <si>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</si>
  <si>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</si>
  <si>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</si>
  <si>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</si>
  <si>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</si>
  <si>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</si>
  <si>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</si>
  <si>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</si>
  <si>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</si>
  <si>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</si>
  <si>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</si>
  <si>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</si>
  <si>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</si>
  <si>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</si>
  <si>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</si>
  <si>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</si>
  <si>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</si>
  <si>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</si>
  <si>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</si>
  <si>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</si>
  <si>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</si>
  <si>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</si>
  <si>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</si>
  <si>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</si>
  <si>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</si>
  <si>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</si>
  <si>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</si>
  <si>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</si>
  <si>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</si>
  <si>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</si>
  <si>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</si>
  <si>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</si>
  <si>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</si>
  <si>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</si>
  <si>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</si>
  <si>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</si>
  <si>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</si>
  <si>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</si>
  <si>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</si>
  <si>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</si>
  <si>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</si>
  <si>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</si>
  <si>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</si>
  <si>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</si>
  <si>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</si>
  <si>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</si>
  <si>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</si>
  <si>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</si>
  <si>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</si>
  <si>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</si>
  <si>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</si>
  <si>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</si>
  <si>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</si>
  <si>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</si>
  <si>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</si>
  <si>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</si>
  <si>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</si>
  <si>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</si>
  <si>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</si>
  <si>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</si>
  <si>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</si>
  <si>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</si>
  <si>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</si>
  <si>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</si>
  <si>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</si>
  <si>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</si>
  <si>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</si>
  <si>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</si>
  <si>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</si>
  <si>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</si>
  <si>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</si>
  <si>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</si>
  <si>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</si>
  <si>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</si>
  <si>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</si>
  <si>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</si>
  <si>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</si>
  <si>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</si>
  <si>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</si>
  <si>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</si>
  <si>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</si>
  <si>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</si>
  <si>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</si>
  <si>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</si>
  <si>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</si>
  <si>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</si>
  <si>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</si>
  <si>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</si>
  <si>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</si>
  <si>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</si>
  <si>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</si>
  <si>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</si>
  <si>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</si>
  <si>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</si>
  <si>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</si>
  <si>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</si>
  <si>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</si>
  <si>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</si>
  <si>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</si>
  <si>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</si>
  <si>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</si>
  <si>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</si>
  <si>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</si>
  <si>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</si>
  <si>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</si>
  <si>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</si>
  <si>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</si>
  <si>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</si>
  <si>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</si>
  <si>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</si>
  <si>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</si>
  <si>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</si>
  <si>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</si>
  <si>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</si>
  <si>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</si>
  <si>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</si>
  <si>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</si>
  <si>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</si>
  <si>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</si>
  <si>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</si>
  <si>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</si>
  <si>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</si>
  <si>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</si>
  <si>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</si>
  <si>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</si>
  <si>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</si>
  <si>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</si>
  <si>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</si>
  <si>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</si>
  <si>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</si>
  <si>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</si>
  <si>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</si>
  <si>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</si>
  <si>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</si>
  <si>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</si>
  <si>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</si>
  <si>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</si>
  <si>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</si>
  <si>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</si>
  <si>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</si>
  <si>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</si>
  <si>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</si>
  <si>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</si>
  <si>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</si>
  <si>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</si>
  <si>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</si>
  <si>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</si>
  <si>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</si>
  <si>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</si>
  <si>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</si>
  <si>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</si>
  <si>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</si>
  <si>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</si>
  <si>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</si>
  <si>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</si>
  <si>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</si>
  <si>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</si>
  <si>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</si>
  <si>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</si>
  <si>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</si>
  <si>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</si>
  <si>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</si>
  <si>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</si>
  <si>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</si>
  <si>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</si>
  <si>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</si>
  <si>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</si>
  <si>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</si>
  <si>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</si>
  <si>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</si>
  <si>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</si>
  <si>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</si>
  <si>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</si>
  <si>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</si>
  <si>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</si>
  <si>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</si>
  <si>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</si>
  <si>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</si>
  <si>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</si>
  <si>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</si>
  <si>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</si>
  <si>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</si>
  <si>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</si>
  <si>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</si>
  <si>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</si>
  <si>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</si>
  <si>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</si>
  <si>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</si>
  <si>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</si>
  <si>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</si>
  <si>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</si>
  <si>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</si>
  <si>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</si>
  <si>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</si>
  <si>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</si>
  <si>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</si>
  <si>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</si>
  <si>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</si>
  <si>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</si>
  <si>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</si>
  <si>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</si>
  <si>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</si>
  <si>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</si>
  <si>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</si>
  <si>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</si>
  <si>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</si>
  <si>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</si>
  <si>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</si>
  <si>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</si>
  <si>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</si>
  <si>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</si>
  <si>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</si>
  <si>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</si>
  <si>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</si>
  <si>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</si>
  <si>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</si>
  <si>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</si>
  <si>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</si>
  <si>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</si>
  <si>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</si>
  <si>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</si>
  <si>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</si>
  <si>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</si>
  <si>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</si>
  <si>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</si>
  <si>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</si>
  <si>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</si>
  <si>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</si>
  <si>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</si>
  <si>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</si>
  <si>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</si>
  <si>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</si>
  <si>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</si>
  <si>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</si>
  <si>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</si>
  <si>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</si>
  <si>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</si>
  <si>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</si>
  <si>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</si>
  <si>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</si>
  <si>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</si>
  <si>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</si>
  <si>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</si>
  <si>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</si>
  <si>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</si>
  <si>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</si>
  <si>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</si>
  <si>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</si>
  <si>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</si>
  <si>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</si>
  <si>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</si>
  <si>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</si>
  <si>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</si>
  <si>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</si>
  <si>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</si>
  <si>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</si>
  <si>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</si>
  <si>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</si>
  <si>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</si>
  <si>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</si>
  <si>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</si>
  <si>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</si>
  <si>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</si>
  <si>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</si>
  <si>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</si>
  <si>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</si>
  <si>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</si>
  <si>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</si>
  <si>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</si>
  <si>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</si>
  <si>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</si>
  <si>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</si>
  <si>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</si>
  <si>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</si>
  <si>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</si>
  <si>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</si>
  <si>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</si>
  <si>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</si>
  <si>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</si>
  <si>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</si>
  <si>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</si>
  <si>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</si>
  <si>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</si>
  <si>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</si>
  <si>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</si>
  <si>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</si>
  <si>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</si>
  <si>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</si>
  <si>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</si>
  <si>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</si>
  <si>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</si>
  <si>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</si>
  <si>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</si>
  <si>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</si>
  <si>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</si>
  <si>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</si>
  <si>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</si>
  <si>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</si>
  <si>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</si>
  <si>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</si>
  <si>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</si>
  <si>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</si>
  <si>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</si>
  <si>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</si>
  <si>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</si>
  <si>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</si>
  <si>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</si>
  <si>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</si>
  <si>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</si>
  <si>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</si>
  <si>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</si>
  <si>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</si>
  <si>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</si>
  <si>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</si>
  <si>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</si>
  <si>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</si>
  <si>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</si>
  <si>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</si>
  <si>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</si>
  <si>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</si>
  <si>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</si>
  <si>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</si>
  <si>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</si>
  <si>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</si>
  <si>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</si>
  <si>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</si>
  <si>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</si>
  <si>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</si>
  <si>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</si>
  <si>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</si>
  <si>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</si>
  <si>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</si>
  <si>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</si>
  <si>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</si>
  <si>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</si>
  <si>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</si>
  <si>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</si>
  <si>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</si>
  <si>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</si>
  <si>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</si>
  <si>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</si>
  <si>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</si>
  <si>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</si>
  <si>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</si>
  <si>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</si>
  <si>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</si>
  <si>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</si>
  <si>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</si>
  <si>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</si>
  <si>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</si>
  <si>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</si>
  <si>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</si>
  <si>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</si>
  <si>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</si>
  <si>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</si>
  <si>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</si>
  <si>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</si>
  <si>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</si>
  <si>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</si>
  <si>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</si>
  <si>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</si>
  <si>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</si>
  <si>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</si>
  <si>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</si>
  <si>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</si>
  <si>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</si>
  <si>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</si>
  <si>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</si>
  <si>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</si>
  <si>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</si>
  <si>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</si>
  <si>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</si>
  <si>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</si>
  <si>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</si>
  <si>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</si>
  <si>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</si>
  <si>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</si>
  <si>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</si>
  <si>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</si>
  <si>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</si>
  <si>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</si>
  <si>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</si>
  <si>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</si>
  <si>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</si>
  <si>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</si>
  <si>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</si>
  <si>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</si>
  <si>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</si>
  <si>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</si>
  <si>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</si>
  <si>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</si>
  <si>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</si>
  <si>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</si>
  <si>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</si>
  <si>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</si>
  <si>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</si>
  <si>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</si>
  <si>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</si>
  <si>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</si>
  <si>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</si>
  <si>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</si>
  <si>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</si>
  <si>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</si>
  <si>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</si>
  <si>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</si>
  <si>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</si>
  <si>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</si>
  <si>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</si>
  <si>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</si>
  <si>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</si>
  <si>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</si>
  <si>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</si>
  <si>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</si>
  <si>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</si>
  <si>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</si>
  <si>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</si>
  <si>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</si>
  <si>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</si>
  <si>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</si>
  <si>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</si>
  <si>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</si>
  <si>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</si>
  <si>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</si>
  <si>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</si>
  <si>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</si>
  <si>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</si>
  <si>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</si>
  <si>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</si>
  <si>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</si>
  <si>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</si>
  <si>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</si>
  <si>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</si>
  <si>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</si>
  <si>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</si>
  <si>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</si>
  <si>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</si>
  <si>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</si>
  <si>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</si>
  <si>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</si>
  <si>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</si>
  <si>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</si>
  <si>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</si>
  <si>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</si>
  <si>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</si>
  <si>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</si>
  <si>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</si>
  <si>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</si>
  <si>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</si>
  <si>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</si>
  <si>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</si>
  <si>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</si>
  <si>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</si>
  <si>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</si>
  <si>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</si>
  <si>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</si>
  <si>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</si>
  <si>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</si>
  <si>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</si>
  <si>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</si>
  <si>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</si>
  <si>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</si>
  <si>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</si>
  <si>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</si>
  <si>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</si>
  <si>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</si>
  <si>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</si>
  <si>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</si>
  <si>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</si>
  <si>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</si>
  <si>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</si>
  <si>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</si>
  <si>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</si>
  <si>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</si>
  <si>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</si>
  <si>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</si>
  <si>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</si>
  <si>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</si>
  <si>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</si>
  <si>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</si>
  <si>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</si>
  <si>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</si>
  <si>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</si>
  <si>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</si>
  <si>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</si>
  <si>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</si>
  <si>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</si>
  <si>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</si>
  <si>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</si>
  <si>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</si>
  <si>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</si>
  <si>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</si>
  <si>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</si>
  <si>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</si>
  <si>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</si>
  <si>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</si>
  <si>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</si>
  <si>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</si>
  <si>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</si>
  <si>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</si>
  <si>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</si>
  <si>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</si>
  <si>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</si>
  <si>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</si>
  <si>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</si>
  <si>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</si>
  <si>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</si>
  <si>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</si>
  <si>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</si>
  <si>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</si>
  <si>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</si>
  <si>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</si>
  <si>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</si>
  <si>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</si>
  <si>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</si>
  <si>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</si>
  <si>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</si>
  <si>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</si>
  <si>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</si>
  <si>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</si>
  <si>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</si>
  <si>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</si>
  <si>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</si>
  <si>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</si>
  <si>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</si>
  <si>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</si>
  <si>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</si>
  <si>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</si>
  <si>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</si>
  <si>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</si>
  <si>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</si>
  <si>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</si>
  <si>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</si>
  <si>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</si>
  <si>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</si>
  <si>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</si>
  <si>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</si>
  <si>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</si>
  <si>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</si>
  <si>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</si>
  <si>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</si>
  <si>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</si>
  <si>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</si>
  <si>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</si>
  <si>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</si>
  <si>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</si>
  <si>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</si>
  <si>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</si>
  <si>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</si>
  <si>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</si>
  <si>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</si>
  <si>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</si>
  <si>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</si>
  <si>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</si>
  <si>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</si>
  <si>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</si>
  <si>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</si>
  <si>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</si>
  <si>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</si>
  <si>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</si>
  <si>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</si>
  <si>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</si>
  <si>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</si>
  <si>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</si>
  <si>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</si>
  <si>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</si>
  <si>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</si>
  <si>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</si>
  <si>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</si>
  <si>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</si>
  <si>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</si>
  <si>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</si>
  <si>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</si>
  <si>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</si>
  <si>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</si>
  <si>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</si>
  <si>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</si>
  <si>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</si>
  <si>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</si>
  <si>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</si>
  <si>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</si>
  <si>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</si>
  <si>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</si>
  <si>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</si>
  <si>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</si>
  <si>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</si>
  <si>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</si>
  <si>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</si>
  <si>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</si>
  <si>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</si>
  <si>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</si>
  <si>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</si>
  <si>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</si>
  <si>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</si>
  <si>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</si>
  <si>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</si>
  <si>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</si>
  <si>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</si>
  <si>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</si>
  <si>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</si>
  <si>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</si>
  <si>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</si>
  <si>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</si>
  <si>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</si>
  <si>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</si>
  <si>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</si>
  <si>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</si>
  <si>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</si>
  <si>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</si>
  <si>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</si>
  <si>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</si>
  <si>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</si>
  <si>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</si>
  <si>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</si>
  <si>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</si>
  <si>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</si>
  <si>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</si>
  <si>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</si>
  <si>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</si>
  <si>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</si>
  <si>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</si>
  <si>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</si>
  <si>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</si>
  <si>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</si>
  <si>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</si>
  <si>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</si>
  <si>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</si>
  <si>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</si>
  <si>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</si>
  <si>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</si>
  <si>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</si>
  <si>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</si>
  <si>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</si>
  <si>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</si>
  <si>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</si>
  <si>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</si>
  <si>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</si>
  <si>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</si>
  <si>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</si>
  <si>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</si>
  <si>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</si>
  <si>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</si>
  <si>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</si>
  <si>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</si>
  <si>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</si>
  <si>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</si>
  <si>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</si>
  <si>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</si>
  <si>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</si>
  <si>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</si>
  <si>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</si>
  <si>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</si>
  <si>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</si>
  <si>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</si>
  <si>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</si>
  <si>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</si>
  <si>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</si>
  <si>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</si>
  <si>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</si>
  <si>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</si>
  <si>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</si>
  <si>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</si>
  <si>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</si>
  <si>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</si>
  <si>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</si>
  <si>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</si>
  <si>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</si>
  <si>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</si>
  <si>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</si>
  <si>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</si>
  <si>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</si>
  <si>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</si>
  <si>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</si>
  <si>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</si>
  <si>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</si>
  <si>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</si>
  <si>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</si>
  <si>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</si>
  <si>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</si>
  <si>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</si>
  <si>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</si>
  <si>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</si>
  <si>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</si>
  <si>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</si>
  <si>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</si>
  <si>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</si>
  <si>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</si>
  <si>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</si>
  <si>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</si>
  <si>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</si>
  <si>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</si>
  <si>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</si>
  <si>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</si>
  <si>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</si>
  <si>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</si>
  <si>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</si>
  <si>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</si>
  <si>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</si>
  <si>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</si>
  <si>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</si>
  <si>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</si>
  <si>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</si>
  <si>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</si>
  <si>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</si>
  <si>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</si>
  <si>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</si>
  <si>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</si>
  <si>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</si>
  <si>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</si>
  <si>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</si>
  <si>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</si>
  <si>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</si>
  <si>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</si>
  <si>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</si>
  <si>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</si>
  <si>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</si>
  <si>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</si>
  <si>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</si>
  <si>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</si>
  <si>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</si>
  <si>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</si>
  <si>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</si>
  <si>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</si>
  <si>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</si>
  <si>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</si>
  <si>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</si>
  <si>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</si>
  <si>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</si>
  <si>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</si>
  <si>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</si>
  <si>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</si>
  <si>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</si>
  <si>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</si>
  <si>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</si>
  <si>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</si>
  <si>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</si>
  <si>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</si>
  <si>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</si>
  <si>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</si>
  <si>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</si>
  <si>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</si>
  <si>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</si>
  <si>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</si>
  <si>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</si>
  <si>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</si>
  <si>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</si>
  <si>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</si>
  <si>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</si>
  <si>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</si>
  <si>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</si>
  <si>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</si>
  <si>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</si>
  <si>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</si>
  <si>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</si>
  <si>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</si>
  <si>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</si>
  <si>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</si>
  <si>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</si>
  <si>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</si>
  <si>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</si>
  <si>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</si>
  <si>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</si>
  <si>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</si>
  <si>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</si>
  <si>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</si>
  <si>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</si>
  <si>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</si>
  <si>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</si>
  <si>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</si>
  <si>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</si>
  <si>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</si>
  <si>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</si>
  <si>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</si>
  <si>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</si>
  <si>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</si>
  <si>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</si>
  <si>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</si>
  <si>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</si>
  <si>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</si>
  <si>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</si>
  <si>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</si>
  <si>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</si>
  <si>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</si>
  <si>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</si>
  <si>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</si>
  <si>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</si>
  <si>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</si>
  <si>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</si>
  <si>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</si>
  <si>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</si>
  <si>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</si>
  <si>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</si>
  <si>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</si>
  <si>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</si>
  <si>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</si>
  <si>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</si>
  <si>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</si>
  <si>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</si>
  <si>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</si>
  <si>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</si>
  <si>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</si>
  <si>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</si>
  <si>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</si>
  <si>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</si>
  <si>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</si>
  <si>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</si>
  <si>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</si>
  <si>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</si>
  <si>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</si>
  <si>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</si>
  <si>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</si>
  <si>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</si>
  <si>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</si>
  <si>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</si>
  <si>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</si>
  <si>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</si>
  <si>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</si>
  <si>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</si>
  <si>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</si>
  <si>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</si>
  <si>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</si>
  <si>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</si>
  <si>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</si>
  <si>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</si>
  <si>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</si>
  <si>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</si>
  <si>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</si>
  <si>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</si>
  <si>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</si>
  <si>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</si>
  <si>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</si>
  <si>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</si>
  <si>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</si>
  <si>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</si>
  <si>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</si>
  <si>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</si>
  <si>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</si>
  <si>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</si>
  <si>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</si>
  <si>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</si>
  <si>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</si>
  <si>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</si>
  <si>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</si>
  <si>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</si>
  <si>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</si>
  <si>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</si>
  <si>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</si>
  <si>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</si>
  <si>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</si>
  <si>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</si>
  <si>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</si>
  <si>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</si>
  <si>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</si>
  <si>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</si>
  <si>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</si>
  <si>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</si>
  <si>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</si>
  <si>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</si>
  <si>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</si>
  <si>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</si>
  <si>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</si>
  <si>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</si>
  <si>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</si>
  <si>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</si>
  <si>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</si>
  <si>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</si>
  <si>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</si>
  <si>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</si>
  <si>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</si>
  <si>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</si>
  <si>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</si>
  <si>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</si>
  <si>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</si>
  <si>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</si>
  <si>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</si>
  <si>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</si>
  <si>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</si>
  <si>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</si>
  <si>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</si>
  <si>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</si>
  <si>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</si>
  <si>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</si>
  <si>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</si>
  <si>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</si>
  <si>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</si>
  <si>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</si>
  <si>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</si>
  <si>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</si>
  <si>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</si>
  <si>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</si>
  <si>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</si>
  <si>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</si>
  <si>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</si>
  <si>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</si>
  <si>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</si>
  <si>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</si>
  <si>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</si>
  <si>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</si>
  <si>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</si>
  <si>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</si>
  <si>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</si>
  <si>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</si>
  <si>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</si>
  <si>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</si>
  <si>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</si>
  <si>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</si>
  <si>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</si>
  <si>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</si>
  <si>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</si>
  <si>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</si>
  <si>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</si>
  <si>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</si>
  <si>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</si>
  <si>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</si>
  <si>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</si>
  <si>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</si>
  <si>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</si>
  <si>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</si>
  <si>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</si>
  <si>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</si>
  <si>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</si>
  <si>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</si>
  <si>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</si>
  <si>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</si>
  <si>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</si>
  <si>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</si>
  <si>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</si>
  <si>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</si>
  <si>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</si>
  <si>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</si>
  <si>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</si>
  <si>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</si>
  <si>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</si>
  <si>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</si>
  <si>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</si>
  <si>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</si>
  <si>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</si>
  <si>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</si>
  <si>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</si>
  <si>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</si>
  <si>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</si>
  <si>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</si>
  <si>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</si>
  <si>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</si>
  <si>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</si>
  <si>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</si>
  <si>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</si>
  <si>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</si>
  <si>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</si>
  <si>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</si>
  <si>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</si>
  <si>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</si>
  <si>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</si>
  <si>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</si>
  <si>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</si>
  <si>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</si>
  <si>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</si>
  <si>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</si>
  <si>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</si>
  <si>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</si>
  <si>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</si>
  <si>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</si>
  <si>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</si>
  <si>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</si>
  <si>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</si>
  <si>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</si>
  <si>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</si>
  <si>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</si>
  <si>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</si>
  <si>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</si>
  <si>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</si>
  <si>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</si>
  <si>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</si>
  <si>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</si>
  <si>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</si>
  <si>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</si>
  <si>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</si>
  <si>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</si>
  <si>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</si>
  <si>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</si>
  <si>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</si>
  <si>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</si>
  <si>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</si>
  <si>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</si>
  <si>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</si>
  <si>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</si>
  <si>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</si>
  <si>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</si>
  <si>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</si>
  <si>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</si>
  <si>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</si>
  <si>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</si>
  <si>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</si>
  <si>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</si>
  <si>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</si>
  <si>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</si>
  <si>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</si>
  <si>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</si>
  <si>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</si>
  <si>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</si>
  <si>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</si>
  <si>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</si>
  <si>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</si>
  <si>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</si>
  <si>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</si>
  <si>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</si>
  <si>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</si>
  <si>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</si>
  <si>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</si>
  <si>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</si>
  <si>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</si>
  <si>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</si>
  <si>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</si>
  <si>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</si>
  <si>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</si>
  <si>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</si>
  <si>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</si>
  <si>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</si>
  <si>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</si>
  <si>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</si>
  <si>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</si>
  <si>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</si>
  <si>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</si>
  <si>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</si>
  <si>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</si>
  <si>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</si>
  <si>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</si>
  <si>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</si>
  <si>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</si>
  <si>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</si>
  <si>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</si>
  <si>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</si>
  <si>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</si>
  <si>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</si>
  <si>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</si>
  <si>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</si>
  <si>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</si>
  <si>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</si>
  <si>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</si>
  <si>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</si>
  <si>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</si>
  <si>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</si>
  <si>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</si>
  <si>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</si>
  <si>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</si>
  <si>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</si>
  <si>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</si>
  <si>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</si>
  <si>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</si>
  <si>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</si>
  <si>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</si>
  <si>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</si>
  <si>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</si>
  <si>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</si>
  <si>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</si>
  <si>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</si>
  <si>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</si>
  <si>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</si>
  <si>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</si>
  <si>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</si>
  <si>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</si>
  <si>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</si>
  <si>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</si>
  <si>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</si>
  <si>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</si>
  <si>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</si>
  <si>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</si>
  <si>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</si>
  <si>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</si>
  <si>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</si>
  <si>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</si>
  <si>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</si>
  <si>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</si>
  <si>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</si>
  <si>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</si>
  <si>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</si>
  <si>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</si>
  <si>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</si>
  <si>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</si>
  <si>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</si>
  <si>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</si>
  <si>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</si>
  <si>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</si>
  <si>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</si>
  <si>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</si>
  <si>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</si>
  <si>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</si>
  <si>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</si>
  <si>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</si>
  <si>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</si>
  <si>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</si>
  <si>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</si>
  <si>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</si>
  <si>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</si>
  <si>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</si>
  <si>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</si>
  <si>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</si>
  <si>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</si>
  <si>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</si>
  <si>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</si>
  <si>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</si>
  <si>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</si>
  <si>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</si>
  <si>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</si>
  <si>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</si>
  <si>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</si>
  <si>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</si>
  <si>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</si>
  <si>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</si>
  <si>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</si>
  <si>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</si>
  <si>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</si>
  <si>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</si>
  <si>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</si>
  <si>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</si>
  <si>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</si>
  <si>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</si>
  <si>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</si>
  <si>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</si>
  <si>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</si>
  <si>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</si>
  <si>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</si>
  <si>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</si>
  <si>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</si>
  <si>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</si>
  <si>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</si>
  <si>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</si>
  <si>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</si>
  <si>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</si>
  <si>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</si>
  <si>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</si>
  <si>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</si>
  <si>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</si>
  <si>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</si>
  <si>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</si>
  <si>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</si>
  <si>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</si>
  <si>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</si>
  <si>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</si>
  <si>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</si>
  <si>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</si>
  <si>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</si>
  <si>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</si>
  <si>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</si>
  <si>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</si>
  <si>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</si>
  <si>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</si>
  <si>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</si>
  <si>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</si>
  <si>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</si>
  <si>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</si>
  <si>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</si>
  <si>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</si>
  <si>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</si>
  <si>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</si>
  <si>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</si>
  <si>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</si>
  <si>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</si>
  <si>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</si>
  <si>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</si>
  <si>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</si>
  <si>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</si>
  <si>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</si>
  <si>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</si>
  <si>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</si>
  <si>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</si>
  <si>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</si>
  <si>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</si>
  <si>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</si>
  <si>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</si>
  <si>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</si>
  <si>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</si>
  <si>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</si>
  <si>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</si>
  <si>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</si>
  <si>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</si>
  <si>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</si>
  <si>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</si>
  <si>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</si>
  <si>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</si>
  <si>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</si>
  <si>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</si>
  <si>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</si>
  <si>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</si>
  <si>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</si>
  <si>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</si>
  <si>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</si>
  <si>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</si>
  <si>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</si>
  <si>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</si>
  <si>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</si>
  <si>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</si>
  <si>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</si>
  <si>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</si>
  <si>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</si>
  <si>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</si>
  <si>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</si>
  <si>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</si>
  <si>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</si>
  <si>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</si>
  <si>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</si>
  <si>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</si>
  <si>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</si>
  <si>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</si>
  <si>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</si>
  <si>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</si>
  <si>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</si>
  <si>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</si>
  <si>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</si>
  <si>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</si>
  <si>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</si>
  <si>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</si>
  <si>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</si>
  <si>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</si>
  <si>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</si>
  <si>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</si>
  <si>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</si>
  <si>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</si>
  <si>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</si>
  <si>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</si>
  <si>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</si>
  <si>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</si>
  <si>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</si>
  <si>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</si>
  <si>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</si>
  <si>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</si>
  <si>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</si>
  <si>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</si>
  <si>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</si>
  <si>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</si>
  <si>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</si>
  <si>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</si>
  <si>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</si>
  <si>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</si>
  <si>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</si>
  <si>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</si>
  <si>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</si>
  <si>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</si>
  <si>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</si>
  <si>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</si>
  <si>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</si>
  <si>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</si>
  <si>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</si>
  <si>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</si>
  <si>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</si>
  <si>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</si>
  <si>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</si>
  <si>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</si>
  <si>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</si>
  <si>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</si>
  <si>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</si>
  <si>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</si>
  <si>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</si>
  <si>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</si>
  <si>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</si>
  <si>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</si>
  <si>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</si>
  <si>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</si>
  <si>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</si>
  <si>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</si>
  <si>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</si>
  <si>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</si>
  <si>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</si>
  <si>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</si>
  <si>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</si>
  <si>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</si>
  <si>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</si>
  <si>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</si>
  <si>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</si>
  <si>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</si>
  <si>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</si>
  <si>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</si>
  <si>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</si>
  <si>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</si>
  <si>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</si>
  <si>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</si>
  <si>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</si>
  <si>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</si>
  <si>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</si>
  <si>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</si>
  <si>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</si>
  <si>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</si>
  <si>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</si>
  <si>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</si>
  <si>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</si>
  <si>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</si>
  <si>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</si>
  <si>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</si>
  <si>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</si>
  <si>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</si>
  <si>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</si>
  <si>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</si>
  <si>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</si>
  <si>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</si>
  <si>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</si>
  <si>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</si>
  <si>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</si>
  <si>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</si>
  <si>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</si>
  <si>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</si>
  <si>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</si>
  <si>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</si>
  <si>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</si>
  <si>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</si>
  <si>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</si>
  <si>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</si>
  <si>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</si>
  <si>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</si>
  <si>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</si>
  <si>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</si>
  <si>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</si>
  <si>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</si>
  <si>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</si>
  <si>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</si>
  <si>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</si>
  <si>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</si>
  <si>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</si>
  <si>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</si>
  <si>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</si>
  <si>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</si>
  <si>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</si>
  <si>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</si>
  <si>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</si>
  <si>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</si>
  <si>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</si>
  <si>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</si>
  <si>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</si>
  <si>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</si>
  <si>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</si>
  <si>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</si>
  <si>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</si>
  <si>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</si>
  <si>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</si>
  <si>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</si>
  <si>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</si>
  <si>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</si>
  <si>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</si>
  <si>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</si>
  <si>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</si>
  <si>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</si>
  <si>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</si>
  <si>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</si>
  <si>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</si>
  <si>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</si>
  <si>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</si>
  <si>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</si>
  <si>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</si>
  <si>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</si>
  <si>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</si>
  <si>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</si>
  <si>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</si>
  <si>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</si>
  <si>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</si>
  <si>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</si>
  <si>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</si>
  <si>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</si>
  <si>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</si>
  <si>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</si>
  <si>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</si>
  <si>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</si>
  <si>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</si>
  <si>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</si>
  <si>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</si>
  <si>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</si>
  <si>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</si>
  <si>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</si>
  <si>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</si>
  <si>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</si>
  <si>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</si>
  <si>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</si>
  <si>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</si>
  <si>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</si>
  <si>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</si>
  <si>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</si>
  <si>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</si>
  <si>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</si>
  <si>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</si>
  <si>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</si>
  <si>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</si>
  <si>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</si>
  <si>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</si>
  <si>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</si>
  <si>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</si>
  <si>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</si>
  <si>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</si>
  <si>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</si>
  <si>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</si>
  <si>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</si>
  <si>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</si>
  <si>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</si>
  <si>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</si>
  <si>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</si>
  <si>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</si>
  <si>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</si>
  <si>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</si>
  <si>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</si>
  <si>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</si>
  <si>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</si>
  <si>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</si>
  <si>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</si>
  <si>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</si>
  <si>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</si>
  <si>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</si>
  <si>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</si>
  <si>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</si>
  <si>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</si>
  <si>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</si>
  <si>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</si>
  <si>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</si>
  <si>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</si>
  <si>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</si>
  <si>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</si>
  <si>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</si>
  <si>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</si>
  <si>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</si>
  <si>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</si>
  <si>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</si>
  <si>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</si>
  <si>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</si>
  <si>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</si>
  <si>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</si>
  <si>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</si>
  <si>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</si>
  <si>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</si>
  <si>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</si>
  <si>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</si>
  <si>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</si>
  <si>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</si>
  <si>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</si>
  <si>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</si>
  <si>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</si>
  <si>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</si>
  <si>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</si>
  <si>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</si>
  <si>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</si>
  <si>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</si>
  <si>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</si>
  <si>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</si>
  <si>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</si>
  <si>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</si>
  <si>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</si>
  <si>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</si>
  <si>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</si>
  <si>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</si>
  <si>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</si>
  <si>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</si>
  <si>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</si>
  <si>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</si>
  <si>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</si>
  <si>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</si>
  <si>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</si>
  <si>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</si>
  <si>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</si>
  <si>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</si>
  <si>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</si>
  <si>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</si>
  <si>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</si>
  <si>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</si>
  <si>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</si>
  <si>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</si>
  <si>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</si>
  <si>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</si>
  <si>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</si>
  <si>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</si>
  <si>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</si>
  <si>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</si>
  <si>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</si>
  <si>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</si>
  <si>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</si>
  <si>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</si>
  <si>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</si>
  <si>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</si>
  <si>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</si>
  <si>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</si>
  <si>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</si>
  <si>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</si>
  <si>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</si>
  <si>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</si>
  <si>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</si>
  <si>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</si>
  <si>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</si>
  <si>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</si>
  <si>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</si>
  <si>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</si>
  <si>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</si>
  <si>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</si>
  <si>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</si>
  <si>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</si>
  <si>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</si>
  <si>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</si>
  <si>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</si>
  <si>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</si>
  <si>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</si>
  <si>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</si>
  <si>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</si>
  <si>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</si>
  <si>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</si>
  <si>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</si>
  <si>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</si>
  <si>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</si>
  <si>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</si>
  <si>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</si>
  <si>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</si>
  <si>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</si>
  <si>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</si>
  <si>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</si>
  <si>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</si>
  <si>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</si>
  <si>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</si>
  <si>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</si>
  <si>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</si>
  <si>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</si>
  <si>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</si>
  <si>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</si>
  <si>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</si>
  <si>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</si>
  <si>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</si>
  <si>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</si>
  <si>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</si>
  <si>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</si>
  <si>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</si>
  <si>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</si>
  <si>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</si>
  <si>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</si>
  <si>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</si>
  <si>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</si>
  <si>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</si>
  <si>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</si>
  <si>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</si>
  <si>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</si>
  <si>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</si>
  <si>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</si>
  <si>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</si>
  <si>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</si>
  <si>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</si>
  <si>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</si>
  <si>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</si>
  <si>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</si>
  <si>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</si>
  <si>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</si>
  <si>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</si>
  <si>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</si>
  <si>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</si>
  <si>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</si>
  <si>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</si>
  <si>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</si>
  <si>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</si>
  <si>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</si>
  <si>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</si>
  <si>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</si>
  <si>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</si>
  <si>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</si>
  <si>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</si>
  <si>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</si>
  <si>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</si>
  <si>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</si>
  <si>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</si>
  <si>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</si>
  <si>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</si>
  <si>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</si>
  <si>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</si>
  <si>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</si>
  <si>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</si>
  <si>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</si>
  <si>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</si>
  <si>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</si>
  <si>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</si>
  <si>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</si>
  <si>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</si>
  <si>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</si>
  <si>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</si>
  <si>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</si>
  <si>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</si>
  <si>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</si>
  <si>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</si>
  <si>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</si>
  <si>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</si>
  <si>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</si>
  <si>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</si>
  <si>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</si>
  <si>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</si>
  <si>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</si>
  <si>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</si>
  <si>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</si>
  <si>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</si>
  <si>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</si>
  <si>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</si>
  <si>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</si>
  <si>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</si>
  <si>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</si>
  <si>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</si>
  <si>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</si>
  <si>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</si>
  <si>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</si>
  <si>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</si>
  <si>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</si>
  <si>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</si>
  <si>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</si>
  <si>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</si>
  <si>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</si>
  <si>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</si>
  <si>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</si>
  <si>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</si>
  <si>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</si>
  <si>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</si>
  <si>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</si>
  <si>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</si>
  <si>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</si>
  <si>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</si>
  <si>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</si>
  <si>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</si>
  <si>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</si>
  <si>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</si>
  <si>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</si>
  <si>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</si>
  <si>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</si>
  <si>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</si>
  <si>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</si>
  <si>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</si>
  <si>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</si>
  <si>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</si>
  <si>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</si>
  <si>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</si>
  <si>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</si>
  <si>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</si>
  <si>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</si>
  <si>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</si>
  <si>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</si>
  <si>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</si>
  <si>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</si>
  <si>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</si>
  <si>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</si>
  <si>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</si>
  <si>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</si>
  <si>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</si>
  <si>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</si>
  <si>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</si>
  <si>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</si>
  <si>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</si>
  <si>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</si>
  <si>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</si>
  <si>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</si>
  <si>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</si>
  <si>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</si>
  <si>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</si>
  <si>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</si>
  <si>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</si>
  <si>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</si>
  <si>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</si>
  <si>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</si>
  <si>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</si>
  <si>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</si>
  <si>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</si>
  <si>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</si>
  <si>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</si>
  <si>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</si>
  <si>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</si>
  <si>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</si>
  <si>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</si>
  <si>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</si>
  <si>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</si>
  <si>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</si>
  <si>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</si>
  <si>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</si>
  <si>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</si>
  <si>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</si>
  <si>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</si>
  <si>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</si>
  <si>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</si>
  <si>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</si>
  <si>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</si>
  <si>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</si>
  <si>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</si>
  <si>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</si>
  <si>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</si>
  <si>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</si>
  <si>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</si>
  <si>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</si>
  <si>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</si>
  <si>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</si>
  <si>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</si>
  <si>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</si>
  <si>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</si>
  <si>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</si>
  <si>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</si>
  <si>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</si>
  <si>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</si>
  <si>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</si>
  <si>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</si>
  <si>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</si>
  <si>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</si>
  <si>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</si>
  <si>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</si>
  <si>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</si>
  <si>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</si>
  <si>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</si>
  <si>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</si>
  <si>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</si>
  <si>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</si>
  <si>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</si>
  <si>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</si>
  <si>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</si>
  <si>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</si>
  <si>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</si>
  <si>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</si>
  <si>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</si>
  <si>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</si>
  <si>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</si>
  <si>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</si>
  <si>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</si>
  <si>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</si>
  <si>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</si>
  <si>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</si>
  <si>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</si>
  <si>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</si>
  <si>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</si>
  <si>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</si>
  <si>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</si>
  <si>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</si>
  <si>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</si>
  <si>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</si>
  <si>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</si>
  <si>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</si>
  <si>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</si>
  <si>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</si>
  <si>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</si>
  <si>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</si>
  <si>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</si>
  <si>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</si>
  <si>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</si>
  <si>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</si>
  <si>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</si>
  <si>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</si>
  <si>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</si>
  <si>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</si>
  <si>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</si>
  <si>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</si>
  <si>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</si>
  <si>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</si>
  <si>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</si>
  <si>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</si>
  <si>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</si>
  <si>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</si>
  <si>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</si>
  <si>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</si>
  <si>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</si>
  <si>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</si>
  <si>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</si>
  <si>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</si>
  <si>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</si>
  <si>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</si>
  <si>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</si>
  <si>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</si>
  <si>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</si>
  <si>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</si>
  <si>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</si>
  <si>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</si>
  <si>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</si>
  <si>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</si>
  <si>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</si>
  <si>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</si>
  <si>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</si>
  <si>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</si>
  <si>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</si>
  <si>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</si>
  <si>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</si>
  <si>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</si>
  <si>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</si>
  <si>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</si>
  <si>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</si>
  <si>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</si>
  <si>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</si>
  <si>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</si>
  <si>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</si>
  <si>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</si>
  <si>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</si>
  <si>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</si>
  <si>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</si>
  <si>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</si>
  <si>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</si>
  <si>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</si>
  <si>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</si>
  <si>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</si>
  <si>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</si>
  <si>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</si>
  <si>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</si>
  <si>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</si>
  <si>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</si>
  <si>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</si>
  <si>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</si>
  <si>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</si>
  <si>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</si>
  <si>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</si>
  <si>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</si>
  <si>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</si>
  <si>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</si>
  <si>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</si>
  <si>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</si>
  <si>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</si>
  <si>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</si>
  <si>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</si>
  <si>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</si>
  <si>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</si>
  <si>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</si>
  <si>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</si>
  <si>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</si>
  <si>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</si>
  <si>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</si>
  <si>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</si>
  <si>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</si>
  <si>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</si>
  <si>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</si>
  <si>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</si>
  <si>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</si>
  <si>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</si>
  <si>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</si>
  <si>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</si>
  <si>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</si>
  <si>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</si>
  <si>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</si>
  <si>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</si>
  <si>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</si>
  <si>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</si>
  <si>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</si>
  <si>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</si>
  <si>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</si>
  <si>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</si>
  <si>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</si>
  <si>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</si>
  <si>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</si>
  <si>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</si>
  <si>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</si>
  <si>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</si>
  <si>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</si>
  <si>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</si>
  <si>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</si>
  <si>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</si>
  <si>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</si>
  <si>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</si>
  <si>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</si>
  <si>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</si>
  <si>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</si>
  <si>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</si>
  <si>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</si>
  <si>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</si>
  <si>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</si>
  <si>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</si>
  <si>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</si>
  <si>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</si>
  <si>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</si>
  <si>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</si>
  <si>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</si>
  <si>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</si>
  <si>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</si>
  <si>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</si>
  <si>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</si>
  <si>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</si>
  <si>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</si>
  <si>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</si>
  <si>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</si>
  <si>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</si>
  <si>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</si>
  <si>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</si>
  <si>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</si>
  <si>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</si>
  <si>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</si>
  <si>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</si>
  <si>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</si>
  <si>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</si>
  <si>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</si>
  <si>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</si>
  <si>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</si>
  <si>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</si>
  <si>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</si>
  <si>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</si>
  <si>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</si>
  <si>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</si>
  <si>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</si>
  <si>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</si>
  <si>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</si>
  <si>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</si>
  <si>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</si>
  <si>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</si>
  <si>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</si>
  <si>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</si>
  <si>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</si>
  <si>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</si>
  <si>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</si>
  <si>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</si>
  <si>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</si>
  <si>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</si>
  <si>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</si>
  <si>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</si>
  <si>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</si>
  <si>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</si>
  <si>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</si>
  <si>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</si>
  <si>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</si>
  <si>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</si>
  <si>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</si>
  <si>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</si>
  <si>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</si>
  <si>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</si>
  <si>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</si>
  <si>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</si>
  <si>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</si>
  <si>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</si>
  <si>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</si>
  <si>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</si>
  <si>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</si>
  <si>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</si>
  <si>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</si>
  <si>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</si>
  <si>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</si>
  <si>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</si>
  <si>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</si>
  <si>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</si>
  <si>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</si>
  <si>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</si>
  <si>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</si>
  <si>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</si>
  <si>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</si>
  <si>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</si>
  <si>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</si>
  <si>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</si>
  <si>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</si>
  <si>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</si>
  <si>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</si>
  <si>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</si>
  <si>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</si>
  <si>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</si>
  <si>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</si>
  <si>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</si>
  <si>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</si>
  <si>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</si>
  <si>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</si>
  <si>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</si>
  <si>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</si>
  <si>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</si>
  <si>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</si>
  <si>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</si>
  <si>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</si>
  <si>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</si>
  <si>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</si>
  <si>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</si>
  <si>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</si>
  <si>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</si>
  <si>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</si>
  <si>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</si>
  <si>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</si>
  <si>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</si>
  <si>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</si>
  <si>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</si>
  <si>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</si>
  <si>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</si>
  <si>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</si>
  <si>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</si>
  <si>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</si>
  <si>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</si>
  <si>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</si>
  <si>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</si>
  <si>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</si>
  <si>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</si>
  <si>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</si>
  <si>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</si>
  <si>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</si>
  <si>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</si>
  <si>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</si>
  <si>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</si>
  <si>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</si>
  <si>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</si>
  <si>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</si>
  <si>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</si>
  <si>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</si>
  <si>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</si>
  <si>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</si>
  <si>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</si>
  <si>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</si>
  <si>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</si>
  <si>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</si>
  <si>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</si>
  <si>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</si>
  <si>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</si>
  <si>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</si>
  <si>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</si>
  <si>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</si>
  <si>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</si>
  <si>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</si>
  <si>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</si>
  <si>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</si>
  <si>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</si>
  <si>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</si>
  <si>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</si>
  <si>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</si>
  <si>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</si>
  <si>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</si>
  <si>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</si>
  <si>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</si>
  <si>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</si>
  <si>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</si>
  <si>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</si>
  <si>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</si>
  <si>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</si>
  <si>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</si>
  <si>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</si>
  <si>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</si>
  <si>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</si>
  <si>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</si>
  <si>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</si>
  <si>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</si>
  <si>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</si>
  <si>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</si>
  <si>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</si>
  <si>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</si>
  <si>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</si>
  <si>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</si>
  <si>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</si>
  <si>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</si>
  <si>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</si>
  <si>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</si>
  <si>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</si>
  <si>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</si>
  <si>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</si>
  <si>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</si>
  <si>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</si>
  <si>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</si>
  <si>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</si>
  <si>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</si>
  <si>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</si>
  <si>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</si>
  <si>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</si>
  <si>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</si>
  <si>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</si>
  <si>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</si>
  <si>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</si>
  <si>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</si>
  <si>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</si>
  <si>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</si>
  <si>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</si>
  <si>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</si>
  <si>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</si>
  <si>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</si>
  <si>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</si>
  <si>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</si>
  <si>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</si>
  <si>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</si>
  <si>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</si>
  <si>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</si>
  <si>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</si>
  <si>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</si>
  <si>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</si>
  <si>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</si>
  <si>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</si>
  <si>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</si>
  <si>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</si>
  <si>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</si>
  <si>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</si>
  <si>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</si>
  <si>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</si>
  <si>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</si>
  <si>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</si>
  <si>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</si>
  <si>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</si>
  <si>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</si>
  <si>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</si>
  <si>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</si>
  <si>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</si>
  <si>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</si>
  <si>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</si>
  <si>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</si>
  <si>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</si>
  <si>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</si>
  <si>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</si>
  <si>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</si>
  <si>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</si>
  <si>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</si>
  <si>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</si>
  <si>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</si>
  <si>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</si>
  <si>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</si>
  <si>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</si>
  <si>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</si>
  <si>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</si>
  <si>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</si>
  <si>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</si>
  <si>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</si>
  <si>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</si>
  <si>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</si>
  <si>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</si>
  <si>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</si>
  <si>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</si>
  <si>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</si>
  <si>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</si>
  <si>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</si>
  <si>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</si>
  <si>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</si>
  <si>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</si>
  <si>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</si>
  <si>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</si>
  <si>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</si>
  <si>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</si>
  <si>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</si>
  <si>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</si>
  <si>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</si>
  <si>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</si>
  <si>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</si>
  <si>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</si>
  <si>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</si>
  <si>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</si>
  <si>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</si>
  <si>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</si>
  <si>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</si>
  <si>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</si>
  <si>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</si>
  <si>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</si>
  <si>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</si>
  <si>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</si>
  <si>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</si>
  <si>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</si>
  <si>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</si>
  <si>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</si>
  <si>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</si>
  <si>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</si>
  <si>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</si>
  <si>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</si>
  <si>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</si>
  <si>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</si>
  <si>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</si>
  <si>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</si>
  <si>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</si>
  <si>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</si>
  <si>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</si>
  <si>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</si>
  <si>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</si>
  <si>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</si>
  <si>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</si>
  <si>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</si>
  <si>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</si>
  <si>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</si>
  <si>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</si>
  <si>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</si>
  <si>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</si>
  <si>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</si>
  <si>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</si>
  <si>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</si>
  <si>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</si>
  <si>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</si>
  <si>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</si>
  <si>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</si>
  <si>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</si>
  <si>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</si>
  <si>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</si>
  <si>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</si>
  <si>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</si>
  <si>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</si>
  <si>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</si>
  <si>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</si>
  <si>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</si>
  <si>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</si>
  <si>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</si>
  <si>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</si>
  <si>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</si>
  <si>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</si>
  <si>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</si>
  <si>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</si>
  <si>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</si>
  <si>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</si>
  <si>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</si>
  <si>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</si>
  <si>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</si>
  <si>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</si>
  <si>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</si>
  <si>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</si>
  <si>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</si>
  <si>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</si>
  <si>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</si>
  <si>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</si>
  <si>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</si>
  <si>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</si>
  <si>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</si>
  <si>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</si>
  <si>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</si>
  <si>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</si>
  <si>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</si>
  <si>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</si>
  <si>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</si>
  <si>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</si>
  <si>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</si>
  <si>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</si>
  <si>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</si>
  <si>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</si>
  <si>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</si>
  <si>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</si>
  <si>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</si>
  <si>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</si>
  <si>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</si>
  <si>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</si>
  <si>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</si>
  <si>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</si>
  <si>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</si>
  <si>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</si>
  <si>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</si>
  <si>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</si>
  <si>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</si>
  <si>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</si>
  <si>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</si>
  <si>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</si>
  <si>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</si>
  <si>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</si>
  <si>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</si>
  <si>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</si>
  <si>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</si>
  <si>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</si>
  <si>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</si>
  <si>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</si>
  <si>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</si>
  <si>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</si>
  <si>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</si>
  <si>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</si>
  <si>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</si>
  <si>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</si>
  <si>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</si>
  <si>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</si>
  <si>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</si>
  <si>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</si>
  <si>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</si>
  <si>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</si>
  <si>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</si>
  <si>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</si>
  <si>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</si>
  <si>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</si>
  <si>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</si>
  <si>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</si>
  <si>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</si>
  <si>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</si>
  <si>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</si>
  <si>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</si>
  <si>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</si>
  <si>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</si>
  <si>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</si>
  <si>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</si>
  <si>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</si>
  <si>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</si>
  <si>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</si>
  <si>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</si>
  <si>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</si>
  <si>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</si>
  <si>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</si>
  <si>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</si>
  <si>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</si>
  <si>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</si>
  <si>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</si>
  <si>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</si>
  <si>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</si>
  <si>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</si>
  <si>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</si>
  <si>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</si>
  <si>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</si>
  <si>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</si>
  <si>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</si>
  <si>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</si>
  <si>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</si>
  <si>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</si>
  <si>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</si>
  <si>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</si>
  <si>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</si>
  <si>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</si>
  <si>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</si>
  <si>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</si>
  <si>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</si>
  <si>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</si>
  <si>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</si>
  <si>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</si>
  <si>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</si>
  <si>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</si>
  <si>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</si>
  <si>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</si>
  <si>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</si>
  <si>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</si>
  <si>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</si>
  <si>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</si>
  <si>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</si>
  <si>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</si>
  <si>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</si>
  <si>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</si>
  <si>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</si>
  <si>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</si>
  <si>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</si>
  <si>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</si>
  <si>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</si>
  <si>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</si>
  <si>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</si>
  <si>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</si>
  <si>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</si>
  <si>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</si>
  <si>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</si>
  <si>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</si>
  <si>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</si>
  <si>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</si>
  <si>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</si>
  <si>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</si>
  <si>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</si>
  <si>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</si>
  <si>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</si>
  <si>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</si>
  <si>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</si>
  <si>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</si>
  <si>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</si>
  <si>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</si>
  <si>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</si>
  <si>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</si>
  <si>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</si>
  <si>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</si>
  <si>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</si>
  <si>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</si>
  <si>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</si>
  <si>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</si>
  <si>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</si>
  <si>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</si>
  <si>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</si>
  <si>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</si>
  <si>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</si>
  <si>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</si>
  <si>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</si>
  <si>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</si>
  <si>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</si>
  <si>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</si>
  <si>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</si>
  <si>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</si>
  <si>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</si>
  <si>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</si>
  <si>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</si>
  <si>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</si>
  <si>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</si>
  <si>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</si>
  <si>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</si>
  <si>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</si>
  <si>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</si>
  <si>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</si>
  <si>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</si>
  <si>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</si>
  <si>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</si>
  <si>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</si>
  <si>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</si>
  <si>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</si>
  <si>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</si>
  <si>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</si>
  <si>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</si>
  <si>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</si>
  <si>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</si>
  <si>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</si>
  <si>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</si>
  <si>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</si>
  <si>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</si>
  <si>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</si>
  <si>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</si>
  <si>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</si>
  <si>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</si>
  <si>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</si>
  <si>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</si>
  <si>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</si>
  <si>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</si>
  <si>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</si>
  <si>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</si>
  <si>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</si>
  <si>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</si>
  <si>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</si>
  <si>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</si>
  <si>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</si>
  <si>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</si>
  <si>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</si>
  <si>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</si>
  <si>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</si>
  <si>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</si>
  <si>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</si>
  <si>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</si>
  <si>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</si>
  <si>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</si>
  <si>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</si>
  <si>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</si>
  <si>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</si>
  <si>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</si>
  <si>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</si>
  <si>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</si>
  <si>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</si>
  <si>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</si>
  <si>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</si>
  <si>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</si>
  <si>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</si>
  <si>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</si>
  <si>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</si>
  <si>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</si>
  <si>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</si>
  <si>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</si>
  <si>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</si>
  <si>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</si>
  <si>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</si>
  <si>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</si>
  <si>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</si>
  <si>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</si>
  <si>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</si>
  <si>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</si>
  <si>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</si>
  <si>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</si>
  <si>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</si>
  <si>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</si>
  <si>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</si>
  <si>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</si>
  <si>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</si>
  <si>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</si>
  <si>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</si>
  <si>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</si>
  <si>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</si>
  <si>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</si>
  <si>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</si>
  <si>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</si>
  <si>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</si>
  <si>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</si>
  <si>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</si>
  <si>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</si>
  <si>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</si>
  <si>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</si>
  <si>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</si>
  <si>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</si>
  <si>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</si>
  <si>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</si>
  <si>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</si>
  <si>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</si>
  <si>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</si>
  <si>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</si>
  <si>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</si>
  <si>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</si>
  <si>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</si>
  <si>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</si>
  <si>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</si>
  <si>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</si>
  <si>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</si>
  <si>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</si>
  <si>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</si>
  <si>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</si>
  <si>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</si>
  <si>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</si>
  <si>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</si>
  <si>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</si>
  <si>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</si>
  <si>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</si>
  <si>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</si>
  <si>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</si>
  <si>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</si>
  <si>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</si>
  <si>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</si>
  <si>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</si>
  <si>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</si>
  <si>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</si>
  <si>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</si>
  <si>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</si>
  <si>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</si>
  <si>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</si>
  <si>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</si>
  <si>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</si>
  <si>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</si>
  <si>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</si>
  <si>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</si>
  <si>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</si>
  <si>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</si>
  <si>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</si>
  <si>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</si>
  <si>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</si>
  <si>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</si>
  <si>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</si>
  <si>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</si>
  <si>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</si>
  <si>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</si>
  <si>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</si>
  <si>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</si>
  <si>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</si>
  <si>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</si>
  <si>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</si>
  <si>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</si>
  <si>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</si>
  <si>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</si>
  <si>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</si>
  <si>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</si>
  <si>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</si>
  <si>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</si>
  <si>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</si>
  <si>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</si>
  <si>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</si>
  <si>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</si>
  <si>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</si>
  <si>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</si>
  <si>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</si>
  <si>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</si>
  <si>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</si>
  <si>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</si>
  <si>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</si>
  <si>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</si>
  <si>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</si>
  <si>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</si>
  <si>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</si>
  <si>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</si>
  <si>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</si>
  <si>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</si>
  <si>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</si>
  <si>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</si>
  <si>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</si>
  <si>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</si>
  <si>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</si>
  <si>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</si>
  <si>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</si>
  <si>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</si>
  <si>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</si>
  <si>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</si>
  <si>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</si>
  <si>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</si>
  <si>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</si>
  <si>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</si>
  <si>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</si>
  <si>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</si>
  <si>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</si>
  <si>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</si>
  <si>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</si>
  <si>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</si>
  <si>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</si>
  <si>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</si>
  <si>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</si>
  <si>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</si>
  <si>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</si>
  <si>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</si>
  <si>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</si>
  <si>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</si>
  <si>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</si>
  <si>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</si>
  <si>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</si>
  <si>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</si>
  <si>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</si>
  <si>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</si>
  <si>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</si>
  <si>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</si>
  <si>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</si>
  <si>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</si>
  <si>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</si>
  <si>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</si>
  <si>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</si>
  <si>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</si>
  <si>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</si>
  <si>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</si>
  <si>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</si>
  <si>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</si>
  <si>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</si>
  <si>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</si>
  <si>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</si>
  <si>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</si>
  <si>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</si>
  <si>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</si>
  <si>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</si>
  <si>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</si>
  <si>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</si>
  <si>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</si>
  <si>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</si>
  <si>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</si>
  <si>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</si>
  <si>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</si>
  <si>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</si>
  <si>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</si>
  <si>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</si>
  <si>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</si>
  <si>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</si>
  <si>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</si>
  <si>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</si>
  <si>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</si>
  <si>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</si>
  <si>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</si>
  <si>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</si>
  <si>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</si>
  <si>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</si>
  <si>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</si>
  <si>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</si>
  <si>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</si>
  <si>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</si>
  <si>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</si>
  <si>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</si>
  <si>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</si>
  <si>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</si>
  <si>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</si>
  <si>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</si>
  <si>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</si>
  <si>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</si>
  <si>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</si>
  <si>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</si>
  <si>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</si>
  <si>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</si>
  <si>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</si>
  <si>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</si>
  <si>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</si>
  <si>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</si>
  <si>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</si>
  <si>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</si>
  <si>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</si>
  <si>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</si>
  <si>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</si>
  <si>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</si>
  <si>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</si>
  <si>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</si>
  <si>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</si>
  <si>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</si>
  <si>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</si>
  <si>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</si>
  <si>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</si>
  <si>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</si>
  <si>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</si>
  <si>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</si>
  <si>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</si>
  <si>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</si>
  <si>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</si>
  <si>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</si>
  <si>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</si>
  <si>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</si>
  <si>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</si>
  <si>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</si>
  <si>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</si>
  <si>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</si>
  <si>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</si>
  <si>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</si>
  <si>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</si>
  <si>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</si>
  <si>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</si>
  <si>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</si>
  <si>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</si>
  <si>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</si>
  <si>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</si>
  <si>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</si>
  <si>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</si>
  <si>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</si>
  <si>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</si>
  <si>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</si>
  <si>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</si>
  <si>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</si>
  <si>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</si>
  <si>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</si>
  <si>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</si>
  <si>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</si>
  <si>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</si>
  <si>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</si>
  <si>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</si>
  <si>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</si>
  <si>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</si>
  <si>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</si>
  <si>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</si>
  <si>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</si>
  <si>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</si>
  <si>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</si>
  <si>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</si>
  <si>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</si>
  <si>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</si>
  <si>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</si>
  <si>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</si>
  <si>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</si>
  <si>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</si>
  <si>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</si>
  <si>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</si>
  <si>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</si>
  <si>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</si>
  <si>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</si>
  <si>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</si>
  <si>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</si>
  <si>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</si>
  <si>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</si>
  <si>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</si>
  <si>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</si>
  <si>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</si>
  <si>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</si>
  <si>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</si>
  <si>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</si>
  <si>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</si>
  <si>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</si>
  <si>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</si>
  <si>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</si>
  <si>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</si>
  <si>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</si>
  <si>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</si>
  <si>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</si>
  <si>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</si>
  <si>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</si>
  <si>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</si>
  <si>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</si>
  <si>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</si>
  <si>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</si>
  <si>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</si>
  <si>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</si>
  <si>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</si>
  <si>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</si>
  <si>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</si>
  <si>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</si>
  <si>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</si>
  <si>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</si>
  <si>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</si>
  <si>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</si>
  <si>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</si>
  <si>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</si>
  <si>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</si>
  <si>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</si>
  <si>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</si>
  <si>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</si>
  <si>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</si>
  <si>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</si>
  <si>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</si>
  <si>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</si>
  <si>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</si>
  <si>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</si>
  <si>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</si>
  <si>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</si>
  <si>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</si>
  <si>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</si>
  <si>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</si>
  <si>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</si>
  <si>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</si>
  <si>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</si>
  <si>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</si>
  <si>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</si>
  <si>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</si>
  <si>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</si>
  <si>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</si>
  <si>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</si>
  <si>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</si>
  <si>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</si>
  <si>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</si>
  <si>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</si>
  <si>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</si>
  <si>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</si>
  <si>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</si>
  <si>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</si>
  <si>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</si>
  <si>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</si>
  <si>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</si>
  <si>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</si>
  <si>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</si>
  <si>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</si>
  <si>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</si>
  <si>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</si>
  <si>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</si>
  <si>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</si>
  <si>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</si>
  <si>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</si>
  <si>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</si>
  <si>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</si>
  <si>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</si>
  <si>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</si>
  <si>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</si>
  <si>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</si>
  <si>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</si>
  <si>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</si>
  <si>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</si>
  <si>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</si>
  <si>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</si>
  <si>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</si>
  <si>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</si>
  <si>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</si>
  <si>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</si>
  <si>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</si>
  <si>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</si>
  <si>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</si>
  <si>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</si>
  <si>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</si>
  <si>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</si>
  <si>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</si>
  <si>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</si>
  <si>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</si>
  <si>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</si>
  <si>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</si>
  <si>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</si>
  <si>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</si>
  <si>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</si>
  <si>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</si>
  <si>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</si>
  <si>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</si>
  <si>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</si>
  <si>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</si>
  <si>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</si>
  <si>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</si>
  <si>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</si>
  <si>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</si>
  <si>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</si>
  <si>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</si>
  <si>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</si>
  <si>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</si>
  <si>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</si>
  <si>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</si>
  <si>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</si>
  <si>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</si>
  <si>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</si>
  <si>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</si>
  <si>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</si>
  <si>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</si>
  <si>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</si>
  <si>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</si>
  <si>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</si>
  <si>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</si>
  <si>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</si>
  <si>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</si>
  <si>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</si>
  <si>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</si>
  <si>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</si>
  <si>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</si>
  <si>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</si>
  <si>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</si>
  <si>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</si>
  <si>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</si>
  <si>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</si>
  <si>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</si>
  <si>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</si>
  <si>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</si>
  <si>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</si>
  <si>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</si>
  <si>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</si>
  <si>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</si>
  <si>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</si>
  <si>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</si>
  <si>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</si>
  <si>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</si>
  <si>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</si>
  <si>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</si>
  <si>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</si>
  <si>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</si>
  <si>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</si>
  <si>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</si>
  <si>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</si>
  <si>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</si>
  <si>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</si>
  <si>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</si>
  <si>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</si>
  <si>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</si>
  <si>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</si>
  <si>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</si>
  <si>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</si>
  <si>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</si>
  <si>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</si>
  <si>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</si>
  <si>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</si>
  <si>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</si>
  <si>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</si>
  <si>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</si>
  <si>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</si>
  <si>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</si>
  <si>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</si>
  <si>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</si>
  <si>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</si>
  <si>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</si>
  <si>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</si>
  <si>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</si>
  <si>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</si>
  <si>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</si>
  <si>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</si>
  <si>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</si>
  <si>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</si>
  <si>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</si>
  <si>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</si>
  <si>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</si>
  <si>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</si>
  <si>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</si>
  <si>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</si>
  <si>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</si>
  <si>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</si>
  <si>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</si>
  <si>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</si>
  <si>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</si>
  <si>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</si>
  <si>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</si>
  <si>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</si>
  <si>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</si>
  <si>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</si>
  <si>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</si>
  <si>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</si>
  <si>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</si>
  <si>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</si>
  <si>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</si>
  <si>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</si>
  <si>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</si>
  <si>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</si>
  <si>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</si>
  <si>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</si>
  <si>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</si>
  <si>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</si>
  <si>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</si>
  <si>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</si>
  <si>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</si>
  <si>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</si>
  <si>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</si>
  <si>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</si>
  <si>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</si>
  <si>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</si>
  <si>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</si>
  <si>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</si>
  <si>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</si>
  <si>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</si>
  <si>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</si>
  <si>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</si>
  <si>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</si>
  <si>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</si>
  <si>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</si>
  <si>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</si>
  <si>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</si>
  <si>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</si>
  <si>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</si>
  <si>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</si>
  <si>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</si>
  <si>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</si>
  <si>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</si>
  <si>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</si>
  <si>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</si>
  <si>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</si>
  <si>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</si>
  <si>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</si>
  <si>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</si>
  <si>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</si>
  <si>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</si>
  <si>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</si>
  <si>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</si>
  <si>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</si>
  <si>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</si>
  <si>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</si>
  <si>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</si>
  <si>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</si>
  <si>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</si>
  <si>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</si>
  <si>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</si>
  <si>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</si>
  <si>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</si>
  <si>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</si>
  <si>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</si>
  <si>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</si>
  <si>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</si>
  <si>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</si>
  <si>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</si>
  <si>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</si>
  <si>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</si>
  <si>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</si>
  <si>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</si>
  <si>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</si>
  <si>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</si>
  <si>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</si>
  <si>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</si>
  <si>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</si>
  <si>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</si>
  <si>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</si>
  <si>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</si>
  <si>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</si>
  <si>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</si>
  <si>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</si>
  <si>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</si>
  <si>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</si>
  <si>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</si>
  <si>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</si>
  <si>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</si>
  <si>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</si>
  <si>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</si>
  <si>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</si>
  <si>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</si>
  <si>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</si>
  <si>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</si>
  <si>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</si>
  <si>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</si>
  <si>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</si>
  <si>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</si>
  <si>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</si>
  <si>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</si>
  <si>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</si>
  <si>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</si>
  <si>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</si>
  <si>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</si>
  <si>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</si>
  <si>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</si>
  <si>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</si>
  <si>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</si>
  <si>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</si>
  <si>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</si>
  <si>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</si>
  <si>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</si>
  <si>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</si>
  <si>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</si>
  <si>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</si>
  <si>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</si>
  <si>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</si>
  <si>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</si>
  <si>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</si>
  <si>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</si>
  <si>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</si>
  <si>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</si>
  <si>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</si>
  <si>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</si>
  <si>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</si>
  <si>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</si>
  <si>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</si>
  <si>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</si>
  <si>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</si>
  <si>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</si>
  <si>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</si>
  <si>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</si>
  <si>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</si>
  <si>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</si>
  <si>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</si>
  <si>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</si>
  <si>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</si>
  <si>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</si>
  <si>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</si>
  <si>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</si>
  <si>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</si>
  <si>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</si>
  <si>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</si>
  <si>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</si>
  <si>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</si>
  <si>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</si>
  <si>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</si>
  <si>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</si>
  <si>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</si>
  <si>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</si>
  <si>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</si>
  <si>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</si>
  <si>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</si>
  <si>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</si>
  <si>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</si>
  <si>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</si>
  <si>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</si>
  <si>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</si>
  <si>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</si>
  <si>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</si>
  <si>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</si>
  <si>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</si>
  <si>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</si>
  <si>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</si>
  <si>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</si>
  <si>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</si>
  <si>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</si>
  <si>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</si>
  <si>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</si>
  <si>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</si>
  <si>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</si>
  <si>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</si>
  <si>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</si>
  <si>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</si>
  <si>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</si>
  <si>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</si>
  <si>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</si>
  <si>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</si>
  <si>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</si>
  <si>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</si>
  <si>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</si>
  <si>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</si>
  <si>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</si>
  <si>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</si>
  <si>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</si>
  <si>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</si>
  <si>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</si>
  <si>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</si>
  <si>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</si>
  <si>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</si>
  <si>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</si>
  <si>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</si>
  <si>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</si>
  <si>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</si>
  <si>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</si>
  <si>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</si>
  <si>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</si>
  <si>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</si>
  <si>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</si>
  <si>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</si>
  <si>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</si>
  <si>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</si>
  <si>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</si>
  <si>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</si>
  <si>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</si>
  <si>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</si>
  <si>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</si>
  <si>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</si>
  <si>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</si>
  <si>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</si>
  <si>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</si>
  <si>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</si>
  <si>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</si>
  <si>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</si>
  <si>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</si>
  <si>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</si>
  <si>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</si>
  <si>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</si>
  <si>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</si>
  <si>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</si>
  <si>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</si>
  <si>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</si>
  <si>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</si>
  <si>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</si>
  <si>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</si>
  <si>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</si>
  <si>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</si>
  <si>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</si>
  <si>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</si>
  <si>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</si>
  <si>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</si>
  <si>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</si>
  <si>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</si>
  <si>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</si>
  <si>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</si>
  <si>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</si>
  <si>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</si>
  <si>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</si>
  <si>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</si>
  <si>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</si>
  <si>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</si>
  <si>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</si>
  <si>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</si>
  <si>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</si>
  <si>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</si>
  <si>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</si>
  <si>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</si>
  <si>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</si>
  <si>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</si>
  <si>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</si>
  <si>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</si>
  <si>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</si>
  <si>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</si>
  <si>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</si>
  <si>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</si>
  <si>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</si>
  <si>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</si>
  <si>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</si>
  <si>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</si>
  <si>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</si>
  <si>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</si>
  <si>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</si>
  <si>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</si>
  <si>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</si>
  <si>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</si>
  <si>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</si>
  <si>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</si>
  <si>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</si>
  <si>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</si>
  <si>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</si>
  <si>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</si>
  <si>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</si>
  <si>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</si>
  <si>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</si>
  <si>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</si>
  <si>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</si>
  <si>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</si>
  <si>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</si>
  <si>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</si>
  <si>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</si>
  <si>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</si>
  <si>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</si>
  <si>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</si>
  <si>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</si>
  <si>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</si>
  <si>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</si>
  <si>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</si>
  <si>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</si>
  <si>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</si>
  <si>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</si>
  <si>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</si>
  <si>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</si>
  <si>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</si>
  <si>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</si>
  <si>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</si>
  <si>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</si>
  <si>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</si>
  <si>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</si>
  <si>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</si>
  <si>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</si>
  <si>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</si>
  <si>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</si>
  <si>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</si>
  <si>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</si>
  <si>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</si>
  <si>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</si>
  <si>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</si>
  <si>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</si>
  <si>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</si>
  <si>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</si>
  <si>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</si>
  <si>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</si>
  <si>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</si>
  <si>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</si>
  <si>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</si>
  <si>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</si>
  <si>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</si>
  <si>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</si>
  <si>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</si>
  <si>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</si>
  <si>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</si>
  <si>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</si>
  <si>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</si>
  <si>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</si>
  <si>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</si>
  <si>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</si>
  <si>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</si>
  <si>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</si>
  <si>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</si>
  <si>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</si>
  <si>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</si>
  <si>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</si>
  <si>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</si>
  <si>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</si>
  <si>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</si>
  <si>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</si>
  <si>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</si>
  <si>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</si>
  <si>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</si>
  <si>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</si>
  <si>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</si>
  <si>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</si>
  <si>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</si>
  <si>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</si>
  <si>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</si>
  <si>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</si>
  <si>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</si>
  <si>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</si>
  <si>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</si>
  <si>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</si>
  <si>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</si>
  <si>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</si>
  <si>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</si>
  <si>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</si>
  <si>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</si>
  <si>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</si>
  <si>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</si>
  <si>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</si>
  <si>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</si>
  <si>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</si>
  <si>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</si>
  <si>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</si>
  <si>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</si>
  <si>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</si>
  <si>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</si>
  <si>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</si>
  <si>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</si>
  <si>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</si>
  <si>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</si>
  <si>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</si>
  <si>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</si>
  <si>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</si>
  <si>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</si>
  <si>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</si>
  <si>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</si>
  <si>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</si>
  <si>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</si>
  <si>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</si>
  <si>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</si>
  <si>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</si>
  <si>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</si>
  <si>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</si>
  <si>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</si>
  <si>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</si>
  <si>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</si>
  <si>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</si>
  <si>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</si>
  <si>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</si>
  <si>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</si>
  <si>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</si>
  <si>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</si>
  <si>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</si>
  <si>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</si>
  <si>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</si>
  <si>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</si>
  <si>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</si>
  <si>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</si>
  <si>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</si>
  <si>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</si>
  <si>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</si>
  <si>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</si>
  <si>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</si>
  <si>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</si>
  <si>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</si>
  <si>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</si>
  <si>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</si>
  <si>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</si>
  <si>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</si>
  <si>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</si>
  <si>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</si>
  <si>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</si>
  <si>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</si>
  <si>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</si>
  <si>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</si>
  <si>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</si>
  <si>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</si>
  <si>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</si>
  <si>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</si>
  <si>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</si>
  <si>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</si>
  <si>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</si>
  <si>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</si>
  <si>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</si>
  <si>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</si>
  <si>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</si>
  <si>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</si>
  <si>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</si>
  <si>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</si>
  <si>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</si>
  <si>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</si>
  <si>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</si>
  <si>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</si>
  <si>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</si>
  <si>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</si>
  <si>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</si>
  <si>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</si>
  <si>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</si>
  <si>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</si>
  <si>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</si>
  <si>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</si>
  <si>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</si>
  <si>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</si>
  <si>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</si>
  <si>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</si>
  <si>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</si>
  <si>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</si>
  <si>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</si>
  <si>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</si>
  <si>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</si>
  <si>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</si>
  <si>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</si>
  <si>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</si>
  <si>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</si>
  <si>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</si>
  <si>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</si>
  <si>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</si>
  <si>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</si>
  <si>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</si>
  <si>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</si>
  <si>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</si>
  <si>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</si>
  <si>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</si>
  <si>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</si>
  <si>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</si>
  <si>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</si>
  <si>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</si>
  <si>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</si>
  <si>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</si>
  <si>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</si>
  <si>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</si>
  <si>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</si>
  <si>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</si>
  <si>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</si>
  <si>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</si>
  <si>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</si>
  <si>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</si>
  <si>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</si>
  <si>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</si>
  <si>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</si>
  <si>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</si>
  <si>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</si>
  <si>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</si>
  <si>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</si>
  <si>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</si>
  <si>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</si>
  <si>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</si>
  <si>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</si>
  <si>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</si>
  <si>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</si>
  <si>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</si>
  <si>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</si>
  <si>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</si>
  <si>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</si>
  <si>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</si>
  <si>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</si>
  <si>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</si>
  <si>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</si>
  <si>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</si>
  <si>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</si>
  <si>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</si>
  <si>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</si>
  <si>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</si>
  <si>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</si>
  <si>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</si>
  <si>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</si>
  <si>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</si>
  <si>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</si>
  <si>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</si>
  <si>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</si>
  <si>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</si>
  <si>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</si>
  <si>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</si>
  <si>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</si>
  <si>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</si>
  <si>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</si>
  <si>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</si>
  <si>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</si>
  <si>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</si>
  <si>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</si>
  <si>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</si>
  <si>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</si>
  <si>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</si>
  <si>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</si>
  <si>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</si>
  <si>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</si>
  <si>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</si>
  <si>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</si>
  <si>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</si>
  <si>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</si>
  <si>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</si>
  <si>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</si>
  <si>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</si>
  <si>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</si>
  <si>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</si>
  <si>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</si>
  <si>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</si>
  <si>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</si>
  <si>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</si>
  <si>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</si>
  <si>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</si>
  <si>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</si>
  <si>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</si>
  <si>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</si>
  <si>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</si>
  <si>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</si>
  <si>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</si>
  <si>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</si>
  <si>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</si>
  <si>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</si>
  <si>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</si>
  <si>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</si>
  <si>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</si>
  <si>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</si>
  <si>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</si>
  <si>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</si>
  <si>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</si>
  <si>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</si>
  <si>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</si>
  <si>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</si>
  <si>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</si>
  <si>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</si>
  <si>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</si>
  <si>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</si>
  <si>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</si>
  <si>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</si>
  <si>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</si>
  <si>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</si>
  <si>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</si>
  <si>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</si>
  <si>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</si>
  <si>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</si>
  <si>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</si>
  <si>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</si>
  <si>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</si>
  <si>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</si>
  <si>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</si>
  <si>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</si>
  <si>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</si>
  <si>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</si>
  <si>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</si>
  <si>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</si>
  <si>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</si>
  <si>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</si>
  <si>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</si>
  <si>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</si>
  <si>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</si>
  <si>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</si>
  <si>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</si>
  <si>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</si>
  <si>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</si>
  <si>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</si>
  <si>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</si>
  <si>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</si>
  <si>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</si>
  <si>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</si>
  <si>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</si>
  <si>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</si>
  <si>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</si>
  <si>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</si>
  <si>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</si>
  <si>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</si>
  <si>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</si>
  <si>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</si>
  <si>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</si>
  <si>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</si>
  <si>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</si>
  <si>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</si>
  <si>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</si>
  <si>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</si>
  <si>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</si>
  <si>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</si>
  <si>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</si>
  <si>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</si>
  <si>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</si>
  <si>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</si>
  <si>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</si>
  <si>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</si>
  <si>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</si>
  <si>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</si>
  <si>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</si>
  <si>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</si>
  <si>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</si>
  <si>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</si>
  <si>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</si>
  <si>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</si>
  <si>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</si>
  <si>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</si>
  <si>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</si>
  <si>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</si>
  <si>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</si>
  <si>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</si>
  <si>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</si>
  <si>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</si>
  <si>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</si>
  <si>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</si>
  <si>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</si>
  <si>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</si>
  <si>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</si>
  <si>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</si>
  <si>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</si>
  <si>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</si>
  <si>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</si>
  <si>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</si>
  <si>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</si>
  <si>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</si>
  <si>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</si>
  <si>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</si>
  <si>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</si>
  <si>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</si>
  <si>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</si>
  <si>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</si>
  <si>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</si>
  <si>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</si>
  <si>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</si>
  <si>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</si>
  <si>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</si>
  <si>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</si>
  <si>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</si>
  <si>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</si>
  <si>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</si>
  <si>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</si>
  <si>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</si>
  <si>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</si>
  <si>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</si>
  <si>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</si>
  <si>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</si>
  <si>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</si>
  <si>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</si>
  <si>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</si>
  <si>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</si>
  <si>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</si>
  <si>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</si>
  <si>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</si>
  <si>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</si>
  <si>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</si>
  <si>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</si>
  <si>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</si>
  <si>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</si>
  <si>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</si>
  <si>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</si>
  <si>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</si>
  <si>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</si>
  <si>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</si>
  <si>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</si>
  <si>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</si>
  <si>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</si>
  <si>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</si>
  <si>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</si>
  <si>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</si>
  <si>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</si>
  <si>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</si>
  <si>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</si>
  <si>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</si>
  <si>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</si>
  <si>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</si>
  <si>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</si>
  <si>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</si>
  <si>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</si>
  <si>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</si>
  <si>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</si>
  <si>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</si>
  <si>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</si>
  <si>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</si>
  <si>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</si>
  <si>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</si>
  <si>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</si>
  <si>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</si>
  <si>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</si>
  <si>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</si>
  <si>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</si>
  <si>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</si>
  <si>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</si>
  <si>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</si>
  <si>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</si>
  <si>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</si>
  <si>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</si>
  <si>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</si>
  <si>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</si>
  <si>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</si>
  <si>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</si>
  <si>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</si>
  <si>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</si>
  <si>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</si>
  <si>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</si>
  <si>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</si>
  <si>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</si>
  <si>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</si>
  <si>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</si>
  <si>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</si>
  <si>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</si>
  <si>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</si>
  <si>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</si>
  <si>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</si>
  <si>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</si>
  <si>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</si>
  <si>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</si>
  <si>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</si>
  <si>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</si>
  <si>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</si>
  <si>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</si>
  <si>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</si>
  <si>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</si>
  <si>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</si>
  <si>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</si>
  <si>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</si>
  <si>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</si>
  <si>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</si>
  <si>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</si>
  <si>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</si>
  <si>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</si>
  <si>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</si>
  <si>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</si>
  <si>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</si>
  <si>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</si>
  <si>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</si>
  <si>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</si>
  <si>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</si>
  <si>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</si>
  <si>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</si>
  <si>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</si>
  <si>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</si>
  <si>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</si>
  <si>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</si>
  <si>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</si>
  <si>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</si>
  <si>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</si>
  <si>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</si>
  <si>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</si>
  <si>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</si>
  <si>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</si>
  <si>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</si>
  <si>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</si>
  <si>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</si>
  <si>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</si>
  <si>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</si>
  <si>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</si>
  <si>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</si>
  <si>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</si>
  <si>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</si>
  <si>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</si>
  <si>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</si>
  <si>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</si>
  <si>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</si>
  <si>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</si>
  <si>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</si>
  <si>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</si>
  <si>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</si>
  <si>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</si>
  <si>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</si>
  <si>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</si>
  <si>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</si>
  <si>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</si>
  <si>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</si>
  <si>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</si>
  <si>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</si>
  <si>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</si>
  <si>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</si>
  <si>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</si>
  <si>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</si>
  <si>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</si>
  <si>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</si>
  <si>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</si>
  <si>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</si>
  <si>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</si>
  <si>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</si>
  <si>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</si>
  <si>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</si>
  <si>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</si>
  <si>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</si>
  <si>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</si>
  <si>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</si>
  <si>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</si>
  <si>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</si>
  <si>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</si>
  <si>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</si>
  <si>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</si>
  <si>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</si>
  <si>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</si>
  <si>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</si>
  <si>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</si>
  <si>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</si>
  <si>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</si>
  <si>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</si>
  <si>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</si>
  <si>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</si>
  <si>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</si>
  <si>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</si>
  <si>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</si>
  <si>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</si>
  <si>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</si>
  <si>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</si>
  <si>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</si>
  <si>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</si>
  <si>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</si>
  <si>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</si>
  <si>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</si>
  <si>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</si>
  <si>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</si>
  <si>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</si>
  <si>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</si>
  <si>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</si>
  <si>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</si>
  <si>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</si>
  <si>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</si>
  <si>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</si>
  <si>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</si>
  <si>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</si>
  <si>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</si>
  <si>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</si>
  <si>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</si>
  <si>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</si>
  <si>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</si>
  <si>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</si>
  <si>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</si>
  <si>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</si>
  <si>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</si>
  <si>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</si>
  <si>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</si>
  <si>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</si>
  <si>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</si>
  <si>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</si>
  <si>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</si>
  <si>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</si>
  <si>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</si>
  <si>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</si>
  <si>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</si>
  <si>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</si>
  <si>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</si>
  <si>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</si>
  <si>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</si>
  <si>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</si>
  <si>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</si>
  <si>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</si>
  <si>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</si>
  <si>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</si>
  <si>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</si>
  <si>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</si>
  <si>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</si>
  <si>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</si>
  <si>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</si>
  <si>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</si>
  <si>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</si>
  <si>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</si>
  <si>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</si>
  <si>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</si>
  <si>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</si>
  <si>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</si>
  <si>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</si>
  <si>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</si>
  <si>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</si>
  <si>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</si>
  <si>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</si>
  <si>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</si>
  <si>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</si>
  <si>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</si>
  <si>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</si>
  <si>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</si>
  <si>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</si>
  <si>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</si>
  <si>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</si>
  <si>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</si>
  <si>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</si>
  <si>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</si>
  <si>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</si>
  <si>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</si>
  <si>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</si>
  <si>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</si>
  <si>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</si>
  <si>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</si>
  <si>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</si>
  <si>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</si>
  <si>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</si>
  <si>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</si>
  <si>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</si>
  <si>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</si>
  <si>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</si>
  <si>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</si>
  <si>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</si>
  <si>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</si>
  <si>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</si>
  <si>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</si>
  <si>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</si>
  <si>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</si>
  <si>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</si>
  <si>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</si>
  <si>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</si>
  <si>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</si>
  <si>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</si>
  <si>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</si>
  <si>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</si>
  <si>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</si>
  <si>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</si>
  <si>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</si>
  <si>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</si>
  <si>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</si>
  <si>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</si>
  <si>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</si>
  <si>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</si>
  <si>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</si>
  <si>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</si>
  <si>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</si>
  <si>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</si>
  <si>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</si>
  <si>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</si>
  <si>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</si>
  <si>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</si>
  <si>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</si>
  <si>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</si>
  <si>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</si>
  <si>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</si>
  <si>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</si>
  <si>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</si>
  <si>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</si>
  <si>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</si>
  <si>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</si>
  <si>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</si>
  <si>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</si>
  <si>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</si>
  <si>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</si>
  <si>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</si>
  <si>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</si>
  <si>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</si>
  <si>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</si>
  <si>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</si>
  <si>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</si>
  <si>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</si>
  <si>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</si>
  <si>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</si>
  <si>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</si>
  <si>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</si>
  <si>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</si>
  <si>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</si>
  <si>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</si>
  <si>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</si>
  <si>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</si>
  <si>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</si>
  <si>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</si>
  <si>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</si>
  <si>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</si>
  <si>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</si>
  <si>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</si>
  <si>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</si>
  <si>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</si>
  <si>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</si>
  <si>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</si>
  <si>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</si>
  <si>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</si>
  <si>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</si>
  <si>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</si>
  <si>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</si>
  <si>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</si>
  <si>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</si>
  <si>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</si>
  <si>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</si>
  <si>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</si>
  <si>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</si>
  <si>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</si>
  <si>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</si>
  <si>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</si>
  <si>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</si>
  <si>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</si>
  <si>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</si>
  <si>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</si>
  <si>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</si>
  <si>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</si>
  <si>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</si>
  <si>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</si>
  <si>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</si>
  <si>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</si>
  <si>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</si>
  <si>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</si>
  <si>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</si>
  <si>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</si>
  <si>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</si>
  <si>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</si>
  <si>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</si>
  <si>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</si>
  <si>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</si>
  <si>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</si>
  <si>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</si>
  <si>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</si>
  <si>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</si>
  <si>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</si>
  <si>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</si>
  <si>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</si>
  <si>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</si>
  <si>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</si>
  <si>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</si>
  <si>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</si>
  <si>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</si>
  <si>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</si>
  <si>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</si>
  <si>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</si>
  <si>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</si>
  <si>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</si>
  <si>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</si>
  <si>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</si>
  <si>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</si>
  <si>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</si>
  <si>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</si>
  <si>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</si>
  <si>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</si>
  <si>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</si>
  <si>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</si>
  <si>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</si>
  <si>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</si>
  <si>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</si>
  <si>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</si>
  <si>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</si>
  <si>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</si>
  <si>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</si>
  <si>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</si>
  <si>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</si>
  <si>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</si>
  <si>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</si>
  <si>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</si>
  <si>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</si>
  <si>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</si>
  <si>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</si>
  <si>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</si>
  <si>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</si>
  <si>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</si>
  <si>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</si>
  <si>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</si>
  <si>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</si>
  <si>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</si>
  <si>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</si>
  <si>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</si>
  <si>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</si>
  <si>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</si>
  <si>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</si>
  <si>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</si>
  <si>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</si>
  <si>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</si>
  <si>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</si>
  <si>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</si>
  <si>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</si>
  <si>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</si>
  <si>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</si>
  <si>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</si>
  <si>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</si>
  <si>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</si>
  <si>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</si>
  <si>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</si>
  <si>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</si>
  <si>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</si>
  <si>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</si>
  <si>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</si>
  <si>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</si>
  <si>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</si>
  <si>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</si>
  <si>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</si>
  <si>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</si>
  <si>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</si>
  <si>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</si>
  <si>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</si>
  <si>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</si>
  <si>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</si>
  <si>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</si>
  <si>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</si>
  <si>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</si>
  <si>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</si>
  <si>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</si>
  <si>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</si>
  <si>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</si>
  <si>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</si>
  <si>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</si>
  <si>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</si>
  <si>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</si>
  <si>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</si>
  <si>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</si>
  <si>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</si>
  <si>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</si>
  <si>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</si>
  <si>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</si>
  <si>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</si>
  <si>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</si>
  <si>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</si>
  <si>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</si>
  <si>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</si>
  <si>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</si>
  <si>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</si>
  <si>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</si>
  <si>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</si>
  <si>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</si>
  <si>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</si>
  <si>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</si>
  <si>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</si>
  <si>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</si>
  <si>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</si>
  <si>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</si>
  <si>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</si>
  <si>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</si>
  <si>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</si>
  <si>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</si>
  <si>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</si>
  <si>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</si>
  <si>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</si>
  <si>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</si>
  <si>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</si>
  <si>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</si>
  <si>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</si>
  <si>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</si>
  <si>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</si>
  <si>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</si>
  <si>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</si>
  <si>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</si>
  <si>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</si>
  <si>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</si>
  <si>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</si>
  <si>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</si>
  <si>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</si>
  <si>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</si>
  <si>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</si>
  <si>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</si>
  <si>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</si>
  <si>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</si>
  <si>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</si>
  <si>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</si>
  <si>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</si>
  <si>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</si>
  <si>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</si>
  <si>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</si>
  <si>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</si>
  <si>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</si>
  <si>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</si>
  <si>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</si>
  <si>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</si>
  <si>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</si>
  <si>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</si>
  <si>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</si>
  <si>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</si>
  <si>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</si>
  <si>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</si>
  <si>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</si>
  <si>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</si>
  <si>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</si>
  <si>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</si>
  <si>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</si>
  <si>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</si>
  <si>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</si>
  <si>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</si>
  <si>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</si>
  <si>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</si>
  <si>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</si>
  <si>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</si>
  <si>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</si>
  <si>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</si>
  <si>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</si>
  <si>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</si>
  <si>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</si>
  <si>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</si>
  <si>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</si>
  <si>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</si>
  <si>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</si>
  <si>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</si>
  <si>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</si>
  <si>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</si>
  <si>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</si>
  <si>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</si>
  <si>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</si>
  <si>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</si>
  <si>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</si>
  <si>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</si>
  <si>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</si>
  <si>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</si>
  <si>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</si>
  <si>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</si>
  <si>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</si>
  <si>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</si>
  <si>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</si>
  <si>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</si>
  <si>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</si>
  <si>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</si>
  <si>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</si>
  <si>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</si>
  <si>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</si>
  <si>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</si>
  <si>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</si>
  <si>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</si>
  <si>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</si>
  <si>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</si>
  <si>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</si>
  <si>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</si>
  <si>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</si>
  <si>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</si>
  <si>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</si>
  <si>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</si>
  <si>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</si>
  <si>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</si>
  <si>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</si>
  <si>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</si>
  <si>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</si>
  <si>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</si>
  <si>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</si>
  <si>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(Multiple Items)</t>
  </si>
  <si>
    <t>Column Labels</t>
  </si>
  <si>
    <t>Count of id</t>
  </si>
  <si>
    <t>Date Created Conversion</t>
  </si>
  <si>
    <t>Date Ended Conversion</t>
  </si>
  <si>
    <t>Count of state</t>
  </si>
  <si>
    <t>Date Created Year</t>
  </si>
  <si>
    <t>Year</t>
  </si>
  <si>
    <t>Goal</t>
  </si>
  <si>
    <t>Number Successful</t>
  </si>
  <si>
    <t>Number Failed</t>
  </si>
  <si>
    <t>Number Cancelled</t>
  </si>
  <si>
    <t>Total Project</t>
  </si>
  <si>
    <t>Percentage Successful</t>
  </si>
  <si>
    <t>Percentage Failed</t>
  </si>
  <si>
    <t>Percentage Cancelled</t>
  </si>
  <si>
    <t>* 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</si>
  <si>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</si>
  <si>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</si>
  <si>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</si>
  <si>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</si>
  <si>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</si>
  <si>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</si>
  <si>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</si>
  <si>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</si>
  <si>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</si>
  <si>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</si>
  <si>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</si>
  <si>
    <t>All Values</t>
  </si>
  <si>
    <t>Number Live</t>
  </si>
  <si>
    <t>Percentage Live</t>
  </si>
  <si>
    <t>Total Project + Live</t>
  </si>
  <si>
    <t>* 50000 to 100000</t>
  </si>
  <si>
    <t>* 100000 to 250000</t>
  </si>
  <si>
    <t>* 250000 to 1000000</t>
  </si>
  <si>
    <t>* 1000000 to 50000000</t>
  </si>
  <si>
    <t>* &gt; 50000000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</si>
</sst>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7" formatCode="mm/dd/yyyy\ h:mm;@"/>
    <numFmt numFmtId="179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9" fontId="0" fillId="0" borderId="0" xfId="2" applyFont="1"/>
    <xf numFmtId="10" fontId="0" fillId="0" borderId="0" xfId="2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7" fontId="0" fillId="0" borderId="0" xfId="0" applyNumberFormat="1"/>
    <xf numFmtId="179" fontId="0" fillId="0" borderId="0" xfId="1" applyNumberFormat="1" applyFont="1"/>
    <xf numFmtId="167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/>
        </patternFill>
      </fill>
    </dxf>
    <dxf>
      <font>
        <color theme="1" tint="4.9989318521683403E-2"/>
      </font>
      <fill>
        <patternFill>
          <bgColor theme="0" tint="-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520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  <c:pt idx="3">
                  <c:v>food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4"/>
                <c:pt idx="0">
                  <c:v>40.0</c:v>
                </c:pt>
                <c:pt idx="1">
                  <c:v>180.0</c:v>
                </c:pt>
                <c:pt idx="2">
                  <c:v>300.0</c:v>
                </c:pt>
                <c:pt idx="3">
                  <c:v>200.0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3632544"/>
        <c:axId val="-2079086816"/>
      </c:barChart>
      <c:catAx>
        <c:axId val="-2043632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086816"/>
        <c:crosses val="autoZero"/>
        <c:auto val="1"/>
        <c:lblAlgn val="ctr"/>
        <c:lblOffset val="100"/>
        <c:noMultiLvlLbl val="0"/>
      </c:catAx>
      <c:valAx>
        <c:axId val="-20790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363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94142607174103"/>
          <c:y val="0.0254283318751823"/>
          <c:w val="0.87058573928259"/>
          <c:h val="0.465841353164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39"/>
                <c:pt idx="0">
                  <c:v>documentary</c:v>
                </c:pt>
                <c:pt idx="1">
                  <c:v>electronic music</c:v>
                </c:pt>
                <c:pt idx="2">
                  <c:v>hardware</c:v>
                </c:pt>
                <c:pt idx="3">
                  <c:v>successful</c:v>
                </c:pt>
                <c:pt idx="4">
                  <c:v>indie rock</c:v>
                </c:pt>
                <c:pt idx="5">
                  <c:v>successful</c:v>
                </c:pt>
                <c:pt idx="6">
                  <c:v>makerspaces</c:v>
                </c:pt>
                <c:pt idx="7">
                  <c:v>successful</c:v>
                </c:pt>
                <c:pt idx="8">
                  <c:v>metal</c:v>
                </c:pt>
                <c:pt idx="9">
                  <c:v>successful</c:v>
                </c:pt>
                <c:pt idx="10">
                  <c:v>musical</c:v>
                </c:pt>
                <c:pt idx="11">
                  <c:v>successful</c:v>
                </c:pt>
                <c:pt idx="12">
                  <c:v>nonfiction</c:v>
                </c:pt>
                <c:pt idx="13">
                  <c:v>successful</c:v>
                </c:pt>
                <c:pt idx="14">
                  <c:v>photobooks</c:v>
                </c:pt>
                <c:pt idx="15">
                  <c:v>successful</c:v>
                </c:pt>
                <c:pt idx="16">
                  <c:v>plays</c:v>
                </c:pt>
                <c:pt idx="17">
                  <c:v>successful</c:v>
                </c:pt>
                <c:pt idx="18">
                  <c:v>pop</c:v>
                </c:pt>
                <c:pt idx="19">
                  <c:v>successful</c:v>
                </c:pt>
                <c:pt idx="20">
                  <c:v>radio &amp; podcasts</c:v>
                </c:pt>
                <c:pt idx="21">
                  <c:v>successful</c:v>
                </c:pt>
                <c:pt idx="22">
                  <c:v>rock</c:v>
                </c:pt>
                <c:pt idx="23">
                  <c:v>successful</c:v>
                </c:pt>
                <c:pt idx="24">
                  <c:v>shorts</c:v>
                </c:pt>
                <c:pt idx="25">
                  <c:v>successful</c:v>
                </c:pt>
                <c:pt idx="26">
                  <c:v>small batch</c:v>
                </c:pt>
                <c:pt idx="27">
                  <c:v>successful</c:v>
                </c:pt>
                <c:pt idx="28">
                  <c:v>space exploration</c:v>
                </c:pt>
                <c:pt idx="29">
                  <c:v>successful</c:v>
                </c:pt>
                <c:pt idx="30">
                  <c:v>spaces</c:v>
                </c:pt>
                <c:pt idx="31">
                  <c:v>successful</c:v>
                </c:pt>
                <c:pt idx="32">
                  <c:v>tabletop games</c:v>
                </c:pt>
                <c:pt idx="33">
                  <c:v>successful</c:v>
                </c:pt>
                <c:pt idx="34">
                  <c:v>television</c:v>
                </c:pt>
                <c:pt idx="35">
                  <c:v>successful</c:v>
                </c:pt>
                <c:pt idx="36">
                  <c:v>wearables</c:v>
                </c:pt>
                <c:pt idx="37">
                  <c:v>successful</c:v>
                </c:pt>
                <c:pt idx="38">
                  <c:v>Grand Total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0">
                  <c:v>180.0</c:v>
                </c:pt>
                <c:pt idx="1">
                  <c:v>40.0</c:v>
                </c:pt>
                <c:pt idx="2">
                  <c:v>140.0</c:v>
                </c:pt>
                <c:pt idx="3">
                  <c:v>140.0</c:v>
                </c:pt>
                <c:pt idx="4">
                  <c:v>140.0</c:v>
                </c:pt>
                <c:pt idx="5">
                  <c:v>140.0</c:v>
                </c:pt>
                <c:pt idx="6">
                  <c:v>9.0</c:v>
                </c:pt>
                <c:pt idx="7">
                  <c:v>9.0</c:v>
                </c:pt>
                <c:pt idx="8">
                  <c:v>20.0</c:v>
                </c:pt>
                <c:pt idx="9">
                  <c:v>20.0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103.0</c:v>
                </c:pt>
                <c:pt idx="15">
                  <c:v>103.0</c:v>
                </c:pt>
                <c:pt idx="16">
                  <c:v>694.0</c:v>
                </c:pt>
                <c:pt idx="17">
                  <c:v>694.0</c:v>
                </c:pt>
                <c:pt idx="18">
                  <c:v>40.0</c:v>
                </c:pt>
                <c:pt idx="19">
                  <c:v>40.0</c:v>
                </c:pt>
                <c:pt idx="20">
                  <c:v>20.0</c:v>
                </c:pt>
                <c:pt idx="21">
                  <c:v>20.0</c:v>
                </c:pt>
                <c:pt idx="22">
                  <c:v>260.0</c:v>
                </c:pt>
                <c:pt idx="23">
                  <c:v>260.0</c:v>
                </c:pt>
                <c:pt idx="24">
                  <c:v>60.0</c:v>
                </c:pt>
                <c:pt idx="25">
                  <c:v>60.0</c:v>
                </c:pt>
                <c:pt idx="26">
                  <c:v>34.0</c:v>
                </c:pt>
                <c:pt idx="27">
                  <c:v>34.0</c:v>
                </c:pt>
                <c:pt idx="28">
                  <c:v>40.0</c:v>
                </c:pt>
                <c:pt idx="29">
                  <c:v>40.0</c:v>
                </c:pt>
                <c:pt idx="30">
                  <c:v>85.0</c:v>
                </c:pt>
                <c:pt idx="31">
                  <c:v>85.0</c:v>
                </c:pt>
                <c:pt idx="32">
                  <c:v>80.0</c:v>
                </c:pt>
                <c:pt idx="33">
                  <c:v>80.0</c:v>
                </c:pt>
                <c:pt idx="34">
                  <c:v>60.0</c:v>
                </c:pt>
                <c:pt idx="35">
                  <c:v>60.0</c:v>
                </c:pt>
                <c:pt idx="36">
                  <c:v>20.0</c:v>
                </c:pt>
                <c:pt idx="37">
                  <c:v>20.0</c:v>
                </c:pt>
                <c:pt idx="38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270032"/>
        <c:axId val="-2051595056"/>
      </c:barChart>
      <c:catAx>
        <c:axId val="-2095270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595056"/>
        <c:crosses val="autoZero"/>
        <c:auto val="1"/>
        <c:lblAlgn val="ctr"/>
        <c:lblOffset val="100"/>
        <c:noMultiLvlLbl val="0"/>
      </c:catAx>
      <c:valAx>
        <c:axId val="-205159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27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Sheet4!$A$2</c:f>
              <c:strCache>
                <c:ptCount val="1"/>
                <c:pt idx="0">
                  <c:v>Date Created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Sheet4!$A$5</c:f>
              <c:strCache>
                <c:ptCount val="1"/>
                <c:pt idx="0">
                  <c:v>Row Labels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Sheet4!$B$5:$D$5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Sheet4!$A$6</c:f>
              <c:strCache>
                <c:ptCount val="1"/>
                <c:pt idx="0">
                  <c:v>12/14/2010 3:51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Sheet4!$B$6:$D$6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Sheet4!$A$7</c:f>
              <c:strCache>
                <c:ptCount val="1"/>
                <c:pt idx="0">
                  <c:v>11/22/2010 22:08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Sheet4!$B$7:$D$7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Sheet4!$A$8</c:f>
              <c:strCache>
                <c:ptCount val="1"/>
                <c:pt idx="0">
                  <c:v>10/29/2010 3:43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Sheet4!$B$8:$D$8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Sheet4!$A$9</c:f>
              <c:strCache>
                <c:ptCount val="1"/>
                <c:pt idx="0">
                  <c:v>10/18/2010 0:24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Sheet4!$B$9:$D$9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Sheet4!$A$10</c:f>
              <c:strCache>
                <c:ptCount val="1"/>
                <c:pt idx="0">
                  <c:v>09/09/2010 9:30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Sheet4!$B$10:$D$10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Sheet4!$A$11</c:f>
              <c:strCache>
                <c:ptCount val="1"/>
                <c:pt idx="0">
                  <c:v>07/20/2010 13:38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Sheet4!$B$11:$D$11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Sheet4!$A$12</c:f>
              <c:strCache>
                <c:ptCount val="1"/>
                <c:pt idx="0">
                  <c:v>06/28/2010 0:28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Sheet4!$B$12:$D$12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Sheet4!$A$13</c:f>
              <c:strCache>
                <c:ptCount val="1"/>
                <c:pt idx="0">
                  <c:v>06/13/2010 21:01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Sheet4!$B$13:$D$13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Sheet4!$A$14</c:f>
              <c:strCache>
                <c:ptCount val="1"/>
                <c:pt idx="0">
                  <c:v>06/03/2010 17:10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Sheet4!$B$14:$D$14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Sheet4!$A$15</c:f>
              <c:strCache>
                <c:ptCount val="1"/>
                <c:pt idx="0">
                  <c:v>06/01/2010 13:07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Sheet4!$B$15:$D$15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Sheet4!$A$16</c:f>
              <c:strCache>
                <c:ptCount val="1"/>
                <c:pt idx="0">
                  <c:v>05/26/2010 10:54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Sheet4!$B$16:$D$16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Sheet4!$A$17</c:f>
              <c:strCache>
                <c:ptCount val="1"/>
                <c:pt idx="0">
                  <c:v>05/24/2010 7:56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Sheet4!$B$17:$D$17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Sheet4!$A$18</c:f>
              <c:strCache>
                <c:ptCount val="1"/>
                <c:pt idx="0">
                  <c:v>03/30/2010 0:53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Sheet4!$B$18:$D$18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Sheet4!$A$19</c:f>
              <c:strCache>
                <c:ptCount val="1"/>
                <c:pt idx="0">
                  <c:v>03/29/2010 10:54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Sheet4!$B$19:$D$19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Sheet4!$A$20</c:f>
              <c:strCache>
                <c:ptCount val="1"/>
                <c:pt idx="0">
                  <c:v>03/18/2010 12:52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Sheet4!$B$20:$D$20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Sheet4!$A$21</c:f>
              <c:strCache>
                <c:ptCount val="1"/>
                <c:pt idx="0">
                  <c:v>03/11/2010 15:02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Sheet4!$B$21:$D$21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Sheet4!$A$22</c:f>
              <c:strCache>
                <c:ptCount val="1"/>
                <c:pt idx="0">
                  <c:v>03/10/2010 16:15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Sheet4!$B$22:$D$22</c:f>
              <c:numCache>
                <c:formatCode>General</c:formatCode>
                <c:ptCount val="3"/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Sheet4!$A$23</c:f>
              <c:strCache>
                <c:ptCount val="1"/>
                <c:pt idx="0">
                  <c:v>02/26/2010 16:36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Sheet4!$B$23:$D$23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Sheet4!$A$24</c:f>
              <c:strCache>
                <c:ptCount val="1"/>
                <c:pt idx="0">
                  <c:v>02/04/2010 2:45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Sheet4!$B$24:$D$24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Sheet4!$A$25</c:f>
              <c:strCache>
                <c:ptCount val="1"/>
                <c:pt idx="0">
                  <c:v>01/26/2010 23:11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Sheet4!$B$25:$D$25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Sheet4!$A$26</c:f>
              <c:strCache>
                <c:ptCount val="1"/>
                <c:pt idx="0">
                  <c:v>01/16/2010 17:04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Sheet4!$B$26:$D$26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Sheet4!$A$27</c:f>
              <c:strCache>
                <c:ptCount val="1"/>
                <c:pt idx="0">
                  <c:v>11/06/2009 15:07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Sheet4!$B$27:$D$27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Sheet4!$A$28</c:f>
              <c:strCache>
                <c:ptCount val="1"/>
                <c:pt idx="0">
                  <c:v>09/14/2009 16:38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Sheet4!$B$28:$D$28</c:f>
              <c:numCache>
                <c:formatCode>General</c:formatCode>
                <c:ptCount val="3"/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Sheet4!$A$29</c:f>
              <c:strCache>
                <c:ptCount val="1"/>
                <c:pt idx="0">
                  <c:v>08/18/2009 16:29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Sheet4!$B$29:$D$29</c:f>
              <c:numCache>
                <c:formatCode>General</c:formatCode>
                <c:ptCount val="3"/>
                <c:pt idx="1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Sheet4!$A$30</c:f>
              <c:strCache>
                <c:ptCount val="1"/>
                <c:pt idx="0">
                  <c:v>05/16/2009 22:55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Sheet4!$B$30:$D$30</c:f>
              <c:numCache>
                <c:formatCode>General</c:formatCode>
                <c:ptCount val="3"/>
                <c:pt idx="0">
                  <c:v>1.0</c:v>
                </c:pt>
                <c:pt idx="2">
                  <c:v>1.0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Sheet4!$A$31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Sheet4!$B$1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Sheet4!$B$31:$D$31</c:f>
              <c:numCache>
                <c:formatCode>General</c:formatCode>
                <c:ptCount val="3"/>
                <c:pt idx="0">
                  <c:v>22.0</c:v>
                </c:pt>
                <c:pt idx="1">
                  <c:v>3.0</c:v>
                </c:pt>
                <c:pt idx="2">
                  <c:v>25.0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561104"/>
        <c:axId val="-2051107632"/>
      </c:lineChart>
      <c:catAx>
        <c:axId val="1991561104"/>
        <c:scaling>
          <c:orientation val="minMax"/>
        </c:scaling>
        <c:delete val="0"/>
        <c:axPos val="b"/>
        <c:numFmt formatCode="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107632"/>
        <c:crosses val="autoZero"/>
        <c:auto val="0"/>
        <c:lblAlgn val="ctr"/>
        <c:lblOffset val="100"/>
        <c:noMultiLvlLbl val="0"/>
      </c:catAx>
      <c:valAx>
        <c:axId val="-20511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56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14858302403829"/>
          <c:y val="0.0150479991370942"/>
          <c:w val="0.948690381213362"/>
          <c:h val="0.792402114119297"/>
        </c:manualLayout>
      </c:layout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Sheet5!$B$2:$B$18</c:f>
              <c:numCache>
                <c:formatCode>General</c:formatCode>
                <c:ptCount val="17"/>
                <c:pt idx="0">
                  <c:v>322.0</c:v>
                </c:pt>
                <c:pt idx="1">
                  <c:v>1747.0</c:v>
                </c:pt>
                <c:pt idx="2">
                  <c:v>781.0</c:v>
                </c:pt>
                <c:pt idx="3">
                  <c:v>447.0</c:v>
                </c:pt>
                <c:pt idx="4">
                  <c:v>326.0</c:v>
                </c:pt>
                <c:pt idx="5">
                  <c:v>244.0</c:v>
                </c:pt>
                <c:pt idx="6">
                  <c:v>179.0</c:v>
                </c:pt>
                <c:pt idx="7">
                  <c:v>145.0</c:v>
                </c:pt>
                <c:pt idx="8">
                  <c:v>117.0</c:v>
                </c:pt>
                <c:pt idx="9">
                  <c:v>97.0</c:v>
                </c:pt>
                <c:pt idx="10">
                  <c:v>89.0</c:v>
                </c:pt>
                <c:pt idx="11">
                  <c:v>55.0</c:v>
                </c:pt>
                <c:pt idx="12">
                  <c:v>55.0</c:v>
                </c:pt>
                <c:pt idx="13">
                  <c:v>15.0</c:v>
                </c:pt>
                <c:pt idx="14">
                  <c:v>3.0</c:v>
                </c:pt>
                <c:pt idx="15">
                  <c:v>0.0</c:v>
                </c:pt>
                <c:pt idx="16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Sheet5!$C$2:$C$18</c:f>
              <c:numCache>
                <c:formatCode>General</c:formatCode>
                <c:ptCount val="17"/>
                <c:pt idx="0">
                  <c:v>113.0</c:v>
                </c:pt>
                <c:pt idx="1">
                  <c:v>1354.0</c:v>
                </c:pt>
                <c:pt idx="2">
                  <c:v>875.0</c:v>
                </c:pt>
                <c:pt idx="3">
                  <c:v>629.0</c:v>
                </c:pt>
                <c:pt idx="4">
                  <c:v>512.0</c:v>
                </c:pt>
                <c:pt idx="5">
                  <c:v>424.0</c:v>
                </c:pt>
                <c:pt idx="6">
                  <c:v>359.0</c:v>
                </c:pt>
                <c:pt idx="7">
                  <c:v>313.0</c:v>
                </c:pt>
                <c:pt idx="8">
                  <c:v>293.0</c:v>
                </c:pt>
                <c:pt idx="9">
                  <c:v>272.0</c:v>
                </c:pt>
                <c:pt idx="10">
                  <c:v>263.0</c:v>
                </c:pt>
                <c:pt idx="11">
                  <c:v>198.0</c:v>
                </c:pt>
                <c:pt idx="12">
                  <c:v>198.0</c:v>
                </c:pt>
                <c:pt idx="13">
                  <c:v>92.0</c:v>
                </c:pt>
                <c:pt idx="14">
                  <c:v>38.0</c:v>
                </c:pt>
                <c:pt idx="15">
                  <c:v>13.0</c:v>
                </c:pt>
                <c:pt idx="16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Sheet5!$D$2:$D$18</c:f>
              <c:numCache>
                <c:formatCode>General</c:formatCode>
                <c:ptCount val="17"/>
                <c:pt idx="0">
                  <c:v>18.0</c:v>
                </c:pt>
                <c:pt idx="1">
                  <c:v>323.0</c:v>
                </c:pt>
                <c:pt idx="2">
                  <c:v>247.0</c:v>
                </c:pt>
                <c:pt idx="3">
                  <c:v>191.0</c:v>
                </c:pt>
                <c:pt idx="4">
                  <c:v>166.0</c:v>
                </c:pt>
                <c:pt idx="5">
                  <c:v>149.0</c:v>
                </c:pt>
                <c:pt idx="6">
                  <c:v>131.0</c:v>
                </c:pt>
                <c:pt idx="7">
                  <c:v>118.0</c:v>
                </c:pt>
                <c:pt idx="8">
                  <c:v>112.0</c:v>
                </c:pt>
                <c:pt idx="9">
                  <c:v>104.0</c:v>
                </c:pt>
                <c:pt idx="10">
                  <c:v>102.0</c:v>
                </c:pt>
                <c:pt idx="11">
                  <c:v>83.0</c:v>
                </c:pt>
                <c:pt idx="12">
                  <c:v>83.0</c:v>
                </c:pt>
                <c:pt idx="13">
                  <c:v>46.0</c:v>
                </c:pt>
                <c:pt idx="14">
                  <c:v>22.0</c:v>
                </c:pt>
                <c:pt idx="15">
                  <c:v>6.0</c:v>
                </c:pt>
                <c:pt idx="16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Number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Sheet5!$A$2:$A$18</c:f>
              <c:strCache>
                <c:ptCount val="17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  <c:pt idx="12">
                  <c:v>* 50000 to 100000</c:v>
                </c:pt>
                <c:pt idx="13">
                  <c:v>* 100000 to 250000</c:v>
                </c:pt>
                <c:pt idx="14">
                  <c:v>* 250000 to 1000000</c:v>
                </c:pt>
                <c:pt idx="15">
                  <c:v>* 1000000 to 50000000</c:v>
                </c:pt>
                <c:pt idx="16">
                  <c:v>* &gt; 50000000</c:v>
                </c:pt>
              </c:strCache>
            </c:strRef>
          </c:cat>
          <c:val>
            <c:numRef>
              <c:f>Sheet5!$E$2:$E$18</c:f>
              <c:numCache>
                <c:formatCode>General</c:formatCode>
                <c:ptCount val="17"/>
                <c:pt idx="0">
                  <c:v>8.0</c:v>
                </c:pt>
                <c:pt idx="1">
                  <c:v>40.0</c:v>
                </c:pt>
                <c:pt idx="2">
                  <c:v>27.0</c:v>
                </c:pt>
                <c:pt idx="3">
                  <c:v>17.0</c:v>
                </c:pt>
                <c:pt idx="4">
                  <c:v>12.0</c:v>
                </c:pt>
                <c:pt idx="5">
                  <c:v>9.0</c:v>
                </c:pt>
                <c:pt idx="6">
                  <c:v>8.0</c:v>
                </c:pt>
                <c:pt idx="7">
                  <c:v>6.0</c:v>
                </c:pt>
                <c:pt idx="8">
                  <c:v>6.0</c:v>
                </c:pt>
                <c:pt idx="9">
                  <c:v>5.0</c:v>
                </c:pt>
                <c:pt idx="10">
                  <c:v>5.0</c:v>
                </c:pt>
                <c:pt idx="11">
                  <c:v>3.0</c:v>
                </c:pt>
                <c:pt idx="12">
                  <c:v>3.0</c:v>
                </c:pt>
                <c:pt idx="13">
                  <c:v>2.0</c:v>
                </c:pt>
                <c:pt idx="14">
                  <c:v>1.0</c:v>
                </c:pt>
                <c:pt idx="15">
                  <c:v>0.0</c:v>
                </c:pt>
                <c:pt idx="16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990272"/>
        <c:axId val="1684234512"/>
      </c:lineChart>
      <c:catAx>
        <c:axId val="180699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4512"/>
        <c:crosses val="autoZero"/>
        <c:auto val="1"/>
        <c:lblAlgn val="ctr"/>
        <c:lblOffset val="100"/>
        <c:noMultiLvlLbl val="0"/>
      </c:catAx>
      <c:valAx>
        <c:axId val="16842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9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</xdr:colOff>
      <xdr:row>0</xdr:row>
      <xdr:rowOff>0</xdr:rowOff>
    </xdr:from>
    <xdr:to>
      <xdr:col>23</xdr:col>
      <xdr:colOff>196850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177800</xdr:rowOff>
    </xdr:from>
    <xdr:to>
      <xdr:col>32</xdr:col>
      <xdr:colOff>355600</xdr:colOff>
      <xdr:row>28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101600</xdr:rowOff>
    </xdr:from>
    <xdr:to>
      <xdr:col>23</xdr:col>
      <xdr:colOff>190500</xdr:colOff>
      <xdr:row>35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22</xdr:row>
      <xdr:rowOff>38100</xdr:rowOff>
    </xdr:from>
    <xdr:to>
      <xdr:col>10</xdr:col>
      <xdr:colOff>939800</xdr:colOff>
      <xdr:row>46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2.912493634256" createdVersion="4" refreshedVersion="4" minRefreshableVersion="3" recordCount="4114">
  <cacheSource type="worksheet">
    <worksheetSource ref="A1:R4115" sheet="Sheet1"/>
  </cacheSource>
  <cacheFields count="18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2.939550694442" createdVersion="4" refreshedVersion="4" minRefreshableVersion="3" recordCount="4114">
  <cacheSource type="worksheet">
    <worksheetSource ref="A1:U4115" sheet="Sheet1"/>
  </cacheSource>
  <cacheFields count="21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79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.3685882352941177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x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x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x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x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x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x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x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x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x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x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x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x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x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x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x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x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x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x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x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x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x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x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x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x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x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x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x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x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x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x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x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x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x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x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x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x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x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x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x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x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x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x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x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x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x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x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x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x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x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x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x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x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x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x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x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x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x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x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x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x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x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x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x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x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x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x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x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x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x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x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x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x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x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x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x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x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x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x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x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x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x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x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x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x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x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x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x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x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x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x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x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x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x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x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x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x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x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x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x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x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x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x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x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x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x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x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x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x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x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x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x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x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x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x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x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x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x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x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x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x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x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x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x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x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x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x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x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x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x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x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x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x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x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x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x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x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x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x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x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x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22:00:00"/>
    <x v="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9:24:43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1:51:23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7:21:47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5:01:19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0:35:00"/>
    <x v="2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3T20:44:10"/>
    <x v="3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4T20:07:47"/>
    <x v="2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16:00:00"/>
    <x v="2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6T21:29:04"/>
    <x v="2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4T20:37:59"/>
    <x v="3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1T22:00:00"/>
    <x v="2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5T22:00:00"/>
    <x v="3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15:27:00"/>
    <x v="2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08:59:00"/>
    <x v="3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15:14:0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0:30:00"/>
    <x v="3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3:33:42"/>
    <x v="3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08:00:56"/>
    <x v="3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4:35:34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3:11:52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0:03:09"/>
    <x v="3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2:59:00"/>
    <x v="3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0:20:00"/>
    <x v="0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4:39:0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8T19:36:01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07:22:24"/>
    <x v="3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5T23:57:13"/>
    <x v="3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18:08:04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1:09:28"/>
    <x v="3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2:01:55"/>
    <x v="3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4:00:34"/>
    <x v="2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2T22:59:00"/>
    <x v="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1:51:41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2:43:21"/>
    <x v="3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7T19:00:00"/>
    <x v="0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1:22:05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1:37:59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0T20:22:24"/>
    <x v="4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17:59:00"/>
    <x v="3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8T23:00:00"/>
    <x v="3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08:39:14"/>
    <x v="3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0:20:26"/>
    <x v="3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2T19:00:00"/>
    <x v="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6T21:22:17"/>
    <x v="3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09:58:27"/>
    <x v="2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18:09:34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15:40:07"/>
    <x v="3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07:00:00"/>
    <x v="0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3T23:14:05"/>
    <x v="0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2:00:00"/>
    <x v="3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17:17:17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1:50:46"/>
    <x v="3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17:00:00"/>
    <x v="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2:07:01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18:15:16"/>
    <x v="2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1:00:0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4:59:22"/>
    <x v="0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3:52:52"/>
    <x v="3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16:00:0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2T19:00:00"/>
    <x v="3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4:32:37"/>
    <x v="4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4:11:18"/>
    <x v="4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7T23:59:00"/>
    <x v="4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7T19:26:21"/>
    <x v="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0:59:00"/>
    <x v="3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15:23:40"/>
    <x v="2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09:00:04"/>
    <x v="5"/>
  </r>
  <r>
    <n v="1.2716666666666667"/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08:39:51"/>
    <x v="3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1:59:00"/>
    <x v="6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16:30:45"/>
    <x v="6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8T01:30:57"/>
    <x v="5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4T19:00:00"/>
    <x v="5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2T22:59:00"/>
    <x v="6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06:41:35"/>
    <x v="0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0:01:12"/>
    <x v="4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2:35:58"/>
    <x v="6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0T21:59:00"/>
    <x v="5"/>
  </r>
  <r>
    <n v="27.02"/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2:32:01"/>
    <x v="2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3:38:13"/>
    <x v="3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09T21:00:56"/>
    <x v="4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3T22:02:00"/>
    <x v="5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4:41:01"/>
    <x v="6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06:30:00"/>
    <x v="0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3:11:26"/>
    <x v="6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2T22:00:37"/>
    <x v="6"/>
  </r>
  <r>
    <n v="1.0646666666666667"/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09:20:45"/>
    <x v="0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2T20:41:00"/>
    <x v="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0:48:51"/>
    <x v="3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3:03:12"/>
    <x v="4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2T02:08:19"/>
    <x v="6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4:39:24"/>
    <x v="6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3:00:00"/>
    <x v="2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16:00:00"/>
    <x v="5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2:13:42"/>
    <x v="3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5T19:07:21"/>
    <x v="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7-31T22:00:00"/>
    <x v="7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1T22:14:42"/>
    <x v="6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18:30:00"/>
    <x v="5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16:39:59"/>
    <x v="4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4:04:46"/>
    <x v="5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3:38:30"/>
    <x v="5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2T22:08:53"/>
    <x v="7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4:20:30"/>
    <x v="3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2T20:00:00"/>
    <x v="6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3T19:00:00"/>
    <x v="2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3:38:21"/>
    <x v="5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18:34:47"/>
    <x v="6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09:42:50"/>
    <x v="4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5T19:37:10"/>
    <x v="6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0:59:00"/>
    <x v="4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2:59:47"/>
    <x v="0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2T21:00:00"/>
    <x v="3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0:00:00"/>
    <x v="6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1:34:48"/>
    <x v="6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2:44:04"/>
    <x v="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05:55:55"/>
    <x v="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4:00:00"/>
    <x v="7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8T20:17:16"/>
    <x v="6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18:00:00"/>
    <x v="6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2T20:11:47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05:16:00"/>
    <x v="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05:21:47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17:00:00"/>
    <x v="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17:17:22"/>
    <x v="0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18:51:2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0T21:00:00"/>
    <x v="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08:59:01"/>
    <x v="0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0:28:13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17:29:43"/>
    <x v="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15:16:00"/>
    <x v="3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5T19:00:0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15:30:07"/>
    <x v="3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2:31:00"/>
    <x v="2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2:00:00"/>
    <x v="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4:00:00"/>
    <x v="3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05:16:00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08:46:33"/>
    <x v="0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7-31T23:59:00"/>
    <x v="0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17:06:12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19T22:45:32"/>
    <x v="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0T22:40:23"/>
    <x v="0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17:26:18"/>
    <x v="3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0:55:0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2:17:52"/>
    <x v="0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08:00:52"/>
    <x v="0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7T19:23:18"/>
    <x v="2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3:18:00"/>
    <x v="3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1:45:36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3:00:00"/>
    <x v="3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5T22:53:02"/>
    <x v="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08:13:11"/>
    <x v="0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20:51:40"/>
    <x v="3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0:04:04"/>
    <x v="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08:08:15"/>
    <x v="0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08:25:35"/>
    <x v="0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2T21:59:56"/>
    <x v="3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6:52:52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1T20:50:28"/>
    <x v="3"/>
  </r>
  <r>
    <n v="2.0000000000000002E-5"/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05:25:45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16:54:51"/>
    <x v="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1:29:55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18:42:00"/>
    <x v="3"/>
  </r>
  <r>
    <n v="0"/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09-30T19:00:00"/>
    <x v="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3:18:21"/>
    <x v="3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0:48:44"/>
    <x v="0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5T20:49:22"/>
    <x v="2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17:15:35"/>
    <x v="0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4:02:50"/>
    <x v="0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07:07:39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0:28:00"/>
    <x v="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1T23:20:14"/>
    <x v="2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3:28:43"/>
    <x v="0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08:45:08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3:12:56"/>
    <x v="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3:40:11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4:46:39"/>
    <x v="0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3T19:08:46"/>
    <x v="0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18:55:45"/>
    <x v="0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3T20:55:55"/>
    <x v="2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4:00:00"/>
    <x v="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2:48:15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6T19:17:12"/>
    <x v="2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15:26:5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8-31T22:59:00"/>
    <x v="3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16:52:19"/>
    <x v="2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15:00:00"/>
    <x v="1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1:59:00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4T23:23:35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1:34:37"/>
    <x v="2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0:37:26"/>
    <x v="2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05:35:38"/>
    <x v="0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4:00:32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18:26:06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18:55:31"/>
    <x v="2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1:05:32"/>
    <x v="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16:00:00"/>
    <x v="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16:00:00"/>
    <x v="1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4:12:02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8-31T21:58:22"/>
    <x v="2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4T21:00:03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4:38:49"/>
    <x v="0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15:59:00"/>
    <x v="0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15:21:04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09:00:03"/>
    <x v="2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0:10:22"/>
    <x v="0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5T19:06:23"/>
    <x v="2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3T23:43:58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3:52:47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17:08:55"/>
    <x v="0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0:00:00"/>
    <x v="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8T22:50:17"/>
    <x v="0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15:08:40"/>
    <x v="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09:06:41"/>
    <x v="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0:22:29"/>
    <x v="0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18:59:00"/>
    <x v="2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17:00:37"/>
    <x v="0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0:22:29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0:04:49"/>
    <x v="0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1:59:00"/>
    <x v="2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15:06:00"/>
    <x v="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4:06:04"/>
    <x v="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6T21:39:00"/>
    <x v="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1T20:05:00"/>
    <x v="2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0:38:46"/>
    <x v="0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17:04:14"/>
    <x v="2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4:29:00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16:27:21"/>
    <x v="0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1:28:25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17:24:57"/>
    <x v="2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3:39:11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18:00:51"/>
    <x v="0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4:49:06"/>
    <x v="0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16:52:52"/>
    <x v="2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0T19:50:59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16:48:17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4T19:00:00"/>
    <x v="0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08:51:09"/>
    <x v="2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4:00:00"/>
    <x v="2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07:00:00"/>
    <x v="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2:00:11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1:45:04"/>
    <x v="3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06:49:50"/>
    <x v="6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1T20:08:24"/>
    <x v="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2:06:00"/>
    <x v="7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5T20:16:25"/>
    <x v="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4:43:25"/>
    <x v="7"/>
  </r>
  <r>
    <n v="1.341"/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5T22:39:00"/>
    <x v="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3:35:09"/>
    <x v="6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2:40:00"/>
    <x v="7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08:34:51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4:00:00"/>
    <x v="5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5-31T22:59:00"/>
    <x v="7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0:37:15"/>
    <x v="5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6T21:00:00"/>
    <x v="0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06:38:02"/>
    <x v="6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3:27:47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0:02:42"/>
    <x v="2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7T20:14:26"/>
    <x v="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2:42:49"/>
    <x v="0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4:59:00"/>
    <x v="7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09:55:00"/>
    <x v="5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0:57:08"/>
    <x v="6"/>
  </r>
  <r>
    <n v="1.1808107999999999"/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17:54:54"/>
    <x v="5"/>
  </r>
  <r>
    <n v="1.1819999999999999"/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09:53:15"/>
    <x v="5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15:16:00"/>
    <x v="7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2T22:51:00"/>
    <x v="7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05:51:39"/>
    <x v="3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6T23:39:38"/>
    <x v="6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1T23:43:42"/>
    <x v="1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4T23:00:00"/>
    <x v="6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3:00:0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3:49:00"/>
    <x v="7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06:57:46"/>
    <x v="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1:59:00"/>
    <x v="5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09T20:46:06"/>
    <x v="5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7T19:57:54"/>
    <x v="5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16:23:39"/>
    <x v="0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1T19:58:59"/>
    <x v="5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6T21:01:00"/>
    <x v="1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09:10:35"/>
    <x v="3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4:26:00"/>
    <x v="8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17:00:00"/>
    <x v="7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5-31T23:59:00"/>
    <x v="6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2:43:00"/>
    <x v="6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3:08:48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3:35:24"/>
    <x v="4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1T23:00:00"/>
    <x v="5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5T23:03:13"/>
    <x v="5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05:57:14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2:59:00"/>
    <x v="7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4-30T19:01:0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8T22:59:00"/>
    <x v="6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1:01:54"/>
    <x v="3"/>
  </r>
  <r>
    <n v="1"/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1:00:00"/>
    <x v="7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0-31T19:00:0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06:24:43"/>
    <x v="5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4-30T22:59:00"/>
    <x v="0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16:00:00"/>
    <x v="3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1:24:20"/>
    <x v="7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18:02:18"/>
    <x v="6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1:42:15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15:33:58"/>
    <x v="5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1T20:42:26"/>
    <x v="5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8-31T21:00:00"/>
    <x v="5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0:07:29"/>
    <x v="5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4:05:33"/>
    <x v="4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17:40:01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1:40:10"/>
    <x v="6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3:02:14"/>
    <x v="5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19T21:00:00"/>
    <x v="6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2:59:00"/>
    <x v="6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16:03:52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0:59:00"/>
    <x v="7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4:59:48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3:32:14"/>
    <x v="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0T23:59:00"/>
    <x v="3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1:14:43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18:55:51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2:59:00"/>
    <x v="8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18:00:00"/>
    <x v="0"/>
  </r>
  <r>
    <n v="1.0266285714285714"/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06:43:06"/>
    <x v="2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08:40:48"/>
    <x v="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2:59:00"/>
    <x v="2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0:01:48"/>
    <x v="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19T23:30:33"/>
    <x v="2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17:57:00"/>
    <x v="1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3:00:00"/>
    <x v="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0-31T23:00:00"/>
    <x v="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6T23:00:00"/>
    <x v="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6T22:59:0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08:57:14"/>
    <x v="2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3:00:00"/>
    <x v="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09:16:31"/>
    <x v="2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4:00:00"/>
    <x v="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17:00:00"/>
    <x v="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0:18:38"/>
    <x v="0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3T21:05:08"/>
    <x v="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2T20:00:00"/>
    <x v="2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3:14:28"/>
    <x v="0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16:00:00"/>
    <x v="1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09-30T22:59:00"/>
    <x v="3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3:44:25"/>
    <x v="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3T22:00:00"/>
    <x v="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5-31T21:20:00"/>
    <x v="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17:39:50"/>
    <x v="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07:00:21"/>
    <x v="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07:53:29"/>
    <x v="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09:05:16"/>
    <x v="0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06:58:28"/>
    <x v="1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0T22:59:00"/>
    <x v="2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17:09:14"/>
    <x v="2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7T23:01:08"/>
    <x v="3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15:00:19"/>
    <x v="0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3:52:01"/>
    <x v="2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3:03:14"/>
    <x v="3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3:16:33"/>
    <x v="2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0:19:57"/>
    <x v="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0:00:00"/>
    <x v="2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0:12:00"/>
    <x v="3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2T22:11:00"/>
    <x v="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2T20:01:46"/>
    <x v="3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7T19:00:00"/>
    <x v="3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4:22:00"/>
    <x v="7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0T22:59:00"/>
    <x v="3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09:33:19"/>
    <x v="3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4:01:58"/>
    <x v="5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4-30T23:59:0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08:32:02"/>
    <x v="0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08:14:29"/>
    <x v="6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4:05:00"/>
    <x v="2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3:25:39"/>
    <x v="5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1:00:00"/>
    <x v="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16:53:18"/>
    <x v="5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16:20:31"/>
    <x v="6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2:18:00"/>
    <x v="3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05:51:56"/>
    <x v="2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2:01:00"/>
    <x v="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18:52:00"/>
    <x v="2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1:31:12"/>
    <x v="5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2:16:32"/>
    <x v="0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0:00:00"/>
    <x v="5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2:01:40"/>
    <x v="5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8T21:49:19"/>
    <x v="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3:45:47"/>
    <x v="3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0:01:41"/>
    <x v="3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17:49:51"/>
    <x v="0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1:00:00"/>
    <x v="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7T20:49:40"/>
    <x v="2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17:59:00"/>
    <x v="3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7T19:52:52"/>
    <x v="0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7T19:59:00"/>
    <x v="6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7T22:00:00"/>
    <x v="6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2:00:52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3:38:02"/>
    <x v="2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16:32:00"/>
    <x v="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08:33:26"/>
    <x v="5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8-31T22:44:00"/>
    <x v="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4:02:06"/>
    <x v="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07:00:00"/>
    <x v="2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6T22:30:00"/>
    <x v="3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15:12:50"/>
    <x v="6"/>
  </r>
  <r>
    <n v="1.4165000000000001"/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08:56:57"/>
    <x v="0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2:08:00"/>
    <x v="6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18:04:00"/>
    <x v="3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5T21:02:19"/>
    <x v="3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0:59:00"/>
    <x v="6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16:54:10"/>
    <x v="6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3:39:5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15:42:24"/>
    <x v="2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18:33:17"/>
    <x v="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0:00:0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2:49:38"/>
    <x v="5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16:03:31"/>
    <x v="5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1T20:31:05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07:00:00"/>
    <x v="3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4:30:31"/>
    <x v="3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7T23:33:0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1:46:37"/>
    <x v="0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15:13:07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3T23:40:31"/>
    <x v="3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06:47:36"/>
    <x v="0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1:14:57"/>
    <x v="3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17:13:50"/>
    <x v="4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3:01:39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16:40:04"/>
    <x v="0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2:05:14"/>
    <x v="2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3:59:00"/>
    <x v="0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17:00:00"/>
    <x v="3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6T23:59:00"/>
    <x v="8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0T21:34:27"/>
    <x v="4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15:54:43"/>
    <x v="2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2:26:21"/>
    <x v="0"/>
  </r>
  <r>
    <n v="0"/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0:07:02"/>
    <x v="0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16:01:42"/>
    <x v="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2:56:20"/>
    <x v="4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3:41:53"/>
    <x v="4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2:38:46"/>
    <x v="2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2:15:58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3:16:58"/>
    <x v="3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17:39:13"/>
    <x v="2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4:03:16"/>
    <x v="4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16:19:43"/>
    <x v="0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09T19:21:41"/>
    <x v="3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16:46:01"/>
    <x v="6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3:02:55"/>
    <x v="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3T21:00:20"/>
    <x v="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07:19:23"/>
    <x v="4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3:11:35"/>
    <x v="3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08:38:05"/>
    <x v="4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17:43:20"/>
    <x v="3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2:09:51"/>
    <x v="4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1:53:35"/>
    <x v="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4:47:59"/>
    <x v="0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08:14:00"/>
    <x v="3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6T19:31:0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1T22:59:00"/>
    <x v="4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3:25:12"/>
    <x v="3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1:47:40"/>
    <x v="4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1:22:07"/>
    <x v="6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5-31T23:00:00"/>
    <x v="3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15:19:27"/>
    <x v="4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09T22:02:21"/>
    <x v="6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2:02:33"/>
    <x v="6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15:22:15"/>
    <x v="2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6T21:52:54"/>
    <x v="3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17:37:44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1:18:54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0T22:51:05"/>
    <x v="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18:45:24"/>
    <x v="3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5T23:00:00"/>
    <x v="4"/>
  </r>
  <r>
    <n v="0.11892727272727273"/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1:19:39"/>
    <x v="3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17:08:38"/>
    <x v="3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1:45:19"/>
    <x v="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2:53:49"/>
    <x v="1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5T21:04:03"/>
    <x v="0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2T22:59:00"/>
    <x v="3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15:02:14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15:51:49"/>
    <x v="0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05:47:15"/>
    <x v="3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07:00:15"/>
    <x v="4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1:08:09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09:34:00"/>
    <x v="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8T23:44:32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18:32:52"/>
    <x v="0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07:08:19"/>
    <x v="4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17:37:19"/>
    <x v="3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0:16:34"/>
    <x v="2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8T20:18:20"/>
    <x v="2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06:33:00"/>
    <x v="6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18:14:45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18:34:59"/>
    <x v="0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2T19:50:30"/>
    <x v="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2:25:38"/>
    <x v="0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2T22:00:00"/>
    <x v="3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4:51:45"/>
    <x v="0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17:21:14"/>
    <x v="4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0:00:00"/>
    <x v="3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3:17:29"/>
    <x v="6"/>
  </r>
  <r>
    <n v="9.5500000000000002E-2"/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15:59:00"/>
    <x v="8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17:16:00"/>
    <x v="7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0:37:31"/>
    <x v="6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07:17:05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07:38:23"/>
    <x v="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17:36:27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4T21:21:26"/>
    <x v="0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08:15:20"/>
    <x v="4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18:00:57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09:14:0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0:09:30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2-29T23:13:59"/>
    <x v="2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1:16:22"/>
    <x v="4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3:48:47"/>
    <x v="2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2:00:00"/>
    <x v="2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09:44:07"/>
    <x v="3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06:46:41"/>
    <x v="0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3:41:20"/>
    <x v="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09:46:01"/>
    <x v="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09:46:00"/>
    <x v="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4:23:41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11:51:01"/>
    <x v="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0-31T23:59:00"/>
    <x v="2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18:58:45"/>
    <x v="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0T22:11:16"/>
    <x v="0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2:12:49"/>
    <x v="2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4:37:21"/>
    <x v="3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12:00:00"/>
    <x v="0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1:05:00"/>
    <x v="1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16:20:00"/>
    <x v="0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1T00:00:00"/>
    <x v="2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3T21:00:00"/>
    <x v="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7T01:59:00"/>
    <x v="2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2T19:10:08"/>
    <x v="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05:26:05"/>
    <x v="2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18:00:00"/>
    <x v="0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08:05:05"/>
    <x v="2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3:00:00"/>
    <x v="0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4:26:31"/>
    <x v="0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4:04:23"/>
    <x v="2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4T20:11:47"/>
    <x v="2"/>
  </r>
  <r>
    <n v="6.666666666666667E-5"/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4:36:46"/>
    <x v="0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8T20:07:14"/>
    <x v="0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1:41:56"/>
    <x v="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0-31T21:12:42"/>
    <x v="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0:46:00"/>
    <x v="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10:13:09"/>
    <x v="0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1:01:55"/>
    <x v="0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1:42:44"/>
    <x v="2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16:40:48"/>
    <x v="0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0:17:02"/>
    <x v="0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0:00:00"/>
    <x v="1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12:53:00"/>
    <x v="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09:48:16"/>
    <x v="0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3:16:31"/>
    <x v="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11:26:12"/>
    <x v="3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3:29:03"/>
    <x v="2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15:38:37"/>
    <x v="0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18:36:43"/>
    <x v="2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15:11:45"/>
    <x v="0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1:47:40"/>
    <x v="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3:30:45"/>
    <x v="3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0:48:33"/>
    <x v="0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4:20:15"/>
    <x v="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6T20:40:47"/>
    <x v="0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17:37:55"/>
    <x v="2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3:50:49"/>
    <x v="0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1:25:33"/>
    <x v="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15:13:14"/>
    <x v="3"/>
  </r>
  <r>
    <n v="0.01"/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06:00:00"/>
    <x v="0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15:20:12"/>
    <x v="0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4:09:29"/>
    <x v="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6T22:59:00"/>
    <x v="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3:11:28"/>
    <x v="0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7T20:12:00"/>
    <x v="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05:38:27"/>
    <x v="2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1:37:23"/>
    <x v="0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05:19:12"/>
    <x v="0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09:08:22"/>
    <x v="2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08:53:13"/>
    <x v="0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15:27:03"/>
    <x v="3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16:47:47"/>
    <x v="2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d v="2015-08-01T19:18:24"/>
    <x v="0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3:00:00"/>
    <x v="0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16:31:27"/>
    <x v="0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1:11:56"/>
    <x v="0"/>
  </r>
  <r>
    <n v="0"/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d v="2015-11-30T19:00:00"/>
    <x v="0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15:30:07"/>
    <x v="0"/>
  </r>
  <r>
    <n v="9.0833333333333335E-2"/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3:10:33"/>
    <x v="0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4:28:06"/>
    <x v="2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09:44:59"/>
    <x v="0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08:01:00"/>
    <x v="2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08:02:10"/>
    <x v="0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0:34:20"/>
    <x v="3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10:15:45"/>
    <x v="0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3:43:26"/>
    <x v="2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3T20:40:38"/>
    <x v="0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16:31:32"/>
    <x v="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1:00:00"/>
    <x v="2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4T19:03:01"/>
    <x v="3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0:16:00"/>
    <x v="0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4:09:22"/>
    <x v="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15:35:39"/>
    <x v="3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4:03:35"/>
    <x v="0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10:20:23"/>
    <x v="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d v="2014-08-27T19:50:56"/>
    <x v="3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3:35:08"/>
    <x v="0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0:00:00"/>
    <x v="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15:48:56"/>
    <x v="0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17:06:20"/>
    <x v="0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8T20:49:04"/>
    <x v="0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4:56:26"/>
    <x v="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08:27:17"/>
    <x v="0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d v="2016-09-01T19:45:46"/>
    <x v="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09-30T23:59:00"/>
    <x v="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d v="2016-06-23T20:29:00"/>
    <x v="2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d v="2015-09-24T21:55:59"/>
    <x v="0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4:01:47"/>
    <x v="1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3:14:03"/>
    <x v="0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4:26:43"/>
    <x v="0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1:36:30"/>
    <x v="3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2:12:18"/>
    <x v="3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18:42:17"/>
    <x v="2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3:35:38"/>
    <x v="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d v="2015-05-27T19:13:17"/>
    <x v="0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18:44:01"/>
    <x v="0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15:29:37"/>
    <x v="1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08:22:00"/>
    <x v="0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18:00:00"/>
    <x v="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1:37:37"/>
    <x v="3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10:18:28"/>
    <x v="2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0:10:00"/>
    <x v="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3:32:09"/>
    <x v="2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1:49:25"/>
    <x v="0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18:00:00"/>
    <x v="2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17:17:09"/>
    <x v="0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1T21:12:42"/>
    <x v="0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05:47:00"/>
    <x v="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18:04:00"/>
    <x v="1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08:14:22"/>
    <x v="1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08:59:55"/>
    <x v="3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18:00:00"/>
    <x v="2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08:40:48"/>
    <x v="0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0:37:54"/>
    <x v="0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0:24:35"/>
    <x v="0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8T20:00:00"/>
    <x v="3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1T19:37:54"/>
    <x v="2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15:27:47"/>
    <x v="3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2:25:49"/>
    <x v="2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1:38:28"/>
    <x v="3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16:53:33"/>
    <x v="3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8T20:53:04"/>
    <x v="3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2T19:25:11"/>
    <x v="3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2:34:10"/>
    <x v="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09:50:40"/>
    <x v="0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17:58:33"/>
    <x v="0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16:58:32"/>
    <x v="0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3:18:39"/>
    <x v="2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15:17:52"/>
    <x v="0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3:00:00"/>
    <x v="0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09:14:55"/>
    <x v="0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3:47:59"/>
    <x v="3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0:29:19"/>
    <x v="2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05:30:47"/>
    <x v="3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15:14:16"/>
    <x v="0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0:59:35"/>
    <x v="0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2:04:21"/>
    <x v="2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4:58:18"/>
    <x v="3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3:57:43"/>
    <x v="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4:57:02"/>
    <x v="0"/>
  </r>
  <r>
    <n v="0.21507499999999999"/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0:00:58"/>
    <x v="2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3:10:00"/>
    <x v="2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3T23:00:00"/>
    <x v="3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4-12-31T23:59:00"/>
    <x v="3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15:10:17"/>
    <x v="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1T21:47:07"/>
    <x v="3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1:59:00"/>
    <x v="3"/>
  </r>
  <r>
    <n v="1.4710000000000001E-2"/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3:26:21"/>
    <x v="0"/>
  </r>
  <r>
    <n v="0.25584000000000001"/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4:41:35"/>
    <x v="2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4:02:18"/>
    <x v="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1:41:49"/>
    <x v="2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07:02:11"/>
    <x v="3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4:20:04"/>
    <x v="2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2:22:02"/>
    <x v="1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16:36:04"/>
    <x v="2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4T22:00:00"/>
    <x v="3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15:47:52"/>
    <x v="3"/>
  </r>
  <r>
    <n v="0"/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1:09:30"/>
    <x v="0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3:00:53"/>
    <x v="2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4T21:30:53"/>
    <x v="0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7T23:59:00"/>
    <x v="2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1:00:00"/>
    <x v="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6-30T19:40:46"/>
    <x v="0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4:01:03"/>
    <x v="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4:23:47"/>
    <x v="0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0:55:59"/>
    <x v="1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07:30:20"/>
    <x v="3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17:15:02"/>
    <x v="3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07:33:09"/>
    <x v="2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7T21:00:00"/>
    <x v="3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1:00:00"/>
    <x v="4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1:31:21"/>
    <x v="2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0:54:40"/>
    <x v="3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3:26:27"/>
    <x v="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18:32:00"/>
    <x v="2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19T23:37:48"/>
    <x v="2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06:47:58"/>
    <x v="2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3:39:00"/>
    <x v="2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0:55:27"/>
    <x v="2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08:56:40"/>
    <x v="3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4T19:59:19"/>
    <x v="3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19T19:44:00"/>
    <x v="3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07:01:08"/>
    <x v="2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1:20:32"/>
    <x v="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07:42:12"/>
    <x v="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3:54:42"/>
    <x v="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4T22:10:40"/>
    <x v="0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1-30T19:00:00"/>
    <x v="3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15:30:02"/>
    <x v="3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0:59:00"/>
    <x v="1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2T19:57:56"/>
    <x v="2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0:34:51"/>
    <x v="5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08:43:27"/>
    <x v="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3:19:38"/>
    <x v="5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29T22:59:00"/>
    <x v="0"/>
  </r>
  <r>
    <n v="1.0547157142857144"/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0:19:23"/>
    <x v="6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0:01:52"/>
    <x v="0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1T20:01:27"/>
    <x v="4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16:20:00"/>
    <x v="5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15:05:57"/>
    <x v="6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8T23:27:41"/>
    <x v="5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2:53:11"/>
    <x v="6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1:00:00"/>
    <x v="6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05:11:01"/>
    <x v="4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05:04:52"/>
    <x v="4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0:00:00"/>
    <x v="0"/>
  </r>
  <r>
    <n v="1.1440638297872341"/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3T19:39:00"/>
    <x v="3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0T23:59:00"/>
    <x v="4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15:00:00"/>
    <x v="3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1-30T23:59:00"/>
    <x v="3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07:03:49"/>
    <x v="3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0T22:31:22"/>
    <x v="0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0:33:26"/>
    <x v="4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16:01:52"/>
    <x v="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16:00:00"/>
    <x v="5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17:58:23"/>
    <x v="5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08:44:05"/>
    <x v="4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2T22:59:00"/>
    <x v="5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05:54:00"/>
    <x v="3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15:19:26"/>
    <x v="3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17:35:30"/>
    <x v="2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16:04:32"/>
    <x v="4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0:07:55"/>
    <x v="6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06:00:00"/>
    <x v="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09:09:51"/>
    <x v="0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2:58:41"/>
    <x v="5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19T19:41:00"/>
    <x v="4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2:24:19"/>
    <x v="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5T20:18:34"/>
    <x v="5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15:04:28"/>
    <x v="7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2:55:39"/>
    <x v="3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4:20:13"/>
    <x v="2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3:02:06"/>
    <x v="3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1:00:00"/>
    <x v="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05:43:28"/>
    <x v="4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09T23:09:21"/>
    <x v="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08:01:24"/>
    <x v="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3:48:03"/>
    <x v="0"/>
  </r>
  <r>
    <n v="3.5400000000000001E-2"/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0T22:26:50"/>
    <x v="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5T23:58:10"/>
    <x v="4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18:54:54"/>
    <x v="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18:59:29"/>
    <x v="4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4:46:42"/>
    <x v="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0-31T22:59:00"/>
    <x v="8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18:01:00"/>
    <x v="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3:43:38"/>
    <x v="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5T20:26:35"/>
    <x v="6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0:00:00"/>
    <x v="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18:32:57"/>
    <x v="4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1:51:20"/>
    <x v="3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4T23:00:00"/>
    <x v="7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11:10:25"/>
    <x v="6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7T19:01:14"/>
    <x v="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3:11:42"/>
    <x v="5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17:00:00"/>
    <x v="5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6T21:35:19"/>
    <x v="3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09:15:15"/>
    <x v="4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10:47:00"/>
    <x v="5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10:03:46"/>
    <x v="4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6T22:59:00"/>
    <x v="5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1T02:59:00"/>
    <x v="4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1-31T20:08:59"/>
    <x v="4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3T00:59:00"/>
    <x v="4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16:58:03"/>
    <x v="4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2T23:59:00"/>
    <x v="4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12:06:00"/>
    <x v="6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6T23:59:00"/>
    <x v="5"/>
  </r>
  <r>
    <n v="1.0135000000000001"/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16:10:00"/>
    <x v="4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8T23:00:00"/>
    <x v="5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09:09:47"/>
    <x v="3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11:00:46"/>
    <x v="5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05:24:14"/>
    <x v="3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4:05:20"/>
    <x v="6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6T23:05:00"/>
    <x v="5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8T20:00:00"/>
    <x v="6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2T22:59:00"/>
    <x v="6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18:00:00"/>
    <x v="6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11:35:39"/>
    <x v="6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2-28T21:00:00"/>
    <x v="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1T23:59:00"/>
    <x v="3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15:00:30"/>
    <x v="4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8-31T20:21:02"/>
    <x v="5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11:52:00"/>
    <x v="4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08:58:00"/>
    <x v="4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18:02:45"/>
    <x v="5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3:04:00"/>
    <x v="6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17:01:43"/>
    <x v="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1:30:00"/>
    <x v="4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0T23:59:00"/>
    <x v="5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12:01:00"/>
    <x v="5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0T23:44:00"/>
    <x v="4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9T00:00:00"/>
    <x v="3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3T23:01:00"/>
    <x v="0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17:44:10"/>
    <x v="5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17:20:52"/>
    <x v="0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8T01:59:00"/>
    <x v="7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9T02:21:24"/>
    <x v="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18:55:30"/>
    <x v="5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4:49:00"/>
    <x v="5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11:24:00"/>
    <x v="5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4:14:00"/>
    <x v="2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06:37:05"/>
    <x v="4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0:31:34"/>
    <x v="5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3:13:00"/>
    <x v="6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16:04:35"/>
    <x v="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6-30T22:59:00"/>
    <x v="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8T22:00:00"/>
    <x v="5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6T20:21:58"/>
    <x v="4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18:57:42"/>
    <x v="3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16:33:05"/>
    <x v="6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3:19:16"/>
    <x v="5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4T00:26:27"/>
    <x v="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16:07:43"/>
    <x v="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3T22:59:00"/>
    <x v="4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3:00:00"/>
    <x v="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0-31T23:59:00"/>
    <x v="3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4T22:59:00"/>
    <x v="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09:00:00"/>
    <x v="3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4:09:36"/>
    <x v="0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4:00:33"/>
    <x v="0"/>
  </r>
  <r>
    <n v="1.1990000000000001"/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5T21:34:24"/>
    <x v="0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4T23:59:00"/>
    <x v="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4:45:00"/>
    <x v="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16:00:00"/>
    <x v="2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4:58:29"/>
    <x v="0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8T00:05:46"/>
    <x v="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3T22:00:17"/>
    <x v="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4:00:00"/>
    <x v="2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09:57:11"/>
    <x v="0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17:59:00"/>
    <x v="0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3T19:00:00"/>
    <x v="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07:35:13"/>
    <x v="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18:10:04"/>
    <x v="2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09:19:08"/>
    <x v="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1T21:49:26"/>
    <x v="5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4:59:00"/>
    <x v="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3:33:17"/>
    <x v="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10:10:00"/>
    <x v="0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1-30T23:59:00"/>
    <x v="8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6T19:39:58"/>
    <x v="4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4:17:37"/>
    <x v="4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8-31T19:32:03"/>
    <x v="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09:28:15"/>
    <x v="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4:48:47"/>
    <x v="6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0:00:40"/>
    <x v="5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09:00:34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d v="2015-09-21T12:22:11"/>
    <x v="0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06:55:27"/>
    <x v="4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3:56:00"/>
    <x v="4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0:35:24"/>
    <x v="7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4:55:05"/>
    <x v="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30T02:42:18"/>
    <x v="5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1:01:26"/>
    <x v="6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15:39:10"/>
    <x v="6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17:27:15"/>
    <x v="2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1T21:31:00"/>
    <x v="5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17:35:11"/>
    <x v="2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15:53:33"/>
    <x v="2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18:00:55"/>
    <x v="5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1:00:00"/>
    <x v="6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3:49:03"/>
    <x v="3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2:46:19"/>
    <x v="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0T19:45:30"/>
    <x v="3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7-31T23:00:00"/>
    <x v="7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15:32:43"/>
    <x v="0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18:33:30"/>
    <x v="2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4T22:03:49"/>
    <x v="7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7T23:00:00"/>
    <x v="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2:31:48"/>
    <x v="5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3:11:50"/>
    <x v="6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7T21:22:42"/>
    <x v="6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4:23:22"/>
    <x v="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d v="2010-06-08T14:11:00"/>
    <x v="7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0:30:00"/>
    <x v="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2T21:25:00"/>
    <x v="5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2T20:55:37"/>
    <x v="0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4T00:45:26"/>
    <x v="7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d v="2014-03-12T22:33:10"/>
    <x v="3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d v="2011-09-10T23:37:03"/>
    <x v="6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d v="2010-07-26T23:59:00"/>
    <x v="7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2T23:00:00"/>
    <x v="5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08:05:19"/>
    <x v="1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d v="2014-01-23T19:07:25"/>
    <x v="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0T22:37:27"/>
    <x v="5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4T22:20:19"/>
    <x v="5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d v="2012-08-25T13:19:07"/>
    <x v="5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2-29T23:59:00"/>
    <x v="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d v="2010-10-22T00:00:00"/>
    <x v="7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3T21:30:00"/>
    <x v="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17:59:21"/>
    <x v="3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0:24:05"/>
    <x v="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d v="2013-11-14T12:07:02"/>
    <x v="4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0:06:16"/>
    <x v="6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07:43:13"/>
    <x v="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1T19:02:03"/>
    <x v="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17:37:49"/>
    <x v="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17:08:31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d v="2010-07-08T17:40:00"/>
    <x v="7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d v="2012-05-14T14:44:55"/>
    <x v="5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7T19:00:00"/>
    <x v="5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d v="2012-04-08T23:42:49"/>
    <x v="5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16:32:00"/>
    <x v="7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17:00:00"/>
    <x v="3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17:15:45"/>
    <x v="4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1T23:03:29"/>
    <x v="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4T01:00:00"/>
    <x v="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3:00:29"/>
    <x v="0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d v="2012-01-18T15:00:00"/>
    <x v="6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15:09:17"/>
    <x v="4"/>
  </r>
  <r>
    <n v="3.5714285714285713E-3"/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06:30:48"/>
    <x v="5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4:58:00"/>
    <x v="4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0T19:12:06"/>
    <x v="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09T21:19:05"/>
    <x v="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15:14:20"/>
    <x v="2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2:01:45"/>
    <x v="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09:00:00"/>
    <x v="2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18:59:00"/>
    <x v="2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3:00:48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3:45:06"/>
    <x v="2"/>
  </r>
  <r>
    <n v="0.12"/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4:52:44"/>
    <x v="2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0T20:02:56"/>
    <x v="0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3:01:01"/>
    <x v="0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0:41:12"/>
    <x v="2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0:43:32"/>
    <x v="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4T22:56:39"/>
    <x v="3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15:00:39"/>
    <x v="0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2:05:00"/>
    <x v="2"/>
  </r>
  <r>
    <n v="1.7219999999999999E-2"/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15:55:59"/>
    <x v="0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09:15:33"/>
    <x v="2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09T23:59:00"/>
    <x v="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8T23:11:05"/>
    <x v="3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09:02:35"/>
    <x v="1"/>
  </r>
  <r>
    <n v="0.42188421052631581"/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4:00:00"/>
    <x v="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2:05:53"/>
    <x v="2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0:15:19"/>
    <x v="2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0:05:19"/>
    <x v="0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5T22:59:00"/>
    <x v="2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0:15:32"/>
    <x v="2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0:06:14"/>
    <x v="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15:20:34"/>
    <x v="3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2:16:47"/>
    <x v="1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2T23:59:00"/>
    <x v="2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2:01:00"/>
    <x v="0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1:59:00"/>
    <x v="3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8T20:21:33"/>
    <x v="0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1:59:16"/>
    <x v="2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11:43:05"/>
    <x v="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3T20:24:57"/>
    <x v="0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17:36:37"/>
    <x v="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2:25:01"/>
    <x v="2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3:59:00"/>
    <x v="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17:42:02"/>
    <x v="3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17:43:42"/>
    <x v="3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3:04:46"/>
    <x v="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15:54:00"/>
    <x v="2"/>
  </r>
  <r>
    <n v="1.06E-2"/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7T20:46:48"/>
    <x v="0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18:00:00"/>
    <x v="0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09T19:00:00"/>
    <x v="0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2:04:10"/>
    <x v="3"/>
  </r>
  <r>
    <n v="0"/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3:33:45"/>
    <x v="2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17:24:55"/>
    <x v="2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3:49:24"/>
    <x v="3"/>
  </r>
  <r>
    <n v="4.24E-2"/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3:51:00"/>
    <x v="2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16:11:59"/>
    <x v="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0:00:00"/>
    <x v="2"/>
  </r>
  <r>
    <n v="2.3345000000000001E-2"/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17:59:00"/>
    <x v="3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1:00:00"/>
    <x v="3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0:27:00"/>
    <x v="3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7T22:28:17"/>
    <x v="3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0:03:21"/>
    <x v="0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3:02:00"/>
    <x v="3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4T19:26:00"/>
    <x v="1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2:16:53"/>
    <x v="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0:59:00"/>
    <x v="0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1:01:01"/>
    <x v="1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2:00:27"/>
    <x v="2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09:59:43"/>
    <x v="0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2:11:00"/>
    <x v="3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0:00:23"/>
    <x v="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4:25:15"/>
    <x v="2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09:30:46"/>
    <x v="2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4T21:59:00"/>
    <x v="2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16:33:15"/>
    <x v="3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05:34:12"/>
    <x v="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15:00:00"/>
    <x v="0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4-12-31T19:03:35"/>
    <x v="3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17:04:55"/>
    <x v="0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6T20:34:16"/>
    <x v="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2:12:15"/>
    <x v="0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06:48:53"/>
    <x v="2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18:22:29"/>
    <x v="0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1T19:47:00"/>
    <x v="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6T23:00:00"/>
    <x v="0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0:31:17"/>
    <x v="0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17:04:21"/>
    <x v="0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08:56:03"/>
    <x v="2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4:00:37"/>
    <x v="0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3:46:56"/>
    <x v="2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2T19:49:07"/>
    <x v="3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15:00:00"/>
    <x v="1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16:59:00"/>
    <x v="0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06:35:49"/>
    <x v="2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3:20:10"/>
    <x v="0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1:00:25"/>
    <x v="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2:34:40"/>
    <x v="2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4T22:59:00"/>
    <x v="2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0:23:40"/>
    <x v="0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3:00:00"/>
    <x v="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0:00:00"/>
    <x v="0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8T23:33:43"/>
    <x v="2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2:59:00"/>
    <x v="2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2:00:09"/>
    <x v="2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0T20:26:32"/>
    <x v="3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05:00:00"/>
    <x v="3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1:04:15"/>
    <x v="0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15:27:00"/>
    <x v="0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15:59:10"/>
    <x v="3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15:26:00"/>
    <x v="0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15:38:35"/>
    <x v="3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4T20:16:29"/>
    <x v="2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05:20:45"/>
    <x v="2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4:07:57"/>
    <x v="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6T19:20:25"/>
    <x v="3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15:09:00"/>
    <x v="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5T23:08:52"/>
    <x v="1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17:00:00"/>
    <x v="3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18:49:05"/>
    <x v="2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1:16:17"/>
    <x v="0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16:54:43"/>
    <x v="2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5T19:00:00"/>
    <x v="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2:57:36"/>
    <x v="0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16:54:53"/>
    <x v="0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1T20:00:00"/>
    <x v="2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4:22:21"/>
    <x v="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0T19:44:22"/>
    <x v="2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0:28:23"/>
    <x v="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4:08:42"/>
    <x v="3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18:06:22"/>
    <x v="4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15:32:11"/>
    <x v="4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2:54:24"/>
    <x v="2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1:30:59"/>
    <x v="4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09-30T19:17:02"/>
    <x v="5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4:04:53"/>
    <x v="0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4:58:17"/>
    <x v="3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18:09:01"/>
    <x v="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3T23:09:05"/>
    <x v="4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16:41:56"/>
    <x v="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4:04:10"/>
    <x v="3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3T23:00:11"/>
    <x v="0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1T23:42:01"/>
    <x v="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08:35:36"/>
    <x v="2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0T22:18:53"/>
    <x v="3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17:14:52"/>
    <x v="3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16:44:48"/>
    <x v="5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0:49:43"/>
    <x v="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16:53:24"/>
    <x v="3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0:06:15"/>
    <x v="2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15:48:11"/>
    <x v="3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2:08:07"/>
    <x v="3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4:11:07"/>
    <x v="3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5T23:32:55"/>
    <x v="0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8T23:27:33"/>
    <x v="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3:41:12"/>
    <x v="2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5T19:37:18"/>
    <x v="5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18:22:17"/>
    <x v="2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2:07:13"/>
    <x v="6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07:53:40"/>
    <x v="4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3T22:30:00"/>
    <x v="3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4:01:17"/>
    <x v="3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3:18:15"/>
    <x v="3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15:04:28"/>
    <x v="0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3T21:39:31"/>
    <x v="2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3:12:00"/>
    <x v="2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0:59:00"/>
    <x v="4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0:19:50"/>
    <x v="2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4:50:21"/>
    <x v="3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3T21:15:27"/>
    <x v="3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1:46:15"/>
    <x v="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15:40:24"/>
    <x v="3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09:17:15"/>
    <x v="5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4:03:10"/>
    <x v="2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17:23:42"/>
    <x v="5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7T23:53:10"/>
    <x v="0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3:30:00"/>
    <x v="3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18:27:00"/>
    <x v="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3:18:07"/>
    <x v="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0:41:35"/>
    <x v="2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15:20:08"/>
    <x v="5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09:21:53"/>
    <x v="0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4T21:59:39"/>
    <x v="3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4:01:04"/>
    <x v="3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15:56:40"/>
    <x v="6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16:25:16"/>
    <x v="2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1:53:45"/>
    <x v="4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07:34:08"/>
    <x v="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1:00:51"/>
    <x v="0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09:58:50"/>
    <x v="0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2:51:34"/>
    <x v="2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16:30:00"/>
    <x v="3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0:35:17"/>
    <x v="3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1:21:33"/>
    <x v="2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5T19:55:00"/>
    <x v="3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16:47:48"/>
    <x v="0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6-12-31T21:46:11"/>
    <x v="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4:46:21"/>
    <x v="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8T23:33:00"/>
    <x v="3"/>
  </r>
  <r>
    <n v="0.05"/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18:44:54"/>
    <x v="2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1:07:09"/>
    <x v="0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4:40:21"/>
    <x v="2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16:45:31"/>
    <x v="1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3:20:26"/>
    <x v="3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06:05:21"/>
    <x v="0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1:47:30"/>
    <x v="0"/>
  </r>
  <r>
    <n v="0"/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6T19:08:47"/>
    <x v="0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6T23:38:46"/>
    <x v="0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8T23:22:00"/>
    <x v="0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2:56:32"/>
    <x v="3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17:52:53"/>
    <x v="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18:19:43"/>
    <x v="3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0:06:21"/>
    <x v="2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2:02:46"/>
    <x v="2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17:54:35"/>
    <x v="0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6T21:27:43"/>
    <x v="0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2:01:52"/>
    <x v="0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2:08:25"/>
    <x v="0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5T21:36:46"/>
    <x v="0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3:20:08"/>
    <x v="3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3T20:42:42"/>
    <x v="0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1:04:40"/>
    <x v="3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8T21:12:08"/>
    <x v="3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0:45:00"/>
    <x v="0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7T21:43:06"/>
    <x v="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0:06:29"/>
    <x v="0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1:24:24"/>
    <x v="3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2:22:00"/>
    <x v="3"/>
  </r>
  <r>
    <n v="0"/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2:23:02"/>
    <x v="2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0:08:50"/>
    <x v="3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5T23:00:00"/>
    <x v="0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12:38:15"/>
    <x v="3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1T20:17:45"/>
    <x v="2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3:29:23"/>
    <x v="0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16:26:11"/>
    <x v="0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15:18:47"/>
    <x v="3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1:22:32"/>
    <x v="3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2T23:27:37"/>
    <x v="0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15:12:07"/>
    <x v="2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2:28:59"/>
    <x v="0"/>
  </r>
  <r>
    <n v="5.7142857142857142E-5"/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08:00:00"/>
    <x v="1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0:51:36"/>
    <x v="3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16:44:12"/>
    <x v="3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2:17:07"/>
    <x v="0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4:21:54"/>
    <x v="3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3:08:41"/>
    <x v="0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1:42:00"/>
    <x v="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1T22:59:00"/>
    <x v="2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09:23:31"/>
    <x v="1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7T23:00:00"/>
    <x v="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17:42:00"/>
    <x v="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3:00:00"/>
    <x v="0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1:49:00"/>
    <x v="2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18:29:55"/>
    <x v="2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0:58:45"/>
    <x v="3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08:29:20"/>
    <x v="2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07:09:38"/>
    <x v="1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2:37:33"/>
    <x v="2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06:42:59"/>
    <x v="0"/>
  </r>
  <r>
    <n v="1.35"/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4:00:00"/>
    <x v="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4:38:59"/>
    <x v="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0:59:00"/>
    <x v="2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0T22:00:00"/>
    <x v="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3:30:00"/>
    <x v="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06:27:36"/>
    <x v="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09:34:06"/>
    <x v="2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1:55:54"/>
    <x v="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09:45:27"/>
    <x v="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0:00:00"/>
    <x v="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07:09:11"/>
    <x v="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08:29:00"/>
    <x v="1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05:00:00"/>
    <x v="2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1:01:04"/>
    <x v="2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15:18:25"/>
    <x v="1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16:00:00"/>
    <x v="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15:47:41"/>
    <x v="2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6T20:00:00"/>
    <x v="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3:08:20"/>
    <x v="2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15:10:05"/>
    <x v="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17:09:16"/>
    <x v="3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18:03:00"/>
    <x v="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4:25:40"/>
    <x v="2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0-31T22:00:00"/>
    <x v="0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06:05:13"/>
    <x v="2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0:05:12"/>
    <x v="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3T19:00:00"/>
    <x v="2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3-31T23:00:00"/>
    <x v="2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0:15:09"/>
    <x v="2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08:11:42"/>
    <x v="3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16:44:38"/>
    <x v="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0T20:00:00"/>
    <x v="3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2:00:00"/>
    <x v="3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2:30:08"/>
    <x v="6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1:00:00"/>
    <x v="5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18:20:30"/>
    <x v="6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7T20:00:00"/>
    <x v="0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15:21:10"/>
    <x v="4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17:46:14"/>
    <x v="5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3:55:42"/>
    <x v="0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4T22:14:59"/>
    <x v="4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1:00:00"/>
    <x v="5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1:47:45"/>
    <x v="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09:38:56"/>
    <x v="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18:06:07"/>
    <x v="6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16:51:00"/>
    <x v="4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0:59:00"/>
    <x v="3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08:18:00"/>
    <x v="6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16:00:00"/>
    <x v="6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16:00:00"/>
    <x v="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09:23:54"/>
    <x v="3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5T21:02:29"/>
    <x v="6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2:00:55"/>
    <x v="4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3T01:59:00"/>
    <x v="3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12:46:51"/>
    <x v="5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10:25:31"/>
    <x v="3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4:32:47"/>
    <x v="6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18:42:49"/>
    <x v="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3:48:27"/>
    <x v="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0-12-31T23:59:00"/>
    <x v="7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16:17:32"/>
    <x v="4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17:03:51"/>
    <x v="5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2T20:03:10"/>
    <x v="6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09:40:12"/>
    <x v="4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8T22:59:00"/>
    <x v="3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15:13:40"/>
    <x v="3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3:13:47"/>
    <x v="4"/>
  </r>
  <r>
    <n v="1.2541538461538462"/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3:18:12"/>
    <x v="3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8T20:00:00"/>
    <x v="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10:54:43"/>
    <x v="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10:43:35"/>
    <x v="7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16:02:25"/>
    <x v="4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09:02:38"/>
    <x v="4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15:17:27"/>
    <x v="4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5T19:00:00"/>
    <x v="2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4:34:02"/>
    <x v="5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12:24:19"/>
    <x v="4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4T23:00:00"/>
    <x v="7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12:31:31"/>
    <x v="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11:33:45"/>
    <x v="5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15:49:47"/>
    <x v="4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8-31T23:00:00"/>
    <x v="8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08:29:07"/>
    <x v="5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4T21:00:00"/>
    <x v="3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3T20:22:50"/>
    <x v="3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3:10:54"/>
    <x v="7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12:50:36"/>
    <x v="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8T23:59:00"/>
    <x v="4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0T23:00:00"/>
    <x v="4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11:59:00"/>
    <x v="2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08:59:35"/>
    <x v="0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09:00:00"/>
    <x v="0"/>
  </r>
  <r>
    <n v="2.42"/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09:54:16"/>
    <x v="0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09T23:00:00"/>
    <x v="2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3T22:14:05"/>
    <x v="2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3T01:59:00"/>
    <x v="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2:00:00"/>
    <x v="0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17:59:00"/>
    <x v="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2:49:31"/>
    <x v="0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06:00:00"/>
    <x v="0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12:00:00"/>
    <x v="0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3T19:12:53"/>
    <x v="2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2:55:58"/>
    <x v="2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11:20:32"/>
    <x v="2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4:32:39"/>
    <x v="0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3:57:00"/>
    <x v="2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0T22:00:00"/>
    <x v="0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1-30T21:23:31"/>
    <x v="2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06:00:00"/>
    <x v="2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2T22:40:05"/>
    <x v="1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2:30:00"/>
    <x v="2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05:58:54"/>
    <x v="3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07:04:39"/>
    <x v="2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09:43:32"/>
    <x v="2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16:11:08"/>
    <x v="0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1:00:50"/>
    <x v="2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15:15:19"/>
    <x v="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1:52:02"/>
    <x v="0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2:01:54"/>
    <x v="2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1:04:20"/>
    <x v="2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5T20:00:00"/>
    <x v="0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18:05:09"/>
    <x v="2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09:00:00"/>
    <x v="2"/>
  </r>
  <r>
    <n v="0.15325"/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0T20:02:52"/>
    <x v="3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1:00:00"/>
    <x v="3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18:00:00"/>
    <x v="2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2:58:57"/>
    <x v="2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0:45:25"/>
    <x v="0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1:55:00"/>
    <x v="2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0:12:32"/>
    <x v="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29T21:03:55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4:00:28"/>
    <x v="3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1:17:15"/>
    <x v="0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0:25:34"/>
    <x v="2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1:19:05"/>
    <x v="3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1T23:00:00"/>
    <x v="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07:05:54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6T20:26:48"/>
    <x v="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5T21:33:45"/>
    <x v="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3:34:47"/>
    <x v="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17:28:22"/>
    <x v="0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15:43:48"/>
    <x v="3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08:51:19"/>
    <x v="1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4:17:13"/>
    <x v="0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1:31:55"/>
    <x v="3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09:17:33"/>
    <x v="3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09:58:37"/>
    <x v="2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4:35:39"/>
    <x v="0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8T22:59:00"/>
    <x v="2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3:57:19"/>
    <x v="2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4:32:39"/>
    <x v="3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6T20:49:11"/>
    <x v="4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0:18:45"/>
    <x v="0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07:08:53"/>
    <x v="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1:59:00"/>
    <x v="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5T19:18:54"/>
    <x v="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2:45:44"/>
    <x v="2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4T22:59:00"/>
    <x v="0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0T19:00:00"/>
    <x v="4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4:22:59"/>
    <x v="2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05:00:00"/>
    <x v="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4T19:56:00"/>
    <x v="4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0:59:00"/>
    <x v="4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08:42:03"/>
    <x v="6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4:33:10"/>
    <x v="6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16:37:00"/>
    <x v="5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2:12:52"/>
    <x v="3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17:25:31"/>
    <x v="4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2:59:00"/>
    <x v="2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11:41:46"/>
    <x v="3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11:35:52"/>
    <x v="0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6T19:54:23"/>
    <x v="3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3T20:04:10"/>
    <x v="0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4T23:34:54"/>
    <x v="0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09:15:46"/>
    <x v="3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5T19:04:50"/>
    <x v="4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3:12:22"/>
    <x v="0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2:45:32"/>
    <x v="5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17:50:33"/>
    <x v="2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4T21:53:08"/>
    <x v="2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4T20:35:19"/>
    <x v="2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12:03:26"/>
    <x v="2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2T23:11:00"/>
    <x v="1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3:13:30"/>
    <x v="2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06:47:56"/>
    <x v="0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8T21:00:00"/>
    <x v="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9T00:08:45"/>
    <x v="2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4:12:16"/>
    <x v="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2T20:47:58"/>
    <x v="2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12:38:42"/>
    <x v="0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07:11:00"/>
    <x v="2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0:31:29"/>
    <x v="0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2T23:30:00"/>
    <x v="0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11:14:00"/>
    <x v="2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06:32:37"/>
    <x v="2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12:12:00"/>
    <x v="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1T23:59:00"/>
    <x v="0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2T22:43:06"/>
    <x v="2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11:22:03"/>
    <x v="2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2-28T22:00:00"/>
    <x v="1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16:48:01"/>
    <x v="2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18:58:02"/>
    <x v="0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16:19:00"/>
    <x v="2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15:58:54"/>
    <x v="2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6T19:06:13"/>
    <x v="3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2T00:30:00"/>
    <x v="2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18:54:34"/>
    <x v="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4-30T19:16:51"/>
    <x v="0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5T20:30:35"/>
    <x v="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07:14:45"/>
    <x v="0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2:20:01"/>
    <x v="3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05:00:00"/>
    <x v="0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07:52:58"/>
    <x v="3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16:55:56"/>
    <x v="0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4-12-31T23:12:15"/>
    <x v="3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2:38:40"/>
    <x v="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5T20:25:00"/>
    <x v="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3T20:31:39"/>
    <x v="3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05:29:30"/>
    <x v="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1:04:27"/>
    <x v="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1:13:11"/>
    <x v="0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18:13:39"/>
    <x v="0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06:11:00"/>
    <x v="0"/>
  </r>
  <r>
    <n v="2E-3"/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05:57:14"/>
    <x v="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05:56:59"/>
    <x v="2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1:01:26"/>
    <x v="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16:58:29"/>
    <x v="0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0:45:04"/>
    <x v="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3:38:51"/>
    <x v="0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3:13:22"/>
    <x v="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8T22:09:19"/>
    <x v="0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4:22:00"/>
    <x v="0"/>
  </r>
  <r>
    <n v="8.3799999999999999E-2"/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15:26:25"/>
    <x v="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3:06:57"/>
    <x v="2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09T20:27:22"/>
    <x v="0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4:31:28"/>
    <x v="3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1:03:36"/>
    <x v="0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3:43:48"/>
    <x v="0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06:00:00"/>
    <x v="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0:00:00"/>
    <x v="0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3:43:40"/>
    <x v="0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3:24:17"/>
    <x v="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2T23:59:00"/>
    <x v="3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08:55:00"/>
    <x v="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4:55:01"/>
    <x v="0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2:57:43"/>
    <x v="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3:22:49"/>
    <x v="0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0:29:18"/>
    <x v="2"/>
  </r>
  <r>
    <n v="0"/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17:13:29"/>
    <x v="2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15:57:42"/>
    <x v="0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08:00:55"/>
    <x v="0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05:44:38"/>
    <x v="2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2:32:14"/>
    <x v="2"/>
  </r>
  <r>
    <n v="0"/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0:25:00"/>
    <x v="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4:28:25"/>
    <x v="0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19T23:06:37"/>
    <x v="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8T19:00:59"/>
    <x v="3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1:52:43"/>
    <x v="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0:42:27"/>
    <x v="1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16:59:00"/>
    <x v="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08:39:00"/>
    <x v="3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1:02:45"/>
    <x v="2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17:30:44"/>
    <x v="0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0T23:00:00"/>
    <x v="3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2:25:00"/>
    <x v="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18:45:00"/>
    <x v="3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0T19:00:00"/>
    <x v="3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0:54:31"/>
    <x v="4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15:52:18"/>
    <x v="4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0:52:38"/>
    <x v="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1T22:00:00"/>
    <x v="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0:00:00"/>
    <x v="0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3:14:45"/>
    <x v="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1T19:20:49"/>
    <x v="6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09:21:49"/>
    <x v="4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4:51:03"/>
    <x v="5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17:58:54"/>
    <x v="0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08:01:43"/>
    <x v="4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18:30:39"/>
    <x v="5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2:28:12"/>
    <x v="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19T23:59:00"/>
    <x v="3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09T20:00:22"/>
    <x v="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2T22:00:00"/>
    <x v="6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15:55:13"/>
    <x v="4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09T22:59:00"/>
    <x v="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2:00:00"/>
    <x v="4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17:09:05"/>
    <x v="4"/>
  </r>
  <r>
    <n v="1E-3"/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2:51:00"/>
    <x v="5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1T23:37:55"/>
    <x v="2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09:51:00"/>
    <x v="5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4:06:13"/>
    <x v="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6T23:02:41"/>
    <x v="0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17:01:11"/>
    <x v="2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08:31:00"/>
    <x v="4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0:40:52"/>
    <x v="5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08:27:54"/>
    <x v="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0:38:00"/>
    <x v="3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16:14:06"/>
    <x v="6"/>
  </r>
  <r>
    <n v="0"/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15:47:55"/>
    <x v="4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0:38:00"/>
    <x v="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3:57:11"/>
    <x v="6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06:24:19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4:43:00"/>
    <x v="4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18:36:18"/>
    <x v="3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4T19:10:33"/>
    <x v="2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16:42:37"/>
    <x v="4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09:00:23"/>
    <x v="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17:00:00"/>
    <x v="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3:20:01"/>
    <x v="2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3:33:00"/>
    <x v="3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15:01:00"/>
    <x v="2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3:51:44"/>
    <x v="3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3:10:00"/>
    <x v="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09:44:41"/>
    <x v="3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17:59:00"/>
    <x v="1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4:14:38"/>
    <x v="3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0:00:04"/>
    <x v="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1:25:39"/>
    <x v="1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0:17:46"/>
    <x v="3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09:20:40"/>
    <x v="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0:04:57"/>
    <x v="2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09:00:00"/>
    <x v="2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1:00:00"/>
    <x v="3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4:40:52"/>
    <x v="3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16:59:00"/>
    <x v="3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8T23:00:00"/>
    <x v="3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6T23:01:31"/>
    <x v="2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4:55:39"/>
    <x v="3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2T19:00:00"/>
    <x v="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07:01:30"/>
    <x v="1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1:52:18"/>
    <x v="2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1:37:27"/>
    <x v="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08:24:46"/>
    <x v="1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1-31T19:00:00"/>
    <x v="1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09:05:20"/>
    <x v="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3:24:55"/>
    <x v="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1-30T22:00:00"/>
    <x v="3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0:00:00"/>
    <x v="2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1T22:59:00"/>
    <x v="2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1:11:02"/>
    <x v="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17:00:00"/>
    <x v="2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4:15:10"/>
    <x v="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3:00:00"/>
    <x v="2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3:46:10"/>
    <x v="3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17:03:39"/>
    <x v="2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5T20:15:00"/>
    <x v="3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2:05:38"/>
    <x v="3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18:55:00"/>
    <x v="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08:13:54"/>
    <x v="3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3-31T19:18:00"/>
    <x v="0"/>
  </r>
  <r>
    <n v="3.3333333333333332E-4"/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16:16:00"/>
    <x v="0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0:06:39"/>
    <x v="3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05:14:42"/>
    <x v="1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17:10:20"/>
    <x v="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2T23:15:59"/>
    <x v="0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05:47:14"/>
    <x v="2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4:47:19"/>
    <x v="0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09-30T22:59:00"/>
    <x v="3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1:47:27"/>
    <x v="0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1:03:10"/>
    <x v="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2:00:00"/>
    <x v="0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3T22:40:24"/>
    <x v="2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0:40:33"/>
    <x v="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07:12:00"/>
    <x v="0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8T20:16:39"/>
    <x v="0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2T20:29:53"/>
    <x v="3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6T21:00:03"/>
    <x v="4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1T19:50:00"/>
    <x v="8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1:49:11"/>
    <x v="3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15:05:00"/>
    <x v="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2:31:01"/>
    <x v="6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17:00:00"/>
    <x v="2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6T19:00:00"/>
    <x v="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3T20:29:45"/>
    <x v="3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1:18:34"/>
    <x v="4"/>
  </r>
  <r>
    <n v="0.41399999999999998"/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3:31:22"/>
    <x v="2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3:28:03"/>
    <x v="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18:59:00"/>
    <x v="2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3-31T22:59:00"/>
    <x v="1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17:15:29"/>
    <x v="0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07:34:56"/>
    <x v="3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16:06:08"/>
    <x v="0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15:20:48"/>
    <x v="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1T21:00:00"/>
    <x v="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18:54:51"/>
    <x v="4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0T20:12:06"/>
    <x v="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05:46:30"/>
    <x v="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16:20:00"/>
    <x v="0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16:43:11"/>
    <x v="3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0:35:01"/>
    <x v="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06:00:00"/>
    <x v="2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4T20:30:22"/>
    <x v="0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17:49:25"/>
    <x v="3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15:12:00"/>
    <x v="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18:38:06"/>
    <x v="0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15:34:24"/>
    <x v="0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1:25:41"/>
    <x v="2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7T19:44:45"/>
    <x v="0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15:17:35"/>
    <x v="0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1:21:00"/>
    <x v="2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15:13:00"/>
    <x v="3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06:19:29"/>
    <x v="3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3:29:57"/>
    <x v="2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1:00:58"/>
    <x v="0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06:56:16"/>
    <x v="2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0:11:00"/>
    <x v="3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4T21:13:53"/>
    <x v="6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18:00:00"/>
    <x v="6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7T23:04:19"/>
    <x v="6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4:17:15"/>
    <x v="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8-01T02:00:00"/>
    <x v="6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3T20:40:38"/>
    <x v="7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4:24:11"/>
    <x v="5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4-01-01T00:26:00"/>
    <x v="4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3:00:00"/>
    <x v="6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17:11:50"/>
    <x v="5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4T19:00:32"/>
    <x v="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15:59:44"/>
    <x v="5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1T20:40:02"/>
    <x v="5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12:00:00"/>
    <x v="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2T21:13:16"/>
    <x v="6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17:00:00"/>
    <x v="5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4:00:00"/>
    <x v="4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10:42:15"/>
    <x v="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4T23:28:06"/>
    <x v="3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3:09:00"/>
    <x v="4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7T22:59:00"/>
    <x v="5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7T02:59:00"/>
    <x v="3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11:31:29"/>
    <x v="4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3:48:55"/>
    <x v="5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11:47:33"/>
    <x v="5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16:21:07"/>
    <x v="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5T23:59:00"/>
    <x v="5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12:41:22"/>
    <x v="3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15:48:53"/>
    <x v="3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2T01:59:00"/>
    <x v="5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15:37:41"/>
    <x v="5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3:10:54"/>
    <x v="6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6T00:00:00"/>
    <x v="6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2T00:59:00"/>
    <x v="6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15:51:01"/>
    <x v="2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1T23:00:00"/>
    <x v="6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18:39:00"/>
    <x v="8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16:25:00"/>
    <x v="4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10:39:25"/>
    <x v="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2T20:59:00"/>
    <x v="7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09:19:04"/>
    <x v="3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3T19:35:27"/>
    <x v="6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4:46:52"/>
    <x v="5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1T21:26:00"/>
    <x v="5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09:49:00"/>
    <x v="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3:11:00"/>
    <x v="3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4:49:37"/>
    <x v="5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10:54:42"/>
    <x v="6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11:25:55"/>
    <x v="3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05:27:17"/>
    <x v="4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1:59:00"/>
    <x v="6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07:49:53"/>
    <x v="4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15:01:36"/>
    <x v="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16:22:40"/>
    <x v="5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3:00:20"/>
    <x v="5"/>
  </r>
  <r>
    <n v="1.0033493333333334"/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17:17:32"/>
    <x v="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3:46:08"/>
    <x v="5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09:20:00"/>
    <x v="5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07:00:00"/>
    <x v="4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16:59:00"/>
    <x v="2"/>
  </r>
  <r>
    <n v="1.0250632911392406"/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16:00:00"/>
    <x v="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1T00:45:36"/>
    <x v="6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1-31T19:31:47"/>
    <x v="0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5T22:59:00"/>
    <x v="5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1T22:00:00"/>
    <x v="6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8T00:04:33"/>
    <x v="4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1T01:59:00"/>
    <x v="3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7T23:35:39"/>
    <x v="6"/>
  </r>
  <r>
    <n v="1.3975"/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16:14:36"/>
    <x v="2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4T23:00:00"/>
    <x v="7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08:03:34"/>
    <x v="2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10:45:30"/>
    <x v="5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16:04:52"/>
    <x v="0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8T01:59:00"/>
    <x v="2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17:03:00"/>
    <x v="6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0T22:59:00"/>
    <x v="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6T00:59:00"/>
    <x v="2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15:31:11"/>
    <x v="3"/>
  </r>
  <r>
    <n v="1.75"/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1T20:39:05"/>
    <x v="6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3:11:07"/>
    <x v="3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8T21:00:00"/>
    <x v="1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d v="2017-04-13T23:07:40"/>
    <x v="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3:45:38"/>
    <x v="1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3:34:01"/>
    <x v="1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0:00:23"/>
    <x v="1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4:15:19"/>
    <x v="1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15:15:00"/>
    <x v="1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06:49:54"/>
    <x v="1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16:37:10"/>
    <x v="1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4:20:42"/>
    <x v="1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2T20:00:00"/>
    <x v="1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18:59:00"/>
    <x v="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15:00:00"/>
    <x v="1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6T23:36:00"/>
    <x v="1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09T20:00:00"/>
    <x v="1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d v="2017-03-31T19:40:11"/>
    <x v="1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18:47:28"/>
    <x v="1"/>
  </r>
  <r>
    <n v="0"/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d v="2017-03-25T22:33:00"/>
    <x v="1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15:44:05"/>
    <x v="1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3-31T23:00:00"/>
    <x v="1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0:56:45"/>
    <x v="3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4:52:30"/>
    <x v="0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1:45:37"/>
    <x v="0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5T22:21:13"/>
    <x v="0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1:00:00"/>
    <x v="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2:21:12"/>
    <x v="0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11:18:15"/>
    <x v="2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15:48:26"/>
    <x v="2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4:39:00"/>
    <x v="3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08:00:00"/>
    <x v="0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0:30:34"/>
    <x v="3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16:55:53"/>
    <x v="0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4:13:32"/>
    <x v="3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17:02:41"/>
    <x v="0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0T22:22:00"/>
    <x v="0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09:51:39"/>
    <x v="2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0T23:00:00"/>
    <x v="2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3T23:59:00"/>
    <x v="2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07:49:51"/>
    <x v="3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4:47:51"/>
    <x v="3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06:04:23"/>
    <x v="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2T19:10:00"/>
    <x v="2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7-01T01:00:00"/>
    <x v="0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17:22:42"/>
    <x v="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18:14:09"/>
    <x v="3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17:04:24"/>
    <x v="3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06:00:00"/>
    <x v="0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10:01:14"/>
    <x v="0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d v="2016-06-09T20:15:06"/>
    <x v="2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d v="2015-10-24T21:06:23"/>
    <x v="0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0:00:00"/>
    <x v="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0:00:00"/>
    <x v="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16:30:00"/>
    <x v="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7T19:52:36"/>
    <x v="0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4:32:25"/>
    <x v="2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16:40:33"/>
    <x v="0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17:46:32"/>
    <x v="0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15:59:02"/>
    <x v="3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4:58:52"/>
    <x v="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4:37:02"/>
    <x v="0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0:04:31"/>
    <x v="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16:00:00"/>
    <x v="2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6T22:59:00"/>
    <x v="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08:31:17"/>
    <x v="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1T21:00:00"/>
    <x v="2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3T21:00:00"/>
    <x v="2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0:00:00"/>
    <x v="0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17:49:03"/>
    <x v="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4:00:00"/>
    <x v="1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15:05:04"/>
    <x v="2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2:45:23"/>
    <x v="0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1:04:42"/>
    <x v="2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1:59:28"/>
    <x v="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15:02:33"/>
    <x v="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3:56:01"/>
    <x v="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8T23:01:09"/>
    <x v="2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4:29:00"/>
    <x v="2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17:56:32"/>
    <x v="2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3:53:49"/>
    <x v="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1:08:33"/>
    <x v="2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08:37:40"/>
    <x v="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18:34:05"/>
    <x v="2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15:50:40"/>
    <x v="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06:39:39"/>
    <x v="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18:31:52"/>
    <x v="3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15:38:08"/>
    <x v="3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0:48:04"/>
    <x v="3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08:27:24"/>
    <x v="3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4:39:19"/>
    <x v="3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3:43:14"/>
    <x v="3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18:30:40"/>
    <x v="3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2:13:56"/>
    <x v="3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3:14:58"/>
    <x v="3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09:59:00"/>
    <x v="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18:26:00"/>
    <x v="3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17:57:51"/>
    <x v="3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3:34:13"/>
    <x v="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4:43:15"/>
    <x v="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1:36:20"/>
    <x v="2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09:25:10"/>
    <x v="2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09:49:05"/>
    <x v="2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08:48:09"/>
    <x v="2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17:47:58"/>
    <x v="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0T22:25:00"/>
    <x v="3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5T19:00:00"/>
    <x v="3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08:12:57"/>
    <x v="3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09:43:57"/>
    <x v="0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17:45:42"/>
    <x v="3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1:00:03"/>
    <x v="3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1:11:18"/>
    <x v="0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2:46:05"/>
    <x v="3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1:59:00"/>
    <x v="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17:24:00"/>
    <x v="3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08:13:42"/>
    <x v="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1:00:00"/>
    <x v="2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05:32:46"/>
    <x v="2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08:39:49"/>
    <x v="2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2:50:33"/>
    <x v="0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16:13:28"/>
    <x v="3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09:32:50"/>
    <x v="2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07:10:00"/>
    <x v="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16:59:00"/>
    <x v="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3T20:43:02"/>
    <x v="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2:16:44"/>
    <x v="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3:00:00"/>
    <x v="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0:19:09"/>
    <x v="3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7T20:38:33"/>
    <x v="3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1:20:30"/>
    <x v="1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16:47:19"/>
    <x v="0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16:50:26"/>
    <x v="3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3T23:00:00"/>
    <x v="3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2:38:56"/>
    <x v="2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16:20:12"/>
    <x v="3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2:32:16"/>
    <x v="0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16:45:37"/>
    <x v="0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4:00:00"/>
    <x v="2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1:59:00"/>
    <x v="2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2T23:37:30"/>
    <x v="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3:03:16"/>
    <x v="3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3-31T20:01:30"/>
    <x v="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3T02:39:27"/>
    <x v="5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4:01:00"/>
    <x v="4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11:26:16"/>
    <x v="5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7T21:08:00"/>
    <x v="4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15:01:43"/>
    <x v="4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17:10:17"/>
    <x v="3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3T02:49:21"/>
    <x v="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17:00:00"/>
    <x v="3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17:00:00"/>
    <x v="7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11:25:07"/>
    <x v="3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18:54:23"/>
    <x v="5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07:57:07"/>
    <x v="6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2:59:00"/>
    <x v="4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18:08:15"/>
    <x v="3"/>
  </r>
  <r>
    <n v="1.04"/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10:51:11"/>
    <x v="2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4:25:29"/>
    <x v="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7T19:08:55"/>
    <x v="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09-30T22:00:00"/>
    <x v="6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12:19:42"/>
    <x v="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6T23:59:00"/>
    <x v="4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19T23:59:00"/>
    <x v="3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2T00:59:00"/>
    <x v="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18:52:34"/>
    <x v="6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0T22:00:00"/>
    <x v="6"/>
  </r>
  <r>
    <n v="1"/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6T23:55:00"/>
    <x v="2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10:36:17"/>
    <x v="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1T00:40:32"/>
    <x v="0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1T01:59:00"/>
    <x v="6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15:17:39"/>
    <x v="5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18:01:40"/>
    <x v="3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7T20:00:00"/>
    <x v="3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4T19:00:00"/>
    <x v="0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3T21:26:57"/>
    <x v="5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3T19:30:37"/>
    <x v="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07:55:40"/>
    <x v="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15:31:12"/>
    <x v="3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3:26:53"/>
    <x v="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6T00:48:41"/>
    <x v="6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3:28:49"/>
    <x v="6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12:01:24"/>
    <x v="3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2:12:21"/>
    <x v="3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2:30:00"/>
    <x v="1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4:08:05"/>
    <x v="3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2:11:40"/>
    <x v="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4:49:07"/>
    <x v="2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2-28T23:00:00"/>
    <x v="1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17:11:52"/>
    <x v="2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2:59:00"/>
    <x v="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3T19:04:09"/>
    <x v="2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0T23:17:00"/>
    <x v="2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4:48:21"/>
    <x v="3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29T22:06:42"/>
    <x v="0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1:45:00"/>
    <x v="0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18:15:33"/>
    <x v="2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16:35:08"/>
    <x v="2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1:50:05"/>
    <x v="3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2-28T19:42:05"/>
    <x v="0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2T19:12:35"/>
    <x v="3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09:35:29"/>
    <x v="2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07:36:20"/>
    <x v="2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09T21:39:49"/>
    <x v="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18:48:00"/>
    <x v="5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16:45:08"/>
    <x v="5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07:00:00"/>
    <x v="5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17:00:00"/>
    <x v="5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17:45:38"/>
    <x v="3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16:30:00"/>
    <x v="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5-31T23:59:00"/>
    <x v="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3:02:26"/>
    <x v="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3:52:08"/>
    <x v="5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1:00:00"/>
    <x v="7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0:18:01"/>
    <x v="6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5T22:59:00"/>
    <x v="6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16:43:03"/>
    <x v="5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2:55:22"/>
    <x v="0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2:02:45"/>
    <x v="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16:00:00"/>
    <x v="3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3:00:00"/>
    <x v="0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16:36:06"/>
    <x v="0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4:59:00"/>
    <x v="5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08:00:00"/>
    <x v="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3:57:27"/>
    <x v="0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3:29:51"/>
    <x v="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1:27:01"/>
    <x v="0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17:13:14"/>
    <x v="3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1:06:23"/>
    <x v="2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09:05:25"/>
    <x v="3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17:01:40"/>
    <x v="2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05:17:59"/>
    <x v="3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17:45:00"/>
    <x v="0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8T19:48:54"/>
    <x v="3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0:26:00"/>
    <x v="0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07:16:18"/>
    <x v="3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0-31T22:59:00"/>
    <x v="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1T20:10:22"/>
    <x v="3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3:12:55"/>
    <x v="2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1:28:53"/>
    <x v="1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3:57:31"/>
    <x v="3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16:00:49"/>
    <x v="0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18:00:00"/>
    <x v="0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0:19:03"/>
    <x v="5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2T01:08:27"/>
    <x v="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6T23:59:00"/>
    <x v="6"/>
  </r>
  <r>
    <n v="1.1439999999999999"/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4:33:00"/>
    <x v="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0T19:00:00"/>
    <x v="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1T19:26:00"/>
    <x v="7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7T23:59:00"/>
    <x v="5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0:33:14"/>
    <x v="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4T19:31:06"/>
    <x v="6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08:24:42"/>
    <x v="4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1T22:30:00"/>
    <x v="5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4:26:13"/>
    <x v="5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6T22:08:27"/>
    <x v="3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0:00:00"/>
    <x v="6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0T23:59:00"/>
    <x v="3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0:59:00"/>
    <x v="6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4T22:59:00"/>
    <x v="5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0:00:00"/>
    <x v="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17:38:28"/>
    <x v="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4T22:59:00"/>
    <x v="6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1:58:51"/>
    <x v="3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4:52:20"/>
    <x v="6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1:28:36"/>
    <x v="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09:01:30"/>
    <x v="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1:02:38"/>
    <x v="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19T21:36:01"/>
    <x v="3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0:59:00"/>
    <x v="8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2:02:00"/>
    <x v="2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05:09:11"/>
    <x v="3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1T23:21:13"/>
    <x v="6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06:05:37"/>
    <x v="2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09:33:35"/>
    <x v="4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1T22:00:00"/>
    <x v="5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0:00:00"/>
    <x v="2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4:00:00"/>
    <x v="5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16:10:05"/>
    <x v="0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6T21:21:53"/>
    <x v="5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17:42:41"/>
    <x v="4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09-30T19:00:00"/>
    <x v="3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3:42:21"/>
    <x v="3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5T22:59:00"/>
    <x v="5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3:43:56"/>
    <x v="3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05:18:54"/>
    <x v="3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1:32:52"/>
    <x v="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1T20:00:00"/>
    <x v="6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07:58:18"/>
    <x v="3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0:55:29"/>
    <x v="3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0:05:15"/>
    <x v="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4:01:08"/>
    <x v="2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19T22:38:21"/>
    <x v="4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4T23:00:00"/>
    <x v="4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7T20:17:24"/>
    <x v="5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2:00:00"/>
    <x v="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3:01:09"/>
    <x v="4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3:07:31"/>
    <x v="4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16:35:25"/>
    <x v="4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2:59:00"/>
    <x v="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2:00:00"/>
    <x v="5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8T23:59:00"/>
    <x v="0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07:01:02"/>
    <x v="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2:24:25"/>
    <x v="3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0:04:47"/>
    <x v="2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2T02:00:00"/>
    <x v="2"/>
  </r>
  <r>
    <n v="0.21146666666666666"/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4:58:01"/>
    <x v="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18:00:00"/>
    <x v="2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4:24:43"/>
    <x v="2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0:21:16"/>
    <x v="0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3:19:02"/>
    <x v="0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1:20:08"/>
    <x v="2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2T23:42:12"/>
    <x v="2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16:26:26"/>
    <x v="0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7T22:26:31"/>
    <x v="0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09:07:17"/>
    <x v="0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6T20:09:02"/>
    <x v="2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16:38:56"/>
    <x v="0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4:40:11"/>
    <x v="3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17:20:12"/>
    <x v="3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7-31T21:50:38"/>
    <x v="3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07:35:08"/>
    <x v="3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17:50:13"/>
    <x v="0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15:00:00"/>
    <x v="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2:05:43"/>
    <x v="2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18:00:00"/>
    <x v="7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09:31:03"/>
    <x v="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5T22:59:00"/>
    <x v="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08:00:45"/>
    <x v="3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3T23:00:00"/>
    <x v="7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09:30:22"/>
    <x v="6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3:45:43"/>
    <x v="2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18:54:51"/>
    <x v="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18:00:00"/>
    <x v="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4:44:01"/>
    <x v="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18:03:34"/>
    <x v="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4T23:08:59"/>
    <x v="4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16:02:43"/>
    <x v="6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16:08:19"/>
    <x v="4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3T23:00:00"/>
    <x v="5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3:46:49"/>
    <x v="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2:00:21"/>
    <x v="2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18:04:00"/>
    <x v="3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3T20:41:37"/>
    <x v="3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08:39:32"/>
    <x v="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05:05:53"/>
    <x v="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2T22:00:00"/>
    <x v="5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0T23:25:46"/>
    <x v="0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0T22:59:00"/>
    <x v="3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3:31:59"/>
    <x v="0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16:55:00"/>
    <x v="7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6T19:31:21"/>
    <x v="3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18:54:56"/>
    <x v="5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8T20:00:00"/>
    <x v="3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0:00:00"/>
    <x v="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5T20:58:38"/>
    <x v="3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1:58:00"/>
    <x v="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8T20:00:00"/>
    <x v="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15:45:19"/>
    <x v="3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1:02:33"/>
    <x v="4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3:00:00"/>
    <x v="4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1-30T23:59:00"/>
    <x v="2"/>
  </r>
  <r>
    <n v="2.4817133333333334"/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18:15:03"/>
    <x v="4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08:37:07"/>
    <x v="2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1:59:34"/>
    <x v="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0T23:59:00"/>
    <x v="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1:25:14"/>
    <x v="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8T21:07:27"/>
    <x v="5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2T23:07:24"/>
    <x v="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6T19:00:00"/>
    <x v="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0:38:11"/>
    <x v="4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17:59:00"/>
    <x v="4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0T20:42:58"/>
    <x v="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5T19:32:17"/>
    <x v="4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19T21:00:53"/>
    <x v="2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0:49:11"/>
    <x v="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07:30:10"/>
    <x v="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2T23:00:00"/>
    <x v="3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3:15:42"/>
    <x v="4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06:52:12"/>
    <x v="2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15:00:00"/>
    <x v="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16:59:00"/>
    <x v="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0:25:50"/>
    <x v="3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3:20:54"/>
    <x v="2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3:11:38"/>
    <x v="2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2:35:01"/>
    <x v="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07:00:00"/>
    <x v="4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3:00:29"/>
    <x v="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3:31:23"/>
    <x v="3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15:29:36"/>
    <x v="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15:11:55"/>
    <x v="2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18:19:51"/>
    <x v="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0:45:23"/>
    <x v="2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1:41:24"/>
    <x v="2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08:57:12"/>
    <x v="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1:01:58"/>
    <x v="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4:49:42"/>
    <x v="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1:21:28"/>
    <x v="4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16:08:09"/>
    <x v="3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16:00:00"/>
    <x v="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3:30:57"/>
    <x v="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4:00:00"/>
    <x v="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18:58:20"/>
    <x v="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5T23:59:00"/>
    <x v="5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3T22:53:16"/>
    <x v="6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2:19:55"/>
    <x v="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1:59:00"/>
    <x v="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15:03:07"/>
    <x v="5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3T23:59:00"/>
    <x v="6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7T23:54:18"/>
    <x v="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0T22:59:00"/>
    <x v="7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1T20:49:54"/>
    <x v="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4:09:15"/>
    <x v="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15:00:00"/>
    <x v="6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1:58:52"/>
    <x v="6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16:30:32"/>
    <x v="5"/>
  </r>
  <r>
    <n v="1.2054285714285715"/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4T22:00:00"/>
    <x v="5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2:36:13"/>
    <x v="6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5T22:59:00"/>
    <x v="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0:02:15"/>
    <x v="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7T21:43:55"/>
    <x v="5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1T22:40:00"/>
    <x v="0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29T22:59:00"/>
    <x v="5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2T22:35:14"/>
    <x v="6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15:50:48"/>
    <x v="6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4:07:07"/>
    <x v="5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0T19:00:00"/>
    <x v="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0T23:00:00"/>
    <x v="3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0:09:34"/>
    <x v="5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3:03:13"/>
    <x v="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09T22:55:00"/>
    <x v="5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2:00:17"/>
    <x v="0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7T23:59:00"/>
    <x v="3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4T20:00:00"/>
    <x v="6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17:16:33"/>
    <x v="4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15:46:16"/>
    <x v="3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8T23:59:00"/>
    <x v="7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19T20:56:41"/>
    <x v="6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3:40:03"/>
    <x v="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6T23:59:00"/>
    <x v="0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15:08:56"/>
    <x v="6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5T22:07:25"/>
    <x v="5"/>
  </r>
  <r>
    <n v="1.00880375"/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18:08:56"/>
    <x v="4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2:49:08"/>
    <x v="2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2:12:49"/>
    <x v="2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1:59:00"/>
    <x v="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0:00:00"/>
    <x v="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4T19:33:53"/>
    <x v="0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18:21:27"/>
    <x v="3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06:07:43"/>
    <x v="0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3:32:49"/>
    <x v="3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09T19:35:00"/>
    <x v="2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5T21:04:23"/>
    <x v="3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1T23:58:11"/>
    <x v="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06:41:32"/>
    <x v="3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1:59:00"/>
    <x v="6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16:16:31"/>
    <x v="4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18:07:13"/>
    <x v="5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07:13:06"/>
    <x v="4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3:30:29"/>
    <x v="3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8T20:18:59"/>
    <x v="4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3:00:08"/>
    <x v="2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15:00:24"/>
    <x v="5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1:39:19"/>
    <x v="3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1:50:10"/>
    <x v="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4:00:00"/>
    <x v="7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08:07:20"/>
    <x v="4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1:41:54"/>
    <x v="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1:18:30"/>
    <x v="2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3:05:48"/>
    <x v="3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1:36:22"/>
    <x v="0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0T19:00:00"/>
    <x v="7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1:49:59"/>
    <x v="2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15:20:14"/>
    <x v="2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3:58:29"/>
    <x v="3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2:59:00"/>
    <x v="3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0:10:27"/>
    <x v="3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1:56:25"/>
    <x v="2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15:30:06"/>
    <x v="4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2:59:00"/>
    <x v="2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15:29:34"/>
    <x v="5"/>
  </r>
  <r>
    <n v="7.2222222222222219E-3"/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2:32:54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12:05:05"/>
    <x v="5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15:27:39"/>
    <x v="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3:23:11"/>
    <x v="3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7T22:50:00"/>
    <x v="0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4T22:59:00"/>
    <x v="2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10:00:35"/>
    <x v="2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16:06:58"/>
    <x v="3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4T20:35:37"/>
    <x v="5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10T00:00:00"/>
    <x v="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11:49:11"/>
    <x v="1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3:00:22"/>
    <x v="0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2T00:00:00"/>
    <x v="0"/>
  </r>
  <r>
    <n v="1"/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08:55:20"/>
    <x v="0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09T22:59:00"/>
    <x v="4"/>
  </r>
  <r>
    <n v="1.0297499999999999"/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08:01:47"/>
    <x v="2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0T19:13:06"/>
    <x v="2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10:11:49"/>
    <x v="0"/>
  </r>
  <r>
    <n v="1.0012000000000001"/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6T01:01:07"/>
    <x v="2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10:16:37"/>
    <x v="2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0T23:06:32"/>
    <x v="0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12:04:28"/>
    <x v="0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0T19:07:33"/>
    <x v="1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16:37:05"/>
    <x v="3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0:00:00"/>
    <x v="1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1:00:00"/>
    <x v="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3:23:59"/>
    <x v="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6T21:00:00"/>
    <x v="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2T22:59:00"/>
    <x v="0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2:00:00"/>
    <x v="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17:00:00"/>
    <x v="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1:59:00"/>
    <x v="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15:00:27"/>
    <x v="1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18:00:00"/>
    <x v="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0T23:59:00"/>
    <x v="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2:11:30"/>
    <x v="2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3:31:40"/>
    <x v="0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2:00:00"/>
    <x v="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09:00:59"/>
    <x v="0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08:20:00"/>
    <x v="0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4:59:58"/>
    <x v="0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5T22:00:00"/>
    <x v="0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15:19:25"/>
    <x v="4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15:22:48"/>
    <x v="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15:38:02"/>
    <x v="0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2:28:39"/>
    <x v="4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4:43:09"/>
    <x v="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1:10:24"/>
    <x v="5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0:39:33"/>
    <x v="4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6T23:00:00"/>
    <x v="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18:00:00"/>
    <x v="3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2:36:00"/>
    <x v="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1:59:00"/>
    <x v="3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3T20:00:00"/>
    <x v="4"/>
  </r>
  <r>
    <n v="2"/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4:49:39"/>
    <x v="0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4:00:48"/>
    <x v="3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1:59:00"/>
    <x v="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3:02:25"/>
    <x v="0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3:00:00"/>
    <x v="0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8T19:00:00"/>
    <x v="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2:15:12"/>
    <x v="0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6T20:27:16"/>
    <x v="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2T19:00:00"/>
    <x v="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3:54:07"/>
    <x v="6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0:22:48"/>
    <x v="0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4:00:00"/>
    <x v="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4:00:15"/>
    <x v="3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1T23:59:00"/>
    <x v="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15:22:35"/>
    <x v="4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1:40:36"/>
    <x v="0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2T23:00:00"/>
    <x v="4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16:08:47"/>
    <x v="3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0:00:00"/>
    <x v="4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8T22:00:00"/>
    <x v="3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3T19:00:00"/>
    <x v="0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4:47:27"/>
    <x v="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18:31:51"/>
    <x v="0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09:48:43"/>
    <x v="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2:59:00"/>
    <x v="3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09:55:16"/>
    <x v="1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1-30T23:02:00"/>
    <x v="4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4:49:04"/>
    <x v="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4:51:40"/>
    <x v="1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6T22:02:00"/>
    <x v="4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2T22:00:00"/>
    <x v="1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15:30:00"/>
    <x v="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3:00:00"/>
    <x v="3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4:00:10"/>
    <x v="0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0:59:25"/>
    <x v="0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16:01:18"/>
    <x v="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0:52:45"/>
    <x v="4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2T20:07:53"/>
    <x v="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3:17:57"/>
    <x v="3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2:52:18"/>
    <x v="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1:09:07"/>
    <x v="0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0:32:48"/>
    <x v="1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17:50:51"/>
    <x v="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05:50:46"/>
    <x v="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18:00:00"/>
    <x v="2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3:01:27"/>
    <x v="0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4:18:56"/>
    <x v="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18:24:10"/>
    <x v="3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2:23:40"/>
    <x v="1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7T19:00:00"/>
    <x v="3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4:58:33"/>
    <x v="0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2T22:00:00"/>
    <x v="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15:28:27"/>
    <x v="2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6T21:00:00"/>
    <x v="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0T20:00:00"/>
    <x v="3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1T20:58:35"/>
    <x v="1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0:00:00"/>
    <x v="1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16:59:00"/>
    <x v="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09T19:00:04"/>
    <x v="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1:47:16"/>
    <x v="0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07:10:42"/>
    <x v="1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07:00:57"/>
    <x v="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09:47:59"/>
    <x v="3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0:38:09"/>
    <x v="4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1:17:03"/>
    <x v="5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17:59:00"/>
    <x v="0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3T23:00:00"/>
    <x v="0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09:59:51"/>
    <x v="0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5T01:50:00"/>
    <x v="6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3T23:11:26"/>
    <x v="0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8T21:00:04"/>
    <x v="5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1T23:00:00"/>
    <x v="6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8T23:27:23"/>
    <x v="5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5T22:59:00"/>
    <x v="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11:01:00"/>
    <x v="3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3:00:00"/>
    <x v="5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18:22:00"/>
    <x v="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12:00:00"/>
    <x v="8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2T23:00:00"/>
    <x v="5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11:44:36"/>
    <x v="5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4T22:59:00"/>
    <x v="5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12:21:20"/>
    <x v="5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17:54:16"/>
    <x v="5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12:33:46"/>
    <x v="5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3T22:59:00"/>
    <x v="5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4:10:33"/>
    <x v="3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5T19:46:49"/>
    <x v="6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12:26:56"/>
    <x v="5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0T22:31:36"/>
    <x v="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2:00:00"/>
    <x v="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2T22:39:56"/>
    <x v="6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0-12-31T23:59:00"/>
    <x v="7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3:00:00"/>
    <x v="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09T23:02:09"/>
    <x v="5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4:15:28"/>
    <x v="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8T20:00:00"/>
    <x v="3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18:42:17"/>
    <x v="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3:03:35"/>
    <x v="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6T19:06:29"/>
    <x v="3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18:00:00"/>
    <x v="3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18:00:26"/>
    <x v="5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08:14:17"/>
    <x v="5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12:25:43"/>
    <x v="5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3:24:00"/>
    <x v="8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0:00:00"/>
    <x v="7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5T22:59:00"/>
    <x v="8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4T20:58:05"/>
    <x v="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3:36:40"/>
    <x v="3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4T00:15:01"/>
    <x v="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15:29:29"/>
    <x v="1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3:07:27"/>
    <x v="1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15:14:45"/>
    <x v="1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18:32:11"/>
    <x v="1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2:00:00"/>
    <x v="1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17:00:40"/>
    <x v="3"/>
  </r>
  <r>
    <n v="2.5445000000000002"/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3:45:37"/>
    <x v="0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09:59:06"/>
    <x v="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4T19:00:00"/>
    <x v="0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7T19:08:10"/>
    <x v="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0:04:31"/>
    <x v="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2:50:00"/>
    <x v="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2:34:00"/>
    <x v="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08:44:03"/>
    <x v="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17:11:35"/>
    <x v="3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0:22:23"/>
    <x v="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16:31:24"/>
    <x v="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2:59:00"/>
    <x v="2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0:25:38"/>
    <x v="2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4:31:44"/>
    <x v="0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0:00:00"/>
    <x v="3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4:47:00"/>
    <x v="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2:27:49"/>
    <x v="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18:39:00"/>
    <x v="0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4:10:31"/>
    <x v="2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09:34:36"/>
    <x v="2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17:22:18"/>
    <x v="0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3:37:08"/>
    <x v="0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15:12:50"/>
    <x v="2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29T21:25:39"/>
    <x v="0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0:12:32"/>
    <x v="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1:13:42"/>
    <x v="0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2:21:00"/>
    <x v="3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17:02:16"/>
    <x v="0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3:48:24"/>
    <x v="0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09:52:58"/>
    <x v="0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d v="2015-01-30T19:39:00"/>
    <x v="3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0:35:24"/>
    <x v="0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1:58:00"/>
    <x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17:00:00"/>
    <x v="2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1:31:10"/>
    <x v="3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d v="2015-12-28T19:16:40"/>
    <x v="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17:25:56"/>
    <x v="0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18:00:00"/>
    <x v="0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07:45:33"/>
    <x v="0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17:16:56"/>
    <x v="2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1:19:25"/>
    <x v="0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4:30:11"/>
    <x v="2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7T23:32:21"/>
    <x v="3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3:39:56"/>
    <x v="0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3T20:39:31"/>
    <x v="0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0:53:44"/>
    <x v="0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15:14:20"/>
    <x v="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15:03:57"/>
    <x v="2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17:12:46"/>
    <x v="0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16:53:03"/>
    <x v="2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d v="2015-08-25T19:18:50"/>
    <x v="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d v="2015-10-04T19:23:36"/>
    <x v="0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4:02:22"/>
    <x v="0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17:27:28"/>
    <x v="0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3T23:30:03"/>
    <x v="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1T20:21:47"/>
    <x v="0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3T21:37:23"/>
    <x v="3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11:50:32"/>
    <x v="0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15:07:04"/>
    <x v="3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0:02:20"/>
    <x v="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4:29:00"/>
    <x v="3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16:59:00"/>
    <x v="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1:17:44"/>
    <x v="3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3:04:04"/>
    <x v="0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d v="2015-10-28T21:53:43"/>
    <x v="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0:33:37"/>
    <x v="0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3:41:33"/>
    <x v="0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3:57:00"/>
    <x v="2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15:22:38"/>
    <x v="0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16:14:16"/>
    <x v="3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16:59:44"/>
    <x v="0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15:28:26"/>
    <x v="3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1:26:04"/>
    <x v="2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4:44:56"/>
    <x v="2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1:18:51"/>
    <x v="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15:10:58"/>
    <x v="2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2T19:56:47"/>
    <x v="0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09:02:55"/>
    <x v="2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8T21:39:50"/>
    <x v="3"/>
  </r>
  <r>
    <n v="0.25259090909090909"/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1:00:00"/>
    <x v="0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5T23:22:37"/>
    <x v="3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16:01:15"/>
    <x v="0"/>
  </r>
  <r>
    <n v="0"/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4:47:55"/>
    <x v="0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2:34:42"/>
    <x v="0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3:41:13"/>
    <x v="2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18:30:00"/>
    <x v="3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1T22:59:00"/>
    <x v="0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15:42:26"/>
    <x v="2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0:00:00"/>
    <x v="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16:13:07"/>
    <x v="3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4:34:04"/>
    <x v="0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2:43:09"/>
    <x v="3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09T20:41:35"/>
    <x v="3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1:29:56"/>
    <x v="0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1:23:56"/>
    <x v="0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1:54:50"/>
    <x v="3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16:25:08"/>
    <x v="3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17:04:00"/>
    <x v="2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7T23:04:52"/>
    <x v="0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1:38:53"/>
    <x v="2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2:49:11"/>
    <x v="0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1:44:00"/>
    <x v="2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1T22:08:24"/>
    <x v="2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7T21:23:33"/>
    <x v="2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0:14:57"/>
    <x v="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16:35:43"/>
    <x v="2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3T23:27:54"/>
    <x v="0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1:39:46"/>
    <x v="0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09:46:10"/>
    <x v="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3:00:00"/>
    <x v="0"/>
  </r>
  <r>
    <n v="3.3333333333333335E-3"/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17:57:42"/>
    <x v="0"/>
  </r>
  <r>
    <n v="0"/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4:38:49"/>
    <x v="0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16:35:13"/>
    <x v="2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2T23:59:00"/>
    <x v="0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0:00:28"/>
    <x v="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0:00:22"/>
    <x v="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3:06:31"/>
    <x v="2"/>
  </r>
  <r>
    <n v="1.728"/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5T23:33:41"/>
    <x v="0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0:27:51"/>
    <x v="2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1T23:00:00"/>
    <x v="2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0:36:00"/>
    <x v="2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29T23:25:15"/>
    <x v="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7T22:11:00"/>
    <x v="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16:48:10"/>
    <x v="1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18:00:00"/>
    <x v="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1:36:49"/>
    <x v="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0T23:50:08"/>
    <x v="1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3:45:50"/>
    <x v="2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18:03:59"/>
    <x v="1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08:27:36"/>
    <x v="2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4:00:00"/>
    <x v="2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09:18:05"/>
    <x v="2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2T23:17:00"/>
    <x v="2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09-30T22:00:00"/>
    <x v="6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8T23:28:16"/>
    <x v="5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4:00:00"/>
    <x v="4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4:29:00"/>
    <x v="0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2:15:48"/>
    <x v="5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8T21:27:33"/>
    <x v="4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2:00:00"/>
    <x v="5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0:00:00"/>
    <x v="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05:18:49"/>
    <x v="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3T20:47:35"/>
    <x v="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18:49:52"/>
    <x v="6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3T20:03:00"/>
    <x v="7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3:57:49"/>
    <x v="5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0T19:16:16"/>
    <x v="7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17:00:00"/>
    <x v="7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3:52:50"/>
    <x v="3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1:35:45"/>
    <x v="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17:48:33"/>
    <x v="5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7T21:00:00"/>
    <x v="5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17:28:04"/>
    <x v="0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0:30:08"/>
    <x v="5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3:46:23"/>
    <x v="6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2:00:03"/>
    <x v="5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17:00:03"/>
    <x v="6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18:57:59"/>
    <x v="6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1:59:36"/>
    <x v="5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6T20:59:57"/>
    <x v="5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1:11:48"/>
    <x v="6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1:33:59"/>
    <x v="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3T00:27:56"/>
    <x v="5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5T20:51:00"/>
    <x v="7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4:59:00"/>
    <x v="5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8T23:02:20"/>
    <x v="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0:29:04"/>
    <x v="5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17:42:55"/>
    <x v="5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17:54:52"/>
    <x v="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16:05:38"/>
    <x v="6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18:13:07"/>
    <x v="0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3:00:00"/>
    <x v="5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3:32:55"/>
    <x v="5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3:38:24"/>
    <x v="0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4:48:38"/>
    <x v="3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16:06:00"/>
    <x v="2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4T20:22:14"/>
    <x v="3"/>
  </r>
  <r>
    <n v="0"/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3T19:20:16"/>
    <x v="0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16:00:00"/>
    <x v="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0T20:45:04"/>
    <x v="0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17:50:34"/>
    <x v="3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3:25:49"/>
    <x v="0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18:56:12"/>
    <x v="0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05:43:33"/>
    <x v="2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16:02:41"/>
    <x v="3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5T19:09:49"/>
    <x v="2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4:21:17"/>
    <x v="3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15:09:13"/>
    <x v="0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1:40:52"/>
    <x v="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3:15:30"/>
    <x v="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2:20:28"/>
    <x v="3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8T22:43:24"/>
    <x v="3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4:21:00"/>
    <x v="2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18:13:41"/>
    <x v="0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09:52:00"/>
    <x v="2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7T19:24:52"/>
    <x v="3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0T23:30:00"/>
    <x v="3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15:16:11"/>
    <x v="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7T23:59:00"/>
    <x v="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7T22:59:00"/>
    <x v="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06:00:00"/>
    <x v="0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4T19:56:15"/>
    <x v="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19T23:50:00"/>
    <x v="0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4T22:59:00"/>
    <x v="0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15:22:46"/>
    <x v="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3:01:08"/>
    <x v="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1:00:00"/>
    <x v="8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4:59:05"/>
    <x v="3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29T21:32:46"/>
    <x v="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0:34:15"/>
    <x v="6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3T23:59:00"/>
    <x v="4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16:39:12"/>
    <x v="3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1:12:01"/>
    <x v="6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05:46:58"/>
    <x v="4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09-30T22:59:00"/>
    <x v="4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1T22:00:00"/>
    <x v="7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07:29:29"/>
    <x v="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6T19:30:00"/>
    <x v="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0:00:00"/>
    <x v="4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2:33:23"/>
    <x v="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29T23:27:00"/>
    <x v="2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2:00:00"/>
    <x v="4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7T22:59:00"/>
    <x v="0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15:48:00"/>
    <x v="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4:26:21"/>
    <x v="1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0T23:46:47"/>
    <x v="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5-31T22:59:00"/>
    <x v="0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0:43:13"/>
    <x v="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18:47:37"/>
    <x v="5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2:53:06"/>
    <x v="3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08:59:00"/>
    <x v="0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4:37:00"/>
    <x v="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17:49:34"/>
    <x v="0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07:41:29"/>
    <x v="0"/>
  </r>
  <r>
    <n v="7.4999999999999997E-3"/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07:35:39"/>
    <x v="2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29T22:20:51"/>
    <x v="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7-31T19:58:19"/>
    <x v="3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15:50:00"/>
    <x v="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18:32:28"/>
    <x v="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16:05:38"/>
    <x v="0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0:59:54"/>
    <x v="2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6T21:31:52"/>
    <x v="0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16:40:35"/>
    <x v="1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3:12:01"/>
    <x v="2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2T21:51:57"/>
    <x v="0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09:12:29"/>
    <x v="3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4:49:05"/>
    <x v="2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1T21:36:34"/>
    <x v="3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18:14:07"/>
    <x v="0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4:41:37"/>
    <x v="3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2:00:00"/>
    <x v="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4:55:03"/>
    <x v="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5T22:00:00"/>
    <x v="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1:04:58"/>
    <x v="0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18:43:54"/>
    <x v="2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2:28:00"/>
    <x v="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4T23:09:29"/>
    <x v="0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18:07:12"/>
    <x v="3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2:55:36"/>
    <x v="0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1:12:33"/>
    <x v="0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08:14:00"/>
    <x v="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06:52:07"/>
    <x v="2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09:08:17"/>
    <x v="2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15:45:24"/>
    <x v="2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4:13:41"/>
    <x v="3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15:17:06"/>
    <x v="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18:13:48"/>
    <x v="3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0:51:40"/>
    <x v="1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0:56:49"/>
    <x v="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3:11:57"/>
    <x v="2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15:10:01"/>
    <x v="0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3:05:47"/>
    <x v="3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15:36:40"/>
    <x v="2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2T22:59:00"/>
    <x v="5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16:20:00"/>
    <x v="3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16:54:14"/>
    <x v="4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8T20:13:43"/>
    <x v="5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07:59:50"/>
    <x v="2"/>
  </r>
  <r>
    <n v="1.1005454545454545"/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2:06:22"/>
    <x v="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1T21:00:00"/>
    <x v="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4T19:00:00"/>
    <x v="1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0:42:31"/>
    <x v="5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1:59:00"/>
    <x v="2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17:59:00"/>
    <x v="2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8T22:26:10"/>
    <x v="3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4:38:14"/>
    <x v="5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0:00:00"/>
    <x v="3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07:00:00"/>
    <x v="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18:52:09"/>
    <x v="0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15:59:11"/>
    <x v="3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15:01:01"/>
    <x v="0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06:00:00"/>
    <x v="0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0T20:00:00"/>
    <x v="0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2:56:28"/>
    <x v="0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2:50:16"/>
    <x v="2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1:09:26"/>
    <x v="2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05:07:02"/>
    <x v="5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15:26:48"/>
    <x v="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0:04:29"/>
    <x v="0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15:54:21"/>
    <x v="0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18:11:07"/>
    <x v="3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07:55:22"/>
    <x v="0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05:00:00"/>
    <x v="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29T23:03:47"/>
    <x v="0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8T20:28:59"/>
    <x v="2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18:00:00"/>
    <x v="3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0:45:21"/>
    <x v="2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16:49:21"/>
    <x v="0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5T20:00:00"/>
    <x v="2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08:11:15"/>
    <x v="2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16:54:55"/>
    <x v="3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15:45:48"/>
    <x v="0"/>
  </r>
  <r>
    <n v="1.0566666666666666"/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7T22:51:14"/>
    <x v="0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15:09:00"/>
    <x v="3"/>
  </r>
  <r>
    <n v="0"/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1:57:00"/>
    <x v="2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2:59:00"/>
    <x v="2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4:00:35"/>
    <x v="1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16:13:23"/>
    <x v="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2:31:09"/>
    <x v="0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1:16:59"/>
    <x v="0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2:09:20"/>
    <x v="2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18:55:41"/>
    <x v="0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09:59:03"/>
    <x v="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4:20:09"/>
    <x v="0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09T22:48:45"/>
    <x v="3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2T23:00:00"/>
    <x v="3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08:25:26"/>
    <x v="0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15:00:00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4:00:00"/>
    <x v="1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2T20:30:00"/>
    <x v="2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16:13:14"/>
    <x v="2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7T20:40:10"/>
    <x v="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3:06:58"/>
    <x v="0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18:00:10"/>
    <x v="4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2:55:13"/>
    <x v="0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0:00:00"/>
    <x v="0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1:59:00"/>
    <x v="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16:29:34"/>
    <x v="0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16:00:00"/>
    <x v="0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17:13:36"/>
    <x v="2"/>
  </r>
  <r>
    <n v="1.7070000000000001"/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09:32:00"/>
    <x v="0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09T19:51:36"/>
    <x v="0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8T19:29:40"/>
    <x v="3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4:38:00"/>
    <x v="3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1:00:00"/>
    <x v="0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17:45:00"/>
    <x v="3"/>
  </r>
  <r>
    <n v="0.62839999999999996"/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4T23:59:00"/>
    <x v="2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16:34:49"/>
    <x v="3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09:59:34"/>
    <x v="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2T19:42:23"/>
    <x v="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4:09:25"/>
    <x v="0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7T19:01:34"/>
    <x v="0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5T23:04:51"/>
    <x v="2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16:29:10"/>
    <x v="3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0:59:00"/>
    <x v="3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3:07:20"/>
    <x v="0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16:57:05"/>
    <x v="3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0:42:10"/>
    <x v="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18:23:43"/>
    <x v="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0:21:58"/>
    <x v="0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3T22:00:00"/>
    <x v="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18:04:50"/>
    <x v="2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2T21:31:16"/>
    <x v="0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2:22:37"/>
    <x v="0"/>
  </r>
  <r>
    <n v="7.1428571428571426E-3"/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2:01:00"/>
    <x v="0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2T22:19:26"/>
    <x v="3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5T22:22:19"/>
    <x v="3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3T22:21:58"/>
    <x v="0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15:16:00"/>
    <x v="3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17:00:00"/>
    <x v="0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16:33:28"/>
    <x v="3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16:31:03"/>
    <x v="3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15:59:32"/>
    <x v="3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2:35:34"/>
    <x v="1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3:14:37"/>
    <x v="1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0:33:50"/>
    <x v="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4:41:54"/>
    <x v="1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15:59:18"/>
    <x v="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1:59:00"/>
    <x v="3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1:59:00"/>
    <x v="4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1:45:26"/>
    <x v="2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3T22:59:00"/>
    <x v="2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8T21:00:00"/>
    <x v="3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17:01:00"/>
    <x v="3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3:00:00"/>
    <x v="4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0:41:24"/>
    <x v="0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18:00:00"/>
    <x v="2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4:33:48"/>
    <x v="2"/>
  </r>
  <r>
    <n v="1.1998010000000001"/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2:59:53"/>
    <x v="0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17:57:29"/>
    <x v="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18:00:00"/>
    <x v="2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18:44:54"/>
    <x v="2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07:10:53"/>
    <x v="2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4:00:00"/>
    <x v="4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15:34:13"/>
    <x v="2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16:08:08"/>
    <x v="3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2:50:59"/>
    <x v="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2:52:15"/>
    <x v="1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08:55:11"/>
    <x v="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1:14:23"/>
    <x v="0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09:23:54"/>
    <x v="0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0:46:37"/>
    <x v="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07:59:35"/>
    <x v="4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7T23:00:00"/>
    <x v="3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7T19:00:00"/>
    <x v="4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0:32:54"/>
    <x v="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16:59:00"/>
    <x v="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15:00:00"/>
    <x v="4"/>
  </r>
  <r>
    <n v="1.2290000000000001"/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0:59:33"/>
    <x v="3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4:00:00"/>
    <x v="4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5T22:26:44"/>
    <x v="2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16:18:37"/>
    <x v="3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18:45:52"/>
    <x v="0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19T21:07:00"/>
    <x v="3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2:16:27"/>
    <x v="5"/>
  </r>
  <r>
    <n v="0"/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2:53:27"/>
    <x v="2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8T20:29:58"/>
    <x v="5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18:42:48"/>
    <x v="5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3:45:11"/>
    <x v="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5T22:10:00"/>
    <x v="5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2:03:22"/>
    <x v="2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3:10:37"/>
    <x v="0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15:00:00"/>
    <x v="5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16:17:22"/>
    <x v="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3:21:44"/>
    <x v="6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16:37:03"/>
    <x v="5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0:15:51"/>
    <x v="3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3:58:47"/>
    <x v="0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16:36:41"/>
    <x v="4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0:45:32"/>
    <x v="2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05:36:23"/>
    <x v="2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3:47:46"/>
    <x v="2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06:04:18"/>
    <x v="4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2T20:31:33"/>
    <x v="5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18:53:15"/>
    <x v="5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08:54:44"/>
    <x v="4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4:00:00"/>
    <x v="5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08:53:48"/>
    <x v="5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1:01:58"/>
    <x v="6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18:00:50"/>
    <x v="0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08:45:23"/>
    <x v="5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4:49:50"/>
    <x v="3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0:55:30"/>
    <x v="3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2:00:00"/>
    <x v="5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15:51:34"/>
    <x v="4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15:45:21"/>
    <x v="2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7T22:02:08"/>
    <x v="4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9:19:14"/>
    <x v="6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2:07:56"/>
    <x v="0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1:03:24"/>
    <x v="0"/>
  </r>
  <r>
    <n v="0.25545454545454543"/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18:28:26"/>
    <x v="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0:03:41"/>
    <x v="0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05:44:48"/>
    <x v="1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2:00:00"/>
    <x v="0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6T23:59:00"/>
    <x v="0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07:50:46"/>
    <x v="0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3:54:03"/>
    <x v="3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16:00:00"/>
    <x v="2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08:39:40"/>
    <x v="3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7T23:45:52"/>
    <x v="3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1:50:43"/>
    <x v="2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1T23:00:00"/>
    <x v="0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17:31:43"/>
    <x v="0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8T23:00:00"/>
    <x v="2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2T00:32:39"/>
    <x v="0"/>
  </r>
  <r>
    <n v="1.105675"/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05:03:25"/>
    <x v="0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4:00:00"/>
    <x v="2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18:00:00"/>
    <x v="3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07:40:28"/>
    <x v="3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17:34:00"/>
    <x v="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1:00:00"/>
    <x v="0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1:00:00"/>
    <x v="2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08:16:06"/>
    <x v="3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06:00:00"/>
    <x v="3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10:31:47"/>
    <x v="0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5T19:00:00"/>
    <x v="0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05:53:10"/>
    <x v="3"/>
  </r>
  <r>
    <n v="1.1000000000000001"/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07:07:53"/>
    <x v="0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06:00:00"/>
    <x v="0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15:57:18"/>
    <x v="0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15:18:55"/>
    <x v="0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09:39:00"/>
    <x v="2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5-31T22:59:00"/>
    <x v="3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06:55:03"/>
    <x v="0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5T23:00:00"/>
    <x v="0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12:49:21"/>
    <x v="2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4:35:15"/>
    <x v="0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3:38:29"/>
    <x v="2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1:00:00"/>
    <x v="0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10:14:22"/>
    <x v="0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09:21:26"/>
    <x v="0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07:36:49"/>
    <x v="0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5T19:00:00"/>
    <x v="2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17:08:55"/>
    <x v="3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10:24:52"/>
    <x v="0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17:59:00"/>
    <x v="0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2T20:43:00"/>
    <x v="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4:01:26"/>
    <x v="0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10T02:00:00"/>
    <x v="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11:30:00"/>
    <x v="2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18:00:00"/>
    <x v="0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05:25:18"/>
    <x v="2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1T22:59:00"/>
    <x v="3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4:47:50"/>
    <x v="0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17:00:00"/>
    <x v="3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0T21:00:00"/>
    <x v="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18:02:10"/>
    <x v="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4T19:00:00"/>
    <x v="0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7T23:59:00"/>
    <x v="1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17:48:04"/>
    <x v="0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17:00:00"/>
    <x v="3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4T23:59:00"/>
    <x v="3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2:00:00"/>
    <x v="0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3:44:57"/>
    <x v="0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06:00:00"/>
    <x v="3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2T23:00:00"/>
    <x v="2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08:06:20"/>
    <x v="2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7T19:23:53"/>
    <x v="0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1:36:34"/>
    <x v="0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4:21:05"/>
    <x v="2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10:34:19"/>
    <x v="0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05:16:40"/>
    <x v="2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5T19:10:11"/>
    <x v="3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18:17:00"/>
    <x v="2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0T20:05:03"/>
    <x v="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3T23:34:57"/>
    <x v="3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12:11:59"/>
    <x v="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18:34:00"/>
    <x v="0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16:34:00"/>
    <x v="0"/>
  </r>
  <r>
    <n v="0.19736842105263158"/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3:00:00"/>
    <x v="2"/>
  </r>
  <r>
    <n v="0"/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06:28:00"/>
    <x v="3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3:41:44"/>
    <x v="0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4:12:56"/>
    <x v="2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09:10:48"/>
    <x v="0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3:57:09"/>
    <x v="3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1:12:03"/>
    <x v="3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08:18:00"/>
    <x v="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d v="2015-01-05T21:44:19"/>
    <x v="3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17:00:00"/>
    <x v="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3T23:00:00"/>
    <x v="2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4:50:54"/>
    <x v="2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09:14:41"/>
    <x v="2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6T23:32:45"/>
    <x v="3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12:43:33"/>
    <x v="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d v="2015-06-19T21:47:18"/>
    <x v="0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4:37:11"/>
    <x v="3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15:16:26"/>
    <x v="2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4T22:04:53"/>
    <x v="2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2:51:19"/>
    <x v="0"/>
  </r>
  <r>
    <n v="0.10833333333333334"/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12:00:00"/>
    <x v="2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09:46:35"/>
    <x v="0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2:24:21"/>
    <x v="0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12:05:00"/>
    <x v="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0:20:36"/>
    <x v="3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09:18:38"/>
    <x v="2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5T23:59:00"/>
    <x v="2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2:27:15"/>
    <x v="3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3T19:50:01"/>
    <x v="0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8T22:59:00"/>
    <x v="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05:15:24"/>
    <x v="3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7T23:59:00"/>
    <x v="3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15:43:05"/>
    <x v="3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8T22:00:00"/>
    <x v="3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15:12:08"/>
    <x v="2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16:00:00"/>
    <x v="3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8T21:00:00"/>
    <x v="3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17:40:15"/>
    <x v="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16:00:00"/>
    <x v="3"/>
  </r>
  <r>
    <n v="0.20833333333333334"/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2T01:00:00"/>
    <x v="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10:29:05"/>
    <x v="0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10:57:33"/>
    <x v="0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3T20:52:38"/>
    <x v="2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9T00:37:12"/>
    <x v="3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16:42:19"/>
    <x v="3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05:33:16"/>
    <x v="0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8T23:00:18"/>
    <x v="0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07:00:00"/>
    <x v="3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6T20:21:53"/>
    <x v="2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7-31T20:00:00"/>
    <x v="0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16:03:57"/>
    <x v="2"/>
  </r>
  <r>
    <n v="2.75E-2"/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2:33:39"/>
    <x v="2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4:46:00"/>
    <x v="3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15:11:27"/>
    <x v="0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3:27:06"/>
    <x v="0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4T22:09:34"/>
    <x v="0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17:08:59"/>
    <x v="3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15:46:34"/>
    <x v="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3:33:10"/>
    <x v="2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06:26:29"/>
    <x v="3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6T00:37:27"/>
    <x v="0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0:06:47"/>
    <x v="0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09:52:09"/>
    <x v="3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3:01:10"/>
    <x v="0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16:16:44"/>
    <x v="3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15:58:47"/>
    <x v="0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3T22:00:00"/>
    <x v="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8T22:59:00"/>
    <x v="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09:01:08"/>
    <x v="3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3:22:59"/>
    <x v="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0:00:00"/>
    <x v="3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18:57:26"/>
    <x v="2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08:32:38"/>
    <x v="3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09:01:04"/>
    <x v="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1:08:00"/>
    <x v="3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06:00:00"/>
    <x v="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17:57:33"/>
    <x v="2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0:16:04"/>
    <x v="3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2:00:00"/>
    <x v="2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2T23:59:00"/>
    <x v="3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05:58:33"/>
    <x v="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11:53:34"/>
    <x v="3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7T20:00:00"/>
    <x v="3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3:33:38"/>
    <x v="3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18:02:35"/>
    <x v="0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15:18:00"/>
    <x v="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2T22:06:20"/>
    <x v="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16:56:38"/>
    <x v="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3T22:21:00"/>
    <x v="0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07:44:52"/>
    <x v="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2:11:00"/>
    <x v="2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0:34:53"/>
    <x v="0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15:45:17"/>
    <x v="0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3:45:52"/>
    <x v="0"/>
  </r>
  <r>
    <n v="2.1919999999999999E-2"/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4:16:13"/>
    <x v="3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6T23:00:00"/>
    <x v="2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4:00:21"/>
    <x v="0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08:00:03"/>
    <x v="1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2:47:29"/>
    <x v="0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18:00:50"/>
    <x v="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18:16:12"/>
    <x v="0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2:41:57"/>
    <x v="2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6T19:12:05"/>
    <x v="2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3:10:23"/>
    <x v="3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5T23:00:00"/>
    <x v="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1:59:00"/>
    <x v="0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06:17:04"/>
    <x v="0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16:32:00"/>
    <x v="3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12:30:33"/>
    <x v="0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12:43:32"/>
    <x v="0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8T22:44:52"/>
    <x v="0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6T22:59:00"/>
    <x v="2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17:51:00"/>
    <x v="0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11:04:11"/>
    <x v="3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10:47:58"/>
    <x v="3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4T20:00:00"/>
    <x v="2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5-12-31T23:00:00"/>
    <x v="0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5T20:35:00"/>
    <x v="3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6T22:00:00"/>
    <x v="3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07:00:00"/>
    <x v="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2T21:14:00"/>
    <x v="0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20T00:59:00"/>
    <x v="3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6T01:00:00"/>
    <x v="3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3T21:00:00"/>
    <x v="0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08:25:56"/>
    <x v="0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1:29:03"/>
    <x v="2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1:10:36"/>
    <x v="3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1:41:21"/>
    <x v="2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0T23:00:00"/>
    <x v="2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06:00:06"/>
    <x v="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2T19:00:00"/>
    <x v="2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3:41:21"/>
    <x v="2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0T23:59:00"/>
    <x v="0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08:47:00"/>
    <x v="0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15:05:30"/>
    <x v="1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3:25:10"/>
    <x v="2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15:07:47"/>
    <x v="2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06:29:32"/>
    <x v="3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0:57:51"/>
    <x v="2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16:54:00"/>
    <x v="0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6T23:59:00"/>
    <x v="1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5T23:25:00"/>
    <x v="3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2-28T21:00:00"/>
    <x v="1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3:00:00"/>
    <x v="1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16:29:42"/>
    <x v="2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15:04:12"/>
    <x v="5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0:59:00"/>
    <x v="2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17:08:44"/>
    <x v="3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1:11:45"/>
    <x v="3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3:09:51"/>
    <x v="3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0:11:23"/>
    <x v="0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0:05:19"/>
    <x v="0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09:40:40"/>
    <x v="3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4:58:39"/>
    <x v="3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17:59:00"/>
    <x v="0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1:52:10"/>
    <x v="0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15:04:09"/>
    <x v="0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0:00:00"/>
    <x v="3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0T23:00:00"/>
    <x v="3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08:09:12"/>
    <x v="3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15:24:03"/>
    <x v="3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17:00:00"/>
    <x v="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6T22:00:00"/>
    <x v="3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15:18:53"/>
    <x v="0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0:59:00"/>
    <x v="2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17:53:29"/>
    <x v="2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1:13:06"/>
    <x v="0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18:51:15"/>
    <x v="5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1:00:00"/>
    <x v="3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06:01:32"/>
    <x v="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0:54:11"/>
    <x v="0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1:20:25"/>
    <x v="2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7T23:35:00"/>
    <x v="3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2:56:11"/>
    <x v="0"/>
  </r>
  <r>
    <n v="1"/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16:10:47"/>
    <x v="2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0T20:04:19"/>
    <x v="0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7T21:38:45"/>
    <x v="2"/>
  </r>
  <r>
    <n v="1.1253599999999999"/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0-31T22:59:00"/>
    <x v="2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08:26:49"/>
    <x v="4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06:59:00"/>
    <x v="4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1T23:59:00"/>
    <x v="7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1:03:17"/>
    <x v="2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2:59:00"/>
    <x v="4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18:00:00"/>
    <x v="0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15:50:48"/>
    <x v="0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1:30:47"/>
    <x v="0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5T21:50:00"/>
    <x v="0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2:26:38"/>
    <x v="2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1T22:44:15"/>
    <x v="3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09T23:52:00"/>
    <x v="3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08:16:00"/>
    <x v="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16:22:00"/>
    <x v="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3T19:20:55"/>
    <x v="0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4T23:02:40"/>
    <x v="2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4:59:05"/>
    <x v="1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0:59:00"/>
    <x v="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1T22:59:00"/>
    <x v="3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1T20:04:00"/>
    <x v="0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17:59:50"/>
    <x v="3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0:16:24"/>
    <x v="3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09:36:51"/>
    <x v="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3:59:00"/>
    <x v="2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17:27:26"/>
    <x v="3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1:35:34"/>
    <x v="0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3:49:08"/>
    <x v="3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3:00:00"/>
    <x v="0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17:08:58"/>
    <x v="2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1:59:00"/>
    <x v="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29T20:19:32"/>
    <x v="3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0:28:57"/>
    <x v="2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17:31:19"/>
    <x v="0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1:35:52"/>
    <x v="0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15:00:34"/>
    <x v="3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12:36:09"/>
    <x v="2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0:59:00"/>
    <x v="0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29T20:46:00"/>
    <x v="2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4:19:00"/>
    <x v="0"/>
  </r>
  <r>
    <n v="8.8000000000000003E-4"/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08:42:39"/>
    <x v="2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8T21:27:20"/>
    <x v="2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0:38:43"/>
    <x v="0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17:57:58"/>
    <x v="1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5T22:19:55"/>
    <x v="0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1:07:15"/>
    <x v="0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6T20:40:44"/>
    <x v="3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19T23:21:31"/>
    <x v="0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18:09:06"/>
    <x v="0"/>
  </r>
  <r>
    <n v="2.8E-3"/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0:00:00"/>
    <x v="3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3:48:00"/>
    <x v="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16:12:39"/>
    <x v="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1:05:59"/>
    <x v="0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0T23:36:30"/>
    <x v="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08:41:00"/>
    <x v="3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8T20:59:00"/>
    <x v="2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3:39:05"/>
    <x v="0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17:45:43"/>
    <x v="2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17:00:00"/>
    <x v="0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5-31T22:59:00"/>
    <x v="3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4:05:56"/>
    <x v="0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7-31T19:36:20"/>
    <x v="2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4:48:46"/>
    <x v="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09:00:00"/>
    <x v="2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7T19:17:00"/>
    <x v="0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1T23:33:11"/>
    <x v="2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09:56:15"/>
    <x v="3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2:56:00"/>
    <x v="0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3:10:18"/>
    <x v="2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1T22:45:06"/>
    <x v="0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2T21:00:00"/>
    <x v="0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0:00:00"/>
    <x v="3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17:00:00"/>
    <x v="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4:32:31"/>
    <x v="0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0:19:54"/>
    <x v="0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7T22:00:10"/>
    <x v="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8T19:45:19"/>
    <x v="1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09:17:00"/>
    <x v="3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0-31T21:55:34"/>
    <x v="2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2:33:02"/>
    <x v="0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0:10:50"/>
    <x v="3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05:43:47"/>
    <x v="2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07:22:05"/>
    <x v="0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08:12:00"/>
    <x v="2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0:35:23"/>
    <x v="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6T19:05:32"/>
    <x v="0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16:36:36"/>
    <x v="2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1:18:55"/>
    <x v="3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18:22:12"/>
    <x v="2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18:49:58"/>
    <x v="2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3:43:21"/>
    <x v="3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6T23:57:52"/>
    <x v="0"/>
  </r>
  <r>
    <n v="4.1599999999999998E-2"/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18:26:02"/>
    <x v="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15:33:49"/>
    <x v="0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3:49:01"/>
    <x v="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4:13:39"/>
    <x v="1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3T23:59:00"/>
    <x v="1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07:54:05"/>
    <x v="1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2:24:20"/>
    <x v="1"/>
  </r>
  <r>
    <n v="1.08"/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07:33:54"/>
    <x v="1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1:16:59"/>
    <x v="1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3T22:38:41"/>
    <x v="1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17:59:00"/>
    <x v="1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4:12:00"/>
    <x v="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0:30:07"/>
    <x v="1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4T23:33:00"/>
    <x v="1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1:15:03"/>
    <x v="1"/>
  </r>
  <r>
    <n v="0.51600000000000001"/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15:00:00"/>
    <x v="1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06:18:59"/>
    <x v="1"/>
  </r>
  <r>
    <n v="0"/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3:35:56"/>
    <x v="1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9T01:00:00"/>
    <x v="1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18:58:54"/>
    <x v="1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0:22:46"/>
    <x v="1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6T19:15:55"/>
    <x v="3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09-30T23:00:00"/>
    <x v="3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6T21:00:00"/>
    <x v="5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4T23:00:00"/>
    <x v="7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15:09:34"/>
    <x v="3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15:49:27"/>
    <x v="4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4-30T23:59:00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15:00:58"/>
    <x v="5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06:58:45"/>
    <x v="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17:52:24"/>
    <x v="5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9T00:00:00"/>
    <x v="3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15:09:12"/>
    <x v="4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18:00:00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2T23:59:00"/>
    <x v="3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07:52:02"/>
    <x v="3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6T21:00:00"/>
    <x v="3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3:05:25"/>
    <x v="3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4:20:15"/>
    <x v="3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2T22:59:00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2:59:00"/>
    <x v="3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1T23:13:01"/>
    <x v="3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17:00:00"/>
    <x v="3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2T23:59:00"/>
    <x v="4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1T23:00:00"/>
    <x v="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09:35:58"/>
    <x v="2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12:31:08"/>
    <x v="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16:04:52"/>
    <x v="3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15:45:08"/>
    <x v="3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16:17:07"/>
    <x v="7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10:00:00"/>
    <x v="4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11:00:09"/>
    <x v="3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09:31:15"/>
    <x v="3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11:51:11"/>
    <x v="4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4:54:09"/>
    <x v="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11:00:00"/>
    <x v="3"/>
  </r>
  <r>
    <n v="1.0088571428571429"/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2:00:00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4:04:29"/>
    <x v="4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18:50:31"/>
    <x v="3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18:27:21"/>
    <x v="3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16:00:00"/>
    <x v="3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0:59:33"/>
    <x v="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4:58:22"/>
    <x v="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3:18:52"/>
    <x v="0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8T23:37:55"/>
    <x v="2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3:07:49"/>
    <x v="2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17:00:00"/>
    <x v="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18:14:16"/>
    <x v="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6T20:29:58"/>
    <x v="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09:15:42"/>
    <x v="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09:00:00"/>
    <x v="0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06:50:18"/>
    <x v="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05:11:17"/>
    <x v="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16:00:00"/>
    <x v="3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0:34:00"/>
    <x v="2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3:24:37"/>
    <x v="3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0:59:00"/>
    <x v="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18:43:42"/>
    <x v="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1:14:00"/>
    <x v="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3:59:32"/>
    <x v="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1:37:31"/>
    <x v="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0:40:07"/>
    <x v="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09:31:17"/>
    <x v="3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18:00:00"/>
    <x v="3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5-31T22:59:00"/>
    <x v="5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4T21:00:00"/>
    <x v="3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4:05:51"/>
    <x v="3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3:19:19"/>
    <x v="0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18:55:00"/>
    <x v="0"/>
  </r>
  <r>
    <n v="1.0035142857142858"/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09T22:59:00"/>
    <x v="0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09:30:00"/>
    <x v="0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08:06:24"/>
    <x v="2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0T19:00:00"/>
    <x v="3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17:35:47"/>
    <x v="0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16:00:00"/>
    <x v="1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1:43:23"/>
    <x v="0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16:29:00"/>
    <x v="0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15:02:56"/>
    <x v="0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0:00:00"/>
    <x v="2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16:00:00"/>
    <x v="2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09:00:12"/>
    <x v="0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16:10:36"/>
    <x v="2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6T23:59:00"/>
    <x v="0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2:59:58"/>
    <x v="3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09-30T22:59:00"/>
    <x v="3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17:39:07"/>
    <x v="2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3T22:59:00"/>
    <x v="2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4:19:15"/>
    <x v="1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18:31:00"/>
    <x v="2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3:20:51"/>
    <x v="2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17:00:33"/>
    <x v="2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8T22:59:00"/>
    <x v="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07:14:58"/>
    <x v="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18:59:00"/>
    <x v="0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18:00:00"/>
    <x v="1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1:59:00"/>
    <x v="3"/>
  </r>
  <r>
    <n v="1.273042"/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3:08:12"/>
    <x v="3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8T19:00:00"/>
    <x v="0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12:39:42"/>
    <x v="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1T21:00:00"/>
    <x v="0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1T22:59:00"/>
    <x v="0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05:25:12"/>
    <x v="0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15:19:17"/>
    <x v="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12:55:14"/>
    <x v="0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3:48:44"/>
    <x v="3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2:32:46"/>
    <x v="0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06:20:40"/>
    <x v="2"/>
  </r>
  <r>
    <n v="1.0182500000000001"/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7T22:45:00"/>
    <x v="2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5T20:03:29"/>
    <x v="0"/>
  </r>
  <r>
    <n v="1.75"/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3:26:15"/>
    <x v="3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0T22:59:00"/>
    <x v="0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08:25:52"/>
    <x v="1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16:17:41"/>
    <x v="3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09-30T22:59:00"/>
    <x v="2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12:08:38"/>
    <x v="0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12:24:36"/>
    <x v="0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1T23:00:00"/>
    <x v="3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16:00:00"/>
    <x v="0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17:00:00"/>
    <x v="0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12:00:00"/>
    <x v="0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16:00:00"/>
    <x v="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3:11:00"/>
    <x v="0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16:42:08"/>
    <x v="2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06:00:00"/>
    <x v="0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07:47:45"/>
    <x v="0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06:29:35"/>
    <x v="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08:00:09"/>
    <x v="0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4:00:00"/>
    <x v="2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16:00:00"/>
    <x v="2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8T23:30:00"/>
    <x v="0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3-31T22:59:00"/>
    <x v="2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2:23:26"/>
    <x v="3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15:21:43"/>
    <x v="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3-31T20:27:39"/>
    <x v="2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6-01T00:00:00"/>
    <x v="0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1T19:28:25"/>
    <x v="0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8T23:39:48"/>
    <x v="2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16:00:00"/>
    <x v="2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0:59:00"/>
    <x v="2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8T00:00:00"/>
    <x v="1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15:09:42"/>
    <x v="2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3:00:28"/>
    <x v="0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18:00:00"/>
    <x v="2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3:50:02"/>
    <x v="1"/>
  </r>
  <r>
    <n v="1.212"/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07:21:31"/>
    <x v="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6T22:59:00"/>
    <x v="0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4:29:08"/>
    <x v="0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05:12:32"/>
    <x v="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07:59:14"/>
    <x v="0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05:37:09"/>
    <x v="2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17:00:00"/>
    <x v="0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17:59:00"/>
    <x v="0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2T19:00:00"/>
    <x v="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17:01:03"/>
    <x v="0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12:51:02"/>
    <x v="0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1:59:00"/>
    <x v="2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3:26:16"/>
    <x v="2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09:38:04"/>
    <x v="0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09:59:12"/>
    <x v="2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15:32:28"/>
    <x v="0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09T22:00:00"/>
    <x v="2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4T20:22:19"/>
    <x v="2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16:02:45"/>
    <x v="2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0:36:18"/>
    <x v="2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17:17:05"/>
    <x v="0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7T02:00:10"/>
    <x v="0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17:00:00"/>
    <x v="2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6T20:00:00"/>
    <x v="2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15:05:00"/>
    <x v="0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6T02:17:21"/>
    <x v="2"/>
  </r>
  <r>
    <n v="1.0008673425918038"/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08:54:00"/>
    <x v="3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7T19:57:04"/>
    <x v="2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0T21:30:00"/>
    <x v="2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09:03:06"/>
    <x v="3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1T20:05:57"/>
    <x v="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5T22:59:00"/>
    <x v="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1T22:55:00"/>
    <x v="2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3:46:48"/>
    <x v="2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08:59:50"/>
    <x v="2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2:51:17"/>
    <x v="0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11:08:25"/>
    <x v="0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3:59:26"/>
    <x v="2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4T20:00:00"/>
    <x v="3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18:00:00"/>
    <x v="3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15:17:48"/>
    <x v="0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1:44:46"/>
    <x v="0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15:38:50"/>
    <x v="3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1:14:40"/>
    <x v="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07:30:22"/>
    <x v="0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18:00:00"/>
    <x v="3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3:34:06"/>
    <x v="2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16:00:00"/>
    <x v="3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08:48:00"/>
    <x v="1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10:58:38"/>
    <x v="2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18:22:34"/>
    <x v="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12:00:00"/>
    <x v="2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3-31T23:59:00"/>
    <x v="0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08:18:00"/>
    <x v="2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29T23:48:13"/>
    <x v="3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7T19:37:00"/>
    <x v="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5T19:35:10"/>
    <x v="0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16:00:00"/>
    <x v="2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29T22:59:00"/>
    <x v="2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2:00:00"/>
    <x v="2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18:00:00"/>
    <x v="0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06:00:00"/>
    <x v="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18:00:00"/>
    <x v="2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18:00:00"/>
    <x v="2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8T23:01:00"/>
    <x v="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06:17:00"/>
    <x v="2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4:34:32"/>
    <x v="2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05:01:50"/>
    <x v="3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3:27:59"/>
    <x v="3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4T20:22:14"/>
    <x v="1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10:59:00"/>
    <x v="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10:59:00"/>
    <x v="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6T23:55:00"/>
    <x v="0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11:00:00"/>
    <x v="3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16:00:00"/>
    <x v="2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2T21:26:32"/>
    <x v="0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2T20:37:17"/>
    <x v="0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17:24:54"/>
    <x v="0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0:00:00"/>
    <x v="3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4T19:59:40"/>
    <x v="2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3:00:00"/>
    <x v="2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15:59:25"/>
    <x v="0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4T23:59:00"/>
    <x v="3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11:00:00"/>
    <x v="0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12:33:36"/>
    <x v="0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09:39:33"/>
    <x v="3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10:49:54"/>
    <x v="0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11:56:00"/>
    <x v="0"/>
  </r>
  <r>
    <n v="1.0763636363636364"/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08:08:00"/>
    <x v="3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18:00:00"/>
    <x v="0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18:52:58"/>
    <x v="3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0T22:26:23"/>
    <x v="0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17:59:00"/>
    <x v="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3:47:00"/>
    <x v="2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0T22:00:00"/>
    <x v="0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15:49:12"/>
    <x v="3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10:28:26"/>
    <x v="3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3:18:08"/>
    <x v="3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06:04:01"/>
    <x v="0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08:31:22"/>
    <x v="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3:35:45"/>
    <x v="3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17:28:00"/>
    <x v="3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15:17:35"/>
    <x v="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5T19:46:00"/>
    <x v="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09:17:25"/>
    <x v="3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3:10:00"/>
    <x v="0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5-31T22:59:00"/>
    <x v="3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17:00:00"/>
    <x v="2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12:00:00"/>
    <x v="3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17:05:25"/>
    <x v="0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17:53:34"/>
    <x v="3"/>
  </r>
  <r>
    <n v="1.0186206896551724"/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2:22:26"/>
    <x v="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1T21:31:00"/>
    <x v="0"/>
  </r>
  <r>
    <n v="1"/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06:05:24"/>
    <x v="0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07:05:02"/>
    <x v="0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18:59:00"/>
    <x v="2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06:49:36"/>
    <x v="3"/>
  </r>
  <r>
    <n v="1.071"/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05:08:09"/>
    <x v="3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18:48:24"/>
    <x v="3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15:58:00"/>
    <x v="2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6T02:00:00"/>
    <x v="2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7T19:32:52"/>
    <x v="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18:01:02"/>
    <x v="3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7T23:59:00"/>
    <x v="0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2-01T02:59:00"/>
    <x v="2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18:30:00"/>
    <x v="2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3:30:00"/>
    <x v="0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5T19:43:00"/>
    <x v="3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15:01:47"/>
    <x v="3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16:30:00"/>
    <x v="2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3T19:00:00"/>
    <x v="2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3:59:23"/>
    <x v="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3T19:00:00"/>
    <x v="0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16:52:21"/>
    <x v="0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5T01:59:00"/>
    <x v="0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09:48:56"/>
    <x v="3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0T21:00:00"/>
    <x v="3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10:29:12"/>
    <x v="3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12:00:00"/>
    <x v="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1T19:31:01"/>
    <x v="2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17:41:41"/>
    <x v="3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12:32:33"/>
    <x v="3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17:00:00"/>
    <x v="2"/>
  </r>
  <r>
    <n v="1.0026315789473683"/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6T22:00:00"/>
    <x v="3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4:07:49"/>
    <x v="3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6T22:00:00"/>
    <x v="2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11:28:00"/>
    <x v="3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12:03:40"/>
    <x v="0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16:00:00"/>
    <x v="0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8T23:59:00"/>
    <x v="2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11:15:00"/>
    <x v="3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15:17:00"/>
    <x v="0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15:11:12"/>
    <x v="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07:35:46"/>
    <x v="3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08:59:00"/>
    <x v="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07:43:56"/>
    <x v="0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07:20:00"/>
    <x v="0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15:20:12"/>
    <x v="2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6T21:51:29"/>
    <x v="3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8T23:00:00"/>
    <x v="2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10:54:31"/>
    <x v="0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12:22:07"/>
    <x v="0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2T22:59:00"/>
    <x v="3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18:29:16"/>
    <x v="2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11:45:59"/>
    <x v="3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3:00:27"/>
    <x v="2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8-01T01:59:00"/>
    <x v="3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2T00:59:00"/>
    <x v="0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2T23:27:00"/>
    <x v="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06:31:00"/>
    <x v="2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07:39:12"/>
    <x v="3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8T22:00:00"/>
    <x v="2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3:00:00"/>
    <x v="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0T22:59:00"/>
    <x v="2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2T22:07:17"/>
    <x v="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11:00:00"/>
    <x v="0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18:27:30"/>
    <x v="2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10:07:12"/>
    <x v="0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0T22:00:00"/>
    <x v="2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10:24:05"/>
    <x v="2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16:38:00"/>
    <x v="2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15:00:00"/>
    <x v="3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6T00:59:00"/>
    <x v="3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15:27:00"/>
    <x v="0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07:02:11"/>
    <x v="2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2T19:00:00"/>
    <x v="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6T22:00:00"/>
    <x v="3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6T22:00:00"/>
    <x v="0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16:00:00"/>
    <x v="0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15:31:20"/>
    <x v="3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16:00:00"/>
    <x v="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2T00:56:28"/>
    <x v="3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3:31:06"/>
    <x v="3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1:03:01"/>
    <x v="3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3:14:59"/>
    <x v="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11:38:00"/>
    <x v="2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3T01:59:00"/>
    <x v="0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17:34:12"/>
    <x v="0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11:00:00"/>
    <x v="0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16:00:00"/>
    <x v="3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4:15:24"/>
    <x v="2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0:59:44"/>
    <x v="0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5T19:13:17"/>
    <x v="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7T00:11:00"/>
    <x v="3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6T01:00:00"/>
    <x v="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12:18:00"/>
    <x v="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15:19:26"/>
    <x v="2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17:00:00"/>
    <x v="2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16:44:00"/>
    <x v="2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7-01T01:59:00"/>
    <x v="0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6T23:59:00"/>
    <x v="2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3:19:55"/>
    <x v="0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5T22:59:00"/>
    <x v="2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06:28:48"/>
    <x v="2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3:58:11"/>
    <x v="0"/>
  </r>
  <r>
    <n v="1.0376000000000001"/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2T23:00:00"/>
    <x v="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2:37:20"/>
    <x v="3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17:08:57"/>
    <x v="2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16:00:00"/>
    <x v="2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0T23:55:00"/>
    <x v="3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09:54:06"/>
    <x v="3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3:30:00"/>
    <x v="3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06:53:12"/>
    <x v="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3T23:59:00"/>
    <x v="3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1T23:59:00"/>
    <x v="0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3:32:51"/>
    <x v="0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7T22:00:00"/>
    <x v="3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06:00:00"/>
    <x v="3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09:21:00"/>
    <x v="3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09:22:30"/>
    <x v="0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08:47:00"/>
    <x v="0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3:40:20"/>
    <x v="3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05:06:00"/>
    <x v="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18:00:00"/>
    <x v="2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2T23:00:00"/>
    <x v="3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11:00:00"/>
    <x v="0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0:59:00"/>
    <x v="2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0T22:59:00"/>
    <x v="0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07:01:58"/>
    <x v="2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2T20:00:00"/>
    <x v="0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15:00:00"/>
    <x v="2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10:42:14"/>
    <x v="2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7T22:59:00"/>
    <x v="3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4:16:07"/>
    <x v="0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0:00:23"/>
    <x v="0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3:00:00"/>
    <x v="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06:59:00"/>
    <x v="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2:59:00"/>
    <x v="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05:05:40"/>
    <x v="2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3:08:42"/>
    <x v="2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5T19:04:51"/>
    <x v="2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12:31:15"/>
    <x v="0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09:23:42"/>
    <x v="3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3:07:39"/>
    <x v="0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4:57:37"/>
    <x v="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4:22:39"/>
    <x v="0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3-31T22:59:00"/>
    <x v="0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3T22:59:00"/>
    <x v="2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4T20:00:00"/>
    <x v="2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4:27:53"/>
    <x v="0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16:26:38"/>
    <x v="2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17:07:00"/>
    <x v="3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09:05:24"/>
    <x v="3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1T19:00:00"/>
    <x v="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12:00:00"/>
    <x v="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06:36:34"/>
    <x v="2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0:35:24"/>
    <x v="3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1:38:31"/>
    <x v="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16:00:00"/>
    <x v="0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3:58:00"/>
    <x v="0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6T21:45:00"/>
    <x v="0"/>
  </r>
  <r>
    <n v="1.024"/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3:36:00"/>
    <x v="0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17:00:00"/>
    <x v="2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4:00:00"/>
    <x v="2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11:00:00"/>
    <x v="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12:50:08"/>
    <x v="3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07:11:23"/>
    <x v="3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4:27:24"/>
    <x v="0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12:46:34"/>
    <x v="3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11:31:36"/>
    <x v="3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1T02:00:00"/>
    <x v="3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15:36:53"/>
    <x v="3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08:41:22"/>
    <x v="0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05:00:46"/>
    <x v="3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18:37:28"/>
    <x v="3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0T22:59:00"/>
    <x v="2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09:10:54"/>
    <x v="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6T01:28:00"/>
    <x v="0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12:36:17"/>
    <x v="2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12:17:36"/>
    <x v="2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2-28T23:59:00"/>
    <x v="0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06:18:30"/>
    <x v="3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4T21:18:02"/>
    <x v="2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4:13:25"/>
    <x v="2"/>
  </r>
  <r>
    <n v="1.155"/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3T02:35:44"/>
    <x v="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12:11:30"/>
    <x v="3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11:44:30"/>
    <x v="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4:00:00"/>
    <x v="2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18:00:00"/>
    <x v="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10:32:27"/>
    <x v="0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3:00:34"/>
    <x v="3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3T23:59:00"/>
    <x v="3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0T23:59:00"/>
    <x v="3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15:26:00"/>
    <x v="3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3T20:36:22"/>
    <x v="2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1:59:00"/>
    <x v="0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2:09:42"/>
    <x v="3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3T00:59:00"/>
    <x v="2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2T23:59:00"/>
    <x v="3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29T19:00:00"/>
    <x v="0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15:22:44"/>
    <x v="2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18:58:02"/>
    <x v="3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16:27:59"/>
    <x v="2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16:44:40"/>
    <x v="0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9T01:59:00"/>
    <x v="2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4:02:06"/>
    <x v="2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09:30:57"/>
    <x v="2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4T19:00:00"/>
    <x v="0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09:00:00"/>
    <x v="2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17:48:05"/>
    <x v="2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05:22:16"/>
    <x v="0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3:53:21"/>
    <x v="0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12:26:51"/>
    <x v="3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09:09:34"/>
    <x v="3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8T20:00:16"/>
    <x v="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09:14:56"/>
    <x v="0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16:47:44"/>
    <x v="0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7T19:00:00"/>
    <x v="1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10:04:10"/>
    <x v="0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17:00:00"/>
    <x v="2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4T23:00:00"/>
    <x v="0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16:00:00"/>
    <x v="2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7T22:23:00"/>
    <x v="3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6T02:00:00"/>
    <x v="3"/>
  </r>
  <r>
    <n v="1.0493333333333332"/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3:34:50"/>
    <x v="2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10:39:37"/>
    <x v="0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11:00:57"/>
    <x v="3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0T22:59:00"/>
    <x v="2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15:59:56"/>
    <x v="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2:00:00"/>
    <x v="2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16:19:50"/>
    <x v="3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2T22:59:00"/>
    <x v="3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17:29:09"/>
    <x v="3"/>
  </r>
  <r>
    <n v="0.35239999999999999"/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8T20:00:00"/>
    <x v="2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3T22:59:00"/>
    <x v="2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16:11:16"/>
    <x v="2"/>
  </r>
  <r>
    <n v="0"/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1:40:29"/>
    <x v="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1:48:55"/>
    <x v="3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0:08:52"/>
    <x v="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0:11:00"/>
    <x v="2"/>
  </r>
  <r>
    <n v="5.5E-2"/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3:45:30"/>
    <x v="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0:00:00"/>
    <x v="3"/>
  </r>
  <r>
    <n v="2.1428571428571429E-2"/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2:00:00"/>
    <x v="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6T23:27:19"/>
    <x v="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7T23:59:00"/>
    <x v="2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1T19:17:18"/>
    <x v="2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18:30:00"/>
    <x v="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2:58:47"/>
    <x v="2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5T02:00:45"/>
    <x v="3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2:06:34"/>
    <x v="3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06:29:44"/>
    <x v="2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10:59:00"/>
    <x v="3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4T22:59:00"/>
    <x v="2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3:43:27"/>
    <x v="0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12:00:00"/>
    <x v="2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8T01:59:00"/>
    <x v="0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17:59:00"/>
    <x v="1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16:42:00"/>
    <x v="2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1T22:59:00"/>
    <x v="3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09:39:00"/>
    <x v="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16:08:45"/>
    <x v="3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09T23:00:00"/>
    <x v="2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0T23:16:54"/>
    <x v="0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06:50:30"/>
    <x v="2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0:58:09"/>
    <x v="2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4:54:00"/>
    <x v="0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4T02:00:00"/>
    <x v="3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18:16:59"/>
    <x v="0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3:33:00"/>
    <x v="0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11:12:17"/>
    <x v="0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18:00:00"/>
    <x v="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0T22:59:00"/>
    <x v="3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17:43:04"/>
    <x v="3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07:52:00"/>
    <x v="3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15:57:09"/>
    <x v="2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18:00:00"/>
    <x v="2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4:34:44"/>
    <x v="3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2T22:59:00"/>
    <x v="3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07:44:58"/>
    <x v="0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6-30T23:59:00"/>
    <x v="3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05:53:54"/>
    <x v="2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0:38:10"/>
    <x v="2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6T01:59:00"/>
    <x v="3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19T21:48:16"/>
    <x v="2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1T23:19:46"/>
    <x v="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16:00:00"/>
    <x v="3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8T22:59:00"/>
    <x v="0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0:14:15"/>
    <x v="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3:53:24"/>
    <x v="3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17:25:00"/>
    <x v="0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10:21:23"/>
    <x v="3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1T23:59:00"/>
    <x v="0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8T19:00:00"/>
    <x v="3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17:30:00"/>
    <x v="0"/>
  </r>
  <r>
    <n v="1.0742857142857143"/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5T21:00:00"/>
    <x v="2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15:53:30"/>
    <x v="3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09:48:36"/>
    <x v="3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06:10:48"/>
    <x v="2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4:21:27"/>
    <x v="2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09:26:56"/>
    <x v="3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11:00:00"/>
    <x v="3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07:59:53"/>
    <x v="0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17:59:00"/>
    <x v="2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1:59:00"/>
    <x v="2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11:33:14"/>
    <x v="2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3:00:00"/>
    <x v="3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16:55:49"/>
    <x v="3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2T00:26:00"/>
    <x v="2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3T22:24:46"/>
    <x v="3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1:59:06"/>
    <x v="3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08:49:48"/>
    <x v="0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11:00:00"/>
    <x v="3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1:59:00"/>
    <x v="0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12:42:46"/>
    <x v="2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5T22:59:00"/>
    <x v="0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07:52:00"/>
    <x v="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16:18:29"/>
    <x v="0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15:47:29"/>
    <x v="0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12:11:15"/>
    <x v="0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2:31:06"/>
    <x v="0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18:50:06"/>
    <x v="0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18:28:04"/>
    <x v="3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17:59:00"/>
    <x v="2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4:04:22"/>
    <x v="3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18:00:00"/>
    <x v="2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16:30:00"/>
    <x v="2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16:00:00"/>
    <x v="2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19T23:55:00"/>
    <x v="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8T23:06:16"/>
    <x v="0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2T22:55:12"/>
    <x v="0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1:15:59"/>
    <x v="0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09T22:23:00"/>
    <x v="3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07:00:00"/>
    <x v="3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17:30:00"/>
    <x v="0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16:38:16"/>
    <x v="0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1:38:09"/>
    <x v="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3:00:00"/>
    <x v="0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1:59:00"/>
    <x v="0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17:00:00"/>
    <x v="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05:47:48"/>
    <x v="2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1T20:53:58"/>
    <x v="3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17:05:50"/>
    <x v="0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0:09:04"/>
    <x v="3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2:02:44"/>
    <x v="3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4T22:59:00"/>
    <x v="3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1:45:02"/>
    <x v="3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4:20:39"/>
    <x v="2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17:59:00"/>
    <x v="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0:59:00"/>
    <x v="2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8T22:59:00"/>
    <x v="2"/>
  </r>
  <r>
    <n v="1.0044999999999999"/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2:59:00"/>
    <x v="0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18:51:13"/>
    <x v="2"/>
  </r>
  <r>
    <n v="1.1299999999999999"/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16:00:00"/>
    <x v="2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2T19:00:00"/>
    <x v="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5T23:59:00"/>
    <x v="3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15:48:27"/>
    <x v="2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4:33:18"/>
    <x v="3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15:25:15"/>
    <x v="3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0:00:00"/>
    <x v="3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5T21:35:53"/>
    <x v="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07:36:26"/>
    <x v="3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18:00:00"/>
    <x v="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4:31:29"/>
    <x v="0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2:00:26"/>
    <x v="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8T19:36:00"/>
    <x v="2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3:38:02"/>
    <x v="3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2T23:00:45"/>
    <x v="3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2-28T23:59:00"/>
    <x v="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2:28:10"/>
    <x v="3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09:21:19"/>
    <x v="2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17:20:10"/>
    <x v="0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7T19:00:00"/>
    <x v="2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1:00:00"/>
    <x v="2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4T21:08:00"/>
    <x v="2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4:00:55"/>
    <x v="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8T23:00:00"/>
    <x v="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7-31T20:00:00"/>
    <x v="3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6T23:00:00"/>
    <x v="3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4:39:40"/>
    <x v="3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1:39:00"/>
    <x v="2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15:06:00"/>
    <x v="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16:11:25"/>
    <x v="3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18:00:00"/>
    <x v="2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1:00:00"/>
    <x v="2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18:32:12"/>
    <x v="2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05:03:00"/>
    <x v="2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6T19:54:35"/>
    <x v="2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0T22:59:00"/>
    <x v="0"/>
  </r>
  <r>
    <n v="6.6666666666666671E-3"/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1:18:00"/>
    <x v="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4:10:18"/>
    <x v="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2:00:23"/>
    <x v="2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1:36:32"/>
    <x v="3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05:43:42"/>
    <x v="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17:32:09"/>
    <x v="3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08:55:54"/>
    <x v="0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17:30:00"/>
    <x v="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3T19:42:36"/>
    <x v="2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16:09:25"/>
    <x v="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2:20:48"/>
    <x v="3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17:20:43"/>
    <x v="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0T23:59:00"/>
    <x v="3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1:13:36"/>
    <x v="3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1T22:01:46"/>
    <x v="0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18:19:28"/>
    <x v="2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2:00:00"/>
    <x v="2"/>
  </r>
  <r>
    <n v="2.0000000000000002E-5"/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16:17:20"/>
    <x v="3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1:13:01"/>
    <x v="3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16:48:59"/>
    <x v="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4:53:39"/>
    <x v="0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18:00:00"/>
    <x v="3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4:22:38"/>
    <x v="0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06:00:00"/>
    <x v="2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5-31T22:59:00"/>
    <x v="0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16:43:00"/>
    <x v="2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3-31T22:59:00"/>
    <x v="0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18:00:00"/>
    <x v="0"/>
  </r>
  <r>
    <n v="1.19238"/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11:33:43"/>
    <x v="3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3T22:59:00"/>
    <x v="0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4:13:02"/>
    <x v="0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16:02:00"/>
    <x v="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0:38:37"/>
    <x v="0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3T23:20:07"/>
    <x v="0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17:59:00"/>
    <x v="0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19T22:59:00"/>
    <x v="0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08:41:00"/>
    <x v="2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6T20:40:14"/>
    <x v="0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05:09:54"/>
    <x v="0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6T19:00:00"/>
    <x v="0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08:39:47"/>
    <x v="3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15:46:11"/>
    <x v="2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2:46:51"/>
    <x v="2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16:22:25"/>
    <x v="3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19T21:45:35"/>
    <x v="2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4:09:00"/>
    <x v="3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05:41:07"/>
    <x v="0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17:36:48"/>
    <x v="2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2T23:09:00"/>
    <x v="2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3:22:38"/>
    <x v="0"/>
  </r>
  <r>
    <n v="1.00824"/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2:03:29"/>
    <x v="0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29T22:25:24"/>
    <x v="0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0:50:29"/>
    <x v="2"/>
  </r>
  <r>
    <n v="8.72E-2"/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3:51:27"/>
    <x v="3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06:50:52"/>
    <x v="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5-31T20:44:24"/>
    <x v="3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1:59:00"/>
    <x v="3"/>
  </r>
  <r>
    <n v="2.1049999999999999E-2"/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0:02:54"/>
    <x v="0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4T01:59:00"/>
    <x v="3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9T00:23:11"/>
    <x v="0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4:36:29"/>
    <x v="0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3:24:44"/>
    <x v="0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4-12-31T21:59:03"/>
    <x v="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05:32:59"/>
    <x v="0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6T22:34:36"/>
    <x v="0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15:09:38"/>
    <x v="3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16:14:18"/>
    <x v="0"/>
  </r>
  <r>
    <n v="2.5000000000000001E-2"/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17:17:51"/>
    <x v="0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1:50:03"/>
    <x v="0"/>
  </r>
  <r>
    <n v="5.1999999999999998E-2"/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2:12:00"/>
    <x v="3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16:00:00"/>
    <x v="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16:00:00"/>
    <x v="3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10:51:50"/>
    <x v="3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16:47:00"/>
    <x v="3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1:59:00"/>
    <x v="2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1:11:45"/>
    <x v="0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17:24:14"/>
    <x v="0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30T00:30:00"/>
    <x v="3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2T22:29:00"/>
    <x v="2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4:32:19"/>
    <x v="2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0:50:05"/>
    <x v="3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3T22:11:00"/>
    <x v="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2T23:07:58"/>
    <x v="3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2:44:10"/>
    <x v="1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3T22:29:56"/>
    <x v="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1:42:15"/>
    <x v="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3T20:00:00"/>
    <x v="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05:00:00"/>
    <x v="2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09:58:48"/>
    <x v="2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1:15:52"/>
    <x v="2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29T22:59:00"/>
    <x v="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15:39:56"/>
    <x v="3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18:00:00"/>
    <x v="3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19T19:26:39"/>
    <x v="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18:03:00"/>
    <x v="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09:27:49"/>
    <x v="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2:59:52"/>
    <x v="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17:49:51"/>
    <x v="2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0:28:22"/>
    <x v="3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17:00:00"/>
    <x v="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08:05:58"/>
    <x v="1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18:26:00"/>
    <x v="3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3:12:24"/>
    <x v="0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2T23:59:00"/>
    <x v="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2:00:00"/>
    <x v="3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1:00:00"/>
    <x v="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5T23:59:00"/>
    <x v="2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1:00:18"/>
    <x v="0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6T23:36:18"/>
    <x v="3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15:58:03"/>
    <x v="3"/>
  </r>
  <r>
    <n v="0.3256"/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11:00:00"/>
    <x v="0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3:36:01"/>
    <x v="3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0T21:13:11"/>
    <x v="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4:49:59"/>
    <x v="0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07:14:02"/>
    <x v="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4:38:00"/>
    <x v="0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0:04:00"/>
    <x v="0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18:00:00"/>
    <x v="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08:25:00"/>
    <x v="0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15:08:00"/>
    <x v="3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8T22:14:56"/>
    <x v="3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3:37:22"/>
    <x v="3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3:09:57"/>
    <x v="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15:29:37"/>
    <x v="3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4T23:35:00"/>
    <x v="0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30T01:04:09"/>
    <x v="0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17:59:00"/>
    <x v="0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18:38:29"/>
    <x v="2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06:19:12"/>
    <x v="2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07:39:21"/>
    <x v="3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1:00:00"/>
    <x v="3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7T19:00:00"/>
    <x v="0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05:17:40"/>
    <x v="2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3:00:00"/>
    <x v="3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18:00:00"/>
    <x v="0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18:31:11"/>
    <x v="0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18:02:02"/>
    <x v="3"/>
  </r>
  <r>
    <n v="0.1"/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15:53:59"/>
    <x v="3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6T21:02:28"/>
    <x v="3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1:25:04"/>
    <x v="3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5T23:59:00"/>
    <x v="0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4:51:05"/>
    <x v="2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1:00:00"/>
    <x v="2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5T22:38:27"/>
    <x v="0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5T22:02:44"/>
    <x v="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6T19:43:00"/>
    <x v="2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08:00:00"/>
    <x v="0"/>
  </r>
  <r>
    <n v="0.43833333333333335"/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0:45:46"/>
    <x v="0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2:18:40"/>
    <x v="2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0:09:20"/>
    <x v="2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16:44:14"/>
    <x v="0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6T23:30:00"/>
    <x v="3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06:49:11"/>
    <x v="3"/>
  </r>
  <r>
    <n v="9.0909090909090905E-3"/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4T20:00:00"/>
    <x v="3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16:41:54"/>
    <x v="0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11:50:00"/>
    <x v="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0:54:35"/>
    <x v="0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4:14:28"/>
    <x v="0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3:00:00"/>
    <x v="0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1T22:25:44"/>
    <x v="2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2:48:43"/>
    <x v="3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0T21:53:41"/>
    <x v="0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3:35:00"/>
    <x v="2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3:49:02"/>
    <x v="2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3:58:10"/>
    <x v="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18:29:00"/>
    <x v="2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0:37:44"/>
    <x v="3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16:22:21"/>
    <x v="0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4T19:20:00"/>
    <x v="2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18:25:54"/>
    <x v="2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09:00:00"/>
    <x v="3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3:55:56"/>
    <x v="3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15:17:36"/>
    <x v="0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16:23:30"/>
    <x v="3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09:54:54"/>
    <x v="0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7T23:41:57"/>
    <x v="0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1:19:46"/>
    <x v="0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3T23:39:40"/>
    <x v="2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3T21:59:00"/>
    <x v="3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1:58:27"/>
    <x v="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4:34:33"/>
    <x v="2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8T22:55:00"/>
    <x v="2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15:43:31"/>
    <x v="2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07:52:06"/>
    <x v="3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5T20:37:14"/>
    <x v="3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8T23:00:00"/>
    <x v="2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08:07:28"/>
    <x v="2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15:48:18"/>
    <x v="2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2:00:00"/>
    <x v="3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3:55:32"/>
    <x v="2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0:25:53"/>
    <x v="3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15:00:00"/>
    <x v="0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09:22:27"/>
    <x v="3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6T23:19:09"/>
    <x v="2"/>
  </r>
  <r>
    <n v="0.2"/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4:26:20"/>
    <x v="0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20T01:59:00"/>
    <x v="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7T19:00:00"/>
    <x v="3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16:05:00"/>
    <x v="2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08:04:00"/>
    <x v="2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17:11:30"/>
    <x v="3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8T20:56:53"/>
    <x v="0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3:59:41"/>
    <x v="0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1:08:13"/>
    <x v="2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0:28:02"/>
    <x v="0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18:34:19"/>
    <x v="0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15:45:12"/>
    <x v="0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4:21:30"/>
    <x v="3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06:27:00"/>
    <x v="0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11:04:00"/>
    <x v="3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3:23:41"/>
    <x v="0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17:07:06"/>
    <x v="0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4:51:49"/>
    <x v="3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09:29:18"/>
    <x v="2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4:00:00"/>
    <x v="1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6T20:02:41"/>
    <x v="3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09:05:47"/>
    <x v="0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7T22:54:17"/>
    <x v="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4:23:05"/>
    <x v="3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3:33:07"/>
    <x v="2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1:28:00"/>
    <x v="3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18:08:27"/>
    <x v="0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1:49:20"/>
    <x v="3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3:29:26"/>
    <x v="3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08:04:38"/>
    <x v="3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08:04:09"/>
    <x v="0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2:13:43"/>
    <x v="0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0:54:29"/>
    <x v="2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3:44:23"/>
    <x v="0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15:56:40"/>
    <x v="3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1:07:54"/>
    <x v="3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16:51:48"/>
    <x v="2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1:28:00"/>
    <x v="2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3T22:34:59"/>
    <x v="0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16:52:38"/>
    <x v="3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1-31T21:54:00"/>
    <x v="3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17:59:23"/>
    <x v="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1:04:57"/>
    <x v="0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0:42:16"/>
    <x v="0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1:43:59"/>
    <x v="0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2T20:00:00"/>
    <x v="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17:31:40"/>
    <x v="3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3T19:36:10"/>
    <x v="0"/>
  </r>
  <r>
    <n v="0.16"/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3:49:00"/>
    <x v="2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0:02:44"/>
    <x v="3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15:25:16"/>
    <x v="0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4:00:00"/>
    <x v="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16:44:10"/>
    <x v="0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16:11:27"/>
    <x v="3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17:30:00"/>
    <x v="3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09:25:00"/>
    <x v="2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4:10:10"/>
    <x v="3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0:59:00"/>
    <x v="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7T22:00:00"/>
    <x v="0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06:22:34"/>
    <x v="2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4:16:00"/>
    <x v="3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17:58:45"/>
    <x v="3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0:00:00"/>
    <x v="0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0T23:49:49"/>
    <x v="3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10:36:50"/>
    <x v="3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0T20:00:00"/>
    <x v="3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06:13:07"/>
    <x v="2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18:00:15"/>
    <x v="0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0:16:31"/>
    <x v="3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1:53:00"/>
    <x v="3"/>
  </r>
  <r>
    <n v="0.37533333333333335"/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16:05:16"/>
    <x v="3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15:00:00"/>
    <x v="3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d v="2016-09-30T23:00:00"/>
    <x v="2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10:33:51"/>
    <x v="3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4:59:00"/>
    <x v="2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18:00:00"/>
    <x v="0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3-31T22:59:00"/>
    <x v="2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5T22:00:00"/>
    <x v="3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1:00:00"/>
    <x v="3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d v="2016-04-20T21:23:43"/>
    <x v="2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12:44:28"/>
    <x v="2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1:21:24"/>
    <x v="3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09:07:06"/>
    <x v="0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17:50:11"/>
    <x v="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8T19:56:28"/>
    <x v="2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7T21:49:10"/>
    <x v="0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18:05:00"/>
    <x v="2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07:00:00"/>
    <x v="0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2-28T22:00:00"/>
    <x v="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4:18:51"/>
    <x v="2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3:35:11"/>
    <x v="3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8T23:00:00"/>
    <x v="0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09:16:15"/>
    <x v="0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12:28:00"/>
    <x v="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4:51:00"/>
    <x v="3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2:03:14"/>
    <x v="2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3:54:02"/>
    <x v="2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17:32:01"/>
    <x v="2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3:54:00"/>
    <x v="2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07:57:05"/>
    <x v="0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18:00:00"/>
    <x v="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3:16:56"/>
    <x v="0"/>
  </r>
  <r>
    <n v="3.3333333333333335E-3"/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05:28:26"/>
    <x v="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3T22:59:00"/>
    <x v="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0T23:00:00"/>
    <x v="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2:49:46"/>
    <x v="2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05:26:00"/>
    <x v="3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2:35:00"/>
    <x v="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10:00:00"/>
    <x v="0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07:09:11"/>
    <x v="3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4T22:40:47"/>
    <x v="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4:34:53"/>
    <x v="0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1T23:59:00"/>
    <x v="3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8T19:45:50"/>
    <x v="2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3:51:00"/>
    <x v="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18:55:00"/>
    <x v="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2:19:57"/>
    <x v="2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15:24:33"/>
    <x v="2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4T21:59:50"/>
    <x v="3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16:41:22"/>
    <x v="2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15:21:13"/>
    <x v="2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3:32:00"/>
    <x v="0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7T01:40:34"/>
    <x v="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5T19:15:09"/>
    <x v="2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1T20:00:00"/>
    <x v="0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17:00:01"/>
    <x v="3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0:00:00"/>
    <x v="1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08:56:44"/>
    <x v="0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10:02:31"/>
    <x v="2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3T22:15:40"/>
    <x v="0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7T19:00:00"/>
    <x v="2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9" firstHeaderRow="1" firstDataRow="1" firstDataCol="1" rowPageCount="1" colPageCount="1"/>
  <pivotFields count="18">
    <pivotField numFmtId="10" showAll="0"/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6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7" hier="-1"/>
  </pageFields>
  <dataFields count="1">
    <dataField name="Count of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44" firstHeaderRow="1" firstDataRow="1" firstDataCol="1" rowPageCount="2" colPageCount="1"/>
  <pivotFields count="18">
    <pivotField numFmtId="10" showAll="0"/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sd="0" x="35"/>
        <item sd="0" x="4"/>
        <item x="3"/>
        <item sd="0"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6"/>
  </rowFields>
  <rowItems count="40">
    <i>
      <x v="4"/>
    </i>
    <i>
      <x v="5"/>
    </i>
    <i>
      <x v="7"/>
    </i>
    <i>
      <x v="12"/>
    </i>
    <i r="1">
      <x v="3"/>
    </i>
    <i>
      <x v="13"/>
    </i>
    <i r="1">
      <x v="3"/>
    </i>
    <i>
      <x v="15"/>
    </i>
    <i r="1">
      <x v="3"/>
    </i>
    <i>
      <x v="16"/>
    </i>
    <i r="1">
      <x v="3"/>
    </i>
    <i>
      <x v="18"/>
    </i>
    <i r="1">
      <x v="3"/>
    </i>
    <i>
      <x v="20"/>
    </i>
    <i r="1">
      <x v="3"/>
    </i>
    <i>
      <x v="22"/>
    </i>
    <i r="1">
      <x v="3"/>
    </i>
    <i>
      <x v="24"/>
    </i>
    <i r="1">
      <x v="3"/>
    </i>
    <i>
      <x v="25"/>
    </i>
    <i r="1">
      <x v="3"/>
    </i>
    <i>
      <x v="26"/>
    </i>
    <i r="1">
      <x v="3"/>
    </i>
    <i>
      <x v="28"/>
    </i>
    <i r="1">
      <x v="3"/>
    </i>
    <i>
      <x v="30"/>
    </i>
    <i r="1">
      <x v="3"/>
    </i>
    <i>
      <x v="31"/>
    </i>
    <i r="1">
      <x v="3"/>
    </i>
    <i>
      <x v="32"/>
    </i>
    <i r="1">
      <x v="3"/>
    </i>
    <i>
      <x v="33"/>
    </i>
    <i r="1">
      <x v="3"/>
    </i>
    <i>
      <x v="34"/>
    </i>
    <i r="1">
      <x v="3"/>
    </i>
    <i>
      <x v="35"/>
    </i>
    <i r="1">
      <x v="3"/>
    </i>
    <i>
      <x v="38"/>
    </i>
    <i r="1">
      <x v="3"/>
    </i>
    <i t="grand">
      <x/>
    </i>
  </rowItems>
  <colItems count="1">
    <i/>
  </colItems>
  <pageFields count="2">
    <pageField fld="7" hier="-1"/>
    <pageField fld="16" hier="-1"/>
  </pageFields>
  <dataFields count="1">
    <dataField name="Count of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D31" firstHeaderRow="1" firstDataRow="2" firstDataCol="1" rowPageCount="2" colPageCount="1"/>
  <pivotFields count="21">
    <pivotField numFmtId="10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67" showAll="0" sortType="descending">
      <items count="4115">
        <item x="3138"/>
        <item x="1683"/>
        <item x="3130"/>
        <item x="3143"/>
        <item x="3137"/>
        <item x="2323"/>
        <item x="3135"/>
        <item x="1699"/>
        <item x="1697"/>
        <item x="2322"/>
        <item x="1688"/>
        <item x="2326"/>
        <item x="1693"/>
        <item x="3129"/>
        <item x="3131"/>
        <item x="3140"/>
        <item x="1687"/>
        <item x="2701"/>
        <item x="1690"/>
        <item x="1695"/>
        <item x="2702"/>
        <item x="3141"/>
        <item x="2243"/>
        <item x="3134"/>
        <item x="2321"/>
        <item x="3146"/>
        <item x="3144"/>
        <item x="1698"/>
        <item x="1700"/>
        <item x="1696"/>
        <item x="1691"/>
        <item x="1453"/>
        <item x="2325"/>
        <item x="2169"/>
        <item x="1686"/>
        <item x="1694"/>
        <item x="625"/>
        <item x="2324"/>
        <item x="2954"/>
        <item x="3136"/>
        <item x="3133"/>
        <item x="1685"/>
        <item x="1692"/>
        <item x="2704"/>
        <item x="3132"/>
        <item x="1573"/>
        <item x="3139"/>
        <item x="1684"/>
        <item x="3142"/>
        <item x="3026"/>
        <item x="1547"/>
        <item x="2273"/>
        <item x="1689"/>
        <item x="3128"/>
        <item x="2999"/>
        <item x="1003"/>
        <item x="1527"/>
        <item x="2451"/>
        <item x="3617"/>
        <item x="1682"/>
        <item x="682"/>
        <item x="2269"/>
        <item x="2268"/>
        <item x="4001"/>
        <item x="2997"/>
        <item x="3290"/>
        <item x="326"/>
        <item x="1053"/>
        <item x="2644"/>
        <item x="2238"/>
        <item x="2780"/>
        <item x="1681"/>
        <item x="2705"/>
        <item x="2181"/>
        <item x="3220"/>
        <item x="1206"/>
        <item x="340"/>
        <item x="3967"/>
        <item x="2454"/>
        <item x="2552"/>
        <item x="3338"/>
        <item x="4027"/>
        <item x="2191"/>
        <item x="3293"/>
        <item x="186"/>
        <item x="2608"/>
        <item x="2656"/>
        <item x="1337"/>
        <item x="4108"/>
        <item x="3077"/>
        <item x="2241"/>
        <item x="3233"/>
        <item x="960"/>
        <item x="1"/>
        <item x="3871"/>
        <item x="637"/>
        <item x="3285"/>
        <item x="3888"/>
        <item x="3145"/>
        <item x="2456"/>
        <item x="1209"/>
        <item x="616"/>
        <item x="349"/>
        <item x="2595"/>
        <item x="2261"/>
        <item x="807"/>
        <item x="638"/>
        <item x="279"/>
        <item x="1749"/>
        <item x="3257"/>
        <item x="3289"/>
        <item x="269"/>
        <item x="2703"/>
        <item x="1524"/>
        <item x="3881"/>
        <item x="1028"/>
        <item x="1862"/>
        <item x="3240"/>
        <item x="550"/>
        <item x="474"/>
        <item x="527"/>
        <item x="718"/>
        <item x="3000"/>
        <item x="2254"/>
        <item x="1394"/>
        <item x="1509"/>
        <item x="4096"/>
        <item x="1000"/>
        <item x="1192"/>
        <item x="1377"/>
        <item x="1304"/>
        <item x="1917"/>
        <item x="2836"/>
        <item x="941"/>
        <item x="3359"/>
        <item x="1176"/>
        <item x="2725"/>
        <item x="2168"/>
        <item x="2183"/>
        <item x="3110"/>
        <item x="2570"/>
        <item x="3051"/>
        <item x="1808"/>
        <item x="969"/>
        <item x="1866"/>
        <item x="197"/>
        <item x="1512"/>
        <item x="1184"/>
        <item x="2991"/>
        <item x="961"/>
        <item x="2453"/>
        <item x="517"/>
        <item x="3656"/>
        <item x="694"/>
        <item x="910"/>
        <item x="1138"/>
        <item x="1528"/>
        <item x="2429"/>
        <item x="3234"/>
        <item x="714"/>
        <item x="749"/>
        <item x="1757"/>
        <item x="3528"/>
        <item x="945"/>
        <item x="4078"/>
        <item x="1332"/>
        <item x="2513"/>
        <item x="1213"/>
        <item x="4101"/>
        <item x="1182"/>
        <item x="2002"/>
        <item x="2857"/>
        <item x="705"/>
        <item x="704"/>
        <item x="2270"/>
        <item x="529"/>
        <item x="2995"/>
        <item x="2178"/>
        <item x="3227"/>
        <item x="2874"/>
        <item x="970"/>
        <item x="92"/>
        <item x="166"/>
        <item x="1001"/>
        <item x="1375"/>
        <item x="1395"/>
        <item x="4068"/>
        <item x="2395"/>
        <item x="2121"/>
        <item x="700"/>
        <item x="1012"/>
        <item x="488"/>
        <item x="238"/>
        <item x="885"/>
        <item x="2122"/>
        <item x="1284"/>
        <item x="182"/>
        <item x="703"/>
        <item x="370"/>
        <item x="687"/>
        <item x="1188"/>
        <item x="535"/>
        <item x="1742"/>
        <item x="2234"/>
        <item x="125"/>
        <item x="2844"/>
        <item x="1289"/>
        <item x="1869"/>
        <item x="2350"/>
        <item x="1456"/>
        <item x="1414"/>
        <item x="1443"/>
        <item x="1585"/>
        <item x="1383"/>
        <item x="1132"/>
        <item x="1539"/>
        <item x="2061"/>
        <item x="1320"/>
        <item x="1817"/>
        <item x="1373"/>
        <item x="2722"/>
        <item x="2611"/>
        <item x="2460"/>
        <item x="1325"/>
        <item x="1908"/>
        <item x="1381"/>
        <item x="3236"/>
        <item x="1008"/>
        <item x="2259"/>
        <item x="1903"/>
        <item x="854"/>
        <item x="2896"/>
        <item x="3634"/>
        <item x="4071"/>
        <item x="3224"/>
        <item x="1321"/>
        <item x="323"/>
        <item x="3360"/>
        <item x="4105"/>
        <item x="707"/>
        <item x="3304"/>
        <item x="692"/>
        <item x="4077"/>
        <item x="2650"/>
        <item x="843"/>
        <item x="2157"/>
        <item x="2972"/>
        <item x="2813"/>
        <item x="4095"/>
        <item x="146"/>
        <item x="2339"/>
        <item x="2078"/>
        <item x="562"/>
        <item x="2623"/>
        <item x="1039"/>
        <item x="2192"/>
        <item x="762"/>
        <item x="3070"/>
        <item x="3370"/>
        <item x="1745"/>
        <item x="3369"/>
        <item x="2265"/>
        <item x="2622"/>
        <item x="2643"/>
        <item x="1797"/>
        <item x="2032"/>
        <item x="3494"/>
        <item x="325"/>
        <item x="3796"/>
        <item x="2248"/>
        <item x="1033"/>
        <item x="665"/>
        <item x="399"/>
        <item x="3340"/>
        <item x="1989"/>
        <item x="2271"/>
        <item x="640"/>
        <item x="3190"/>
        <item x="3877"/>
        <item x="3772"/>
        <item x="2256"/>
        <item x="3302"/>
        <item x="1221"/>
        <item x="3894"/>
        <item x="3122"/>
        <item x="1057"/>
        <item x="1982"/>
        <item x="711"/>
        <item x="1376"/>
        <item x="2250"/>
        <item x="706"/>
        <item x="557"/>
        <item x="1424"/>
        <item x="1968"/>
        <item x="1007"/>
        <item x="531"/>
        <item x="3414"/>
        <item x="3244"/>
        <item x="652"/>
        <item x="689"/>
        <item x="2196"/>
        <item x="2039"/>
        <item x="3936"/>
        <item x="1148"/>
        <item x="1302"/>
        <item x="943"/>
        <item x="1433"/>
        <item x="1716"/>
        <item x="2877"/>
        <item x="760"/>
        <item x="2446"/>
        <item x="2377"/>
        <item x="1311"/>
        <item x="487"/>
        <item x="702"/>
        <item x="1746"/>
        <item x="3790"/>
        <item x="3645"/>
        <item x="3663"/>
        <item x="3087"/>
        <item x="3312"/>
        <item x="2193"/>
        <item x="3902"/>
        <item x="1109"/>
        <item x="952"/>
        <item x="3429"/>
        <item x="3555"/>
        <item x="2009"/>
        <item x="2043"/>
        <item x="3619"/>
        <item x="3021"/>
        <item x="957"/>
        <item x="2625"/>
        <item x="3072"/>
        <item x="3920"/>
        <item x="1183"/>
        <item x="852"/>
        <item x="1916"/>
        <item x="3773"/>
        <item x="2412"/>
        <item x="2720"/>
        <item x="2985"/>
        <item x="2041"/>
        <item x="2447"/>
        <item x="1223"/>
        <item x="993"/>
        <item x="1951"/>
        <item x="1994"/>
        <item x="1867"/>
        <item x="512"/>
        <item x="3633"/>
        <item x="2947"/>
        <item x="3576"/>
        <item x="3217"/>
        <item x="2244"/>
        <item x="2139"/>
        <item x="321"/>
        <item x="596"/>
        <item x="521"/>
        <item x="1865"/>
        <item x="2224"/>
        <item x="3034"/>
        <item x="2340"/>
        <item x="3461"/>
        <item x="2582"/>
        <item x="1397"/>
        <item x="4104"/>
        <item x="681"/>
        <item x="2637"/>
        <item x="2758"/>
        <item x="752"/>
        <item x="965"/>
        <item x="1763"/>
        <item x="661"/>
        <item x="2636"/>
        <item x="683"/>
        <item x="1388"/>
        <item x="2068"/>
        <item x="2188"/>
        <item x="1219"/>
        <item x="3683"/>
        <item x="574"/>
        <item x="667"/>
        <item x="3727"/>
        <item x="2743"/>
        <item x="588"/>
        <item x="3063"/>
        <item x="2714"/>
        <item x="3097"/>
        <item x="3600"/>
        <item x="2952"/>
        <item x="3309"/>
        <item x="1795"/>
        <item x="128"/>
        <item x="2866"/>
        <item x="3680"/>
        <item x="2987"/>
        <item x="1752"/>
        <item x="3455"/>
        <item x="2734"/>
        <item x="1324"/>
        <item x="963"/>
        <item x="1800"/>
        <item x="2992"/>
        <item x="1419"/>
        <item x="4084"/>
        <item x="3746"/>
        <item x="4018"/>
        <item x="2738"/>
        <item x="3621"/>
        <item x="3752"/>
        <item x="966"/>
        <item x="1516"/>
        <item x="2868"/>
        <item x="2548"/>
        <item x="120"/>
        <item x="2346"/>
        <item x="982"/>
        <item x="3875"/>
        <item x="3947"/>
        <item x="3112"/>
        <item x="3259"/>
        <item x="1839"/>
        <item x="1733"/>
        <item x="988"/>
        <item x="4033"/>
        <item x="4054"/>
        <item x="3463"/>
        <item x="233"/>
        <item x="2634"/>
        <item x="1328"/>
        <item x="1341"/>
        <item x="2520"/>
        <item x="2709"/>
        <item x="989"/>
        <item x="3273"/>
        <item x="1308"/>
        <item x="1030"/>
        <item x="3862"/>
        <item x="3295"/>
        <item x="856"/>
        <item x="3323"/>
        <item x="2448"/>
        <item x="840"/>
        <item x="1503"/>
        <item x="2905"/>
        <item x="580"/>
        <item x="3468"/>
        <item x="2019"/>
        <item x="1168"/>
        <item x="78"/>
        <item x="1314"/>
        <item x="1422"/>
        <item x="886"/>
        <item x="1597"/>
        <item x="3253"/>
        <item x="3969"/>
        <item x="1427"/>
        <item x="3929"/>
        <item x="3539"/>
        <item x="2071"/>
        <item x="861"/>
        <item x="3647"/>
        <item x="1048"/>
        <item x="3031"/>
        <item x="1781"/>
        <item x="3652"/>
        <item x="492"/>
        <item x="2405"/>
        <item x="2562"/>
        <item x="3829"/>
        <item x="122"/>
        <item x="1983"/>
        <item x="2375"/>
        <item x="946"/>
        <item x="3594"/>
        <item x="2791"/>
        <item x="437"/>
        <item x="3268"/>
        <item x="3639"/>
        <item x="3252"/>
        <item x="1743"/>
        <item x="955"/>
        <item x="350"/>
        <item x="2748"/>
        <item x="1779"/>
        <item x="2968"/>
        <item x="612"/>
        <item x="3496"/>
        <item x="2568"/>
        <item x="199"/>
        <item x="2186"/>
        <item x="1063"/>
        <item x="3523"/>
        <item x="1040"/>
        <item x="690"/>
        <item x="845"/>
        <item x="2347"/>
        <item x="3586"/>
        <item x="376"/>
        <item x="2984"/>
        <item x="3464"/>
        <item x="983"/>
        <item x="2757"/>
        <item x="2252"/>
        <item x="11"/>
        <item x="3435"/>
        <item x="3824"/>
        <item x="3538"/>
        <item x="1756"/>
        <item x="2010"/>
        <item x="185"/>
        <item x="4099"/>
        <item x="1525"/>
        <item x="3033"/>
        <item x="1674"/>
        <item x="1331"/>
        <item x="1378"/>
        <item x="3286"/>
        <item x="2946"/>
        <item x="3028"/>
        <item x="206"/>
        <item x="3091"/>
        <item x="3606"/>
        <item x="1303"/>
        <item x="1389"/>
        <item x="2175"/>
        <item x="3022"/>
        <item x="2610"/>
        <item x="645"/>
        <item x="5"/>
        <item x="1010"/>
        <item x="3575"/>
        <item x="1288"/>
        <item x="1735"/>
        <item x="2815"/>
        <item x="338"/>
        <item x="4041"/>
        <item x="3382"/>
        <item x="143"/>
        <item x="1135"/>
        <item x="2785"/>
        <item x="1969"/>
        <item x="3674"/>
        <item x="1062"/>
        <item x="679"/>
        <item x="189"/>
        <item x="1310"/>
        <item x="204"/>
        <item x="3703"/>
        <item x="1985"/>
        <item x="3563"/>
        <item x="3102"/>
        <item x="1034"/>
        <item x="1487"/>
        <item x="3836"/>
        <item x="1393"/>
        <item x="2935"/>
        <item x="1671"/>
        <item x="513"/>
        <item x="1537"/>
        <item x="3707"/>
        <item x="2689"/>
        <item x="2657"/>
        <item x="2658"/>
        <item x="3075"/>
        <item x="2788"/>
        <item x="3953"/>
        <item x="1566"/>
        <item x="1973"/>
        <item x="3339"/>
        <item x="388"/>
        <item x="1816"/>
        <item x="3785"/>
        <item x="3739"/>
        <item x="1943"/>
        <item x="1483"/>
        <item x="3782"/>
        <item x="3624"/>
        <item x="597"/>
        <item x="3503"/>
        <item x="855"/>
        <item x="3409"/>
        <item x="409"/>
        <item x="3977"/>
        <item x="1305"/>
        <item x="1343"/>
        <item x="131"/>
        <item x="3474"/>
        <item x="2869"/>
        <item x="66"/>
        <item x="3933"/>
        <item x="1101"/>
        <item x="991"/>
        <item x="3191"/>
        <item x="4087"/>
        <item x="3301"/>
        <item x="2415"/>
        <item x="3356"/>
        <item x="1201"/>
        <item x="2642"/>
        <item x="3453"/>
        <item x="1217"/>
        <item x="566"/>
        <item x="1018"/>
        <item x="1126"/>
        <item x="539"/>
        <item x="4056"/>
        <item x="3001"/>
        <item x="3975"/>
        <item x="3118"/>
        <item x="3937"/>
        <item x="2150"/>
        <item x="171"/>
        <item x="622"/>
        <item x="3449"/>
        <item x="3784"/>
        <item x="3066"/>
        <item x="2867"/>
        <item x="3123"/>
        <item x="1189"/>
        <item x="1874"/>
        <item x="1447"/>
        <item x="2674"/>
        <item x="3470"/>
        <item x="621"/>
        <item x="1875"/>
        <item x="2387"/>
        <item x="3089"/>
        <item x="190"/>
        <item x="669"/>
        <item x="3804"/>
        <item x="1499"/>
        <item x="1398"/>
        <item x="431"/>
        <item x="544"/>
        <item x="1556"/>
        <item x="3383"/>
        <item x="1420"/>
        <item x="3702"/>
        <item x="2759"/>
        <item x="1812"/>
        <item x="2630"/>
        <item x="4062"/>
        <item x="1845"/>
        <item x="3664"/>
        <item x="3095"/>
        <item x="851"/>
        <item x="1344"/>
        <item x="3235"/>
        <item x="1330"/>
        <item x="3531"/>
        <item x="3444"/>
        <item x="3322"/>
        <item x="2151"/>
        <item x="1317"/>
        <item x="2070"/>
        <item x="3540"/>
        <item x="7"/>
        <item x="1211"/>
        <item x="2344"/>
        <item x="2164"/>
        <item x="1796"/>
        <item x="2899"/>
        <item x="614"/>
        <item x="1906"/>
        <item x="1032"/>
        <item x="159"/>
        <item x="3957"/>
        <item x="3349"/>
        <item x="3320"/>
        <item x="2708"/>
        <item x="4110"/>
        <item x="3324"/>
        <item x="3497"/>
        <item x="4080"/>
        <item x="2988"/>
        <item x="4079"/>
        <item x="3341"/>
        <item x="1009"/>
        <item x="2597"/>
        <item x="3867"/>
        <item x="1164"/>
        <item x="3117"/>
        <item x="13"/>
        <item x="2605"/>
        <item x="3981"/>
        <item x="358"/>
        <item x="1149"/>
        <item x="331"/>
        <item x="633"/>
        <item x="2799"/>
        <item x="3484"/>
        <item x="670"/>
        <item x="3608"/>
        <item x="979"/>
        <item x="1758"/>
        <item x="2257"/>
        <item x="3288"/>
        <item x="3713"/>
        <item x="829"/>
        <item x="677"/>
        <item x="3830"/>
        <item x="1197"/>
        <item x="3225"/>
        <item x="3587"/>
        <item x="555"/>
        <item x="2425"/>
        <item x="1635"/>
        <item x="1354"/>
        <item x="2022"/>
        <item x="2177"/>
        <item x="3410"/>
        <item x="2013"/>
        <item x="3764"/>
        <item x="2908"/>
        <item x="3657"/>
        <item x="3317"/>
        <item x="2503"/>
        <item x="1400"/>
        <item x="2959"/>
        <item x="3813"/>
        <item x="4037"/>
        <item x="894"/>
        <item x="55"/>
        <item x="2264"/>
        <item x="713"/>
        <item x="3115"/>
        <item x="1129"/>
        <item x="3352"/>
        <item x="2933"/>
        <item x="2458"/>
        <item x="4098"/>
        <item x="2829"/>
        <item x="2827"/>
        <item x="3389"/>
        <item x="3916"/>
        <item x="2632"/>
        <item x="3771"/>
        <item x="1780"/>
        <item x="3675"/>
        <item x="3974"/>
        <item x="3306"/>
        <item x="1521"/>
        <item x="3915"/>
        <item x="2843"/>
        <item x="524"/>
        <item x="3507"/>
        <item x="133"/>
        <item x="947"/>
        <item x="3694"/>
        <item x="631"/>
        <item x="975"/>
        <item x="3355"/>
        <item x="2431"/>
        <item x="464"/>
        <item x="2574"/>
        <item x="3811"/>
        <item x="3786"/>
        <item x="1440"/>
        <item x="2444"/>
        <item x="105"/>
        <item x="1442"/>
        <item x="1535"/>
        <item x="3347"/>
        <item x="1052"/>
        <item x="1300"/>
        <item x="3604"/>
        <item x="2676"/>
        <item x="533"/>
        <item x="223"/>
        <item x="678"/>
        <item x="2860"/>
        <item x="951"/>
        <item x="3459"/>
        <item x="3547"/>
        <item x="257"/>
        <item x="1079"/>
        <item x="3697"/>
        <item x="3353"/>
        <item x="1410"/>
        <item x="1103"/>
        <item x="4066"/>
        <item x="3508"/>
        <item x="4102"/>
        <item x="3307"/>
        <item x="2773"/>
        <item x="629"/>
        <item x="538"/>
        <item x="1948"/>
        <item x="322"/>
        <item x="532"/>
        <item x="2063"/>
        <item x="1550"/>
        <item x="1729"/>
        <item x="3885"/>
        <item x="2266"/>
        <item x="3973"/>
        <item x="8"/>
        <item x="1174"/>
        <item x="3327"/>
        <item x="2255"/>
        <item x="2189"/>
        <item x="2072"/>
        <item x="3986"/>
        <item x="3415"/>
        <item x="2361"/>
        <item x="2074"/>
        <item x="3171"/>
        <item x="3348"/>
        <item x="3315"/>
        <item x="2718"/>
        <item x="2174"/>
        <item x="3724"/>
        <item x="3050"/>
        <item x="2875"/>
        <item x="2956"/>
        <item x="1454"/>
        <item x="3232"/>
        <item x="3550"/>
        <item x="3726"/>
        <item x="1669"/>
        <item x="1297"/>
        <item x="3704"/>
        <item x="32"/>
        <item x="2882"/>
        <item x="1446"/>
        <item x="1717"/>
        <item x="3835"/>
        <item x="3627"/>
        <item x="3578"/>
        <item x="1718"/>
        <item x="2522"/>
        <item x="3058"/>
        <item x="3526"/>
        <item x="3200"/>
        <item x="342"/>
        <item x="1660"/>
        <item x="3498"/>
        <item x="1298"/>
        <item x="3469"/>
        <item x="3749"/>
        <item x="3956"/>
        <item x="1438"/>
        <item x="45"/>
        <item x="1750"/>
        <item x="1137"/>
        <item x="2847"/>
        <item x="2615"/>
        <item x="2849"/>
        <item x="3343"/>
        <item x="3308"/>
        <item x="850"/>
        <item x="2240"/>
        <item x="3968"/>
        <item x="2455"/>
        <item x="2221"/>
        <item x="2726"/>
        <item x="1964"/>
        <item x="1708"/>
        <item x="1323"/>
        <item x="2809"/>
        <item x="3582"/>
        <item x="3635"/>
        <item x="577"/>
        <item x="2571"/>
        <item x="3419"/>
        <item x="482"/>
        <item x="3661"/>
        <item x="3602"/>
        <item x="3970"/>
        <item x="9"/>
        <item x="3231"/>
        <item x="3392"/>
        <item x="594"/>
        <item x="4058"/>
        <item x="3755"/>
        <item x="1269"/>
        <item x="1594"/>
        <item x="3769"/>
        <item x="3282"/>
        <item x="2907"/>
        <item x="944"/>
        <item x="2400"/>
        <item x="3047"/>
        <item x="3490"/>
        <item x="1533"/>
        <item x="3530"/>
        <item x="1091"/>
        <item x="2565"/>
        <item x="3654"/>
        <item x="1068"/>
        <item x="3950"/>
        <item x="225"/>
        <item x="354"/>
        <item x="1570"/>
        <item x="2958"/>
        <item x="2165"/>
        <item x="1599"/>
        <item x="992"/>
        <item x="4000"/>
        <item x="333"/>
        <item x="3336"/>
        <item x="3629"/>
        <item x="4048"/>
        <item x="2680"/>
        <item x="3120"/>
        <item x="1739"/>
        <item x="3951"/>
        <item x="3562"/>
        <item x="542"/>
        <item x="1591"/>
        <item x="1385"/>
        <item x="3057"/>
        <item x="3930"/>
        <item x="3840"/>
        <item x="1428"/>
        <item x="1061"/>
        <item x="2986"/>
        <item x="3318"/>
        <item x="3279"/>
        <item x="3502"/>
        <item x="3579"/>
        <item x="2155"/>
        <item x="1222"/>
        <item x="1835"/>
        <item x="1880"/>
        <item x="1207"/>
        <item x="522"/>
        <item x="3609"/>
        <item x="900"/>
        <item x="1115"/>
        <item x="219"/>
        <item x="351"/>
        <item x="1707"/>
        <item x="3126"/>
        <item x="3276"/>
        <item x="1502"/>
        <item x="1026"/>
        <item x="2367"/>
        <item x="1722"/>
        <item x="2194"/>
        <item x="3779"/>
        <item x="2976"/>
        <item x="372"/>
        <item x="974"/>
        <item x="1374"/>
        <item x="440"/>
        <item x="1208"/>
        <item x="2457"/>
        <item x="1980"/>
        <item x="2062"/>
        <item x="1296"/>
        <item x="3364"/>
        <item x="2589"/>
        <item x="967"/>
        <item x="1016"/>
        <item x="4061"/>
        <item x="1753"/>
        <item x="3783"/>
        <item x="3466"/>
        <item x="3500"/>
        <item x="1191"/>
        <item x="4014"/>
        <item x="3583"/>
        <item x="1038"/>
        <item x="2719"/>
        <item x="394"/>
        <item x="656"/>
        <item x="4019"/>
        <item x="2190"/>
        <item x="3597"/>
        <item x="212"/>
        <item x="647"/>
        <item x="2794"/>
        <item x="1677"/>
        <item x="2891"/>
        <item x="356"/>
        <item x="2915"/>
        <item x="1515"/>
        <item x="3932"/>
        <item x="1505"/>
        <item x="3965"/>
        <item x="1085"/>
        <item x="1879"/>
        <item x="1986"/>
        <item x="1121"/>
        <item x="2427"/>
        <item x="564"/>
        <item x="3548"/>
        <item x="948"/>
        <item x="1762"/>
        <item x="3799"/>
        <item x="1334"/>
        <item x="3405"/>
        <item x="1193"/>
        <item x="3074"/>
        <item x="3644"/>
        <item x="719"/>
        <item x="2129"/>
        <item x="4023"/>
        <item x="2648"/>
        <item x="2459"/>
        <item x="1055"/>
        <item x="2"/>
        <item x="1760"/>
        <item x="3420"/>
        <item x="1572"/>
        <item x="2928"/>
        <item x="3803"/>
        <item x="179"/>
        <item x="3751"/>
        <item x="3866"/>
        <item x="3447"/>
        <item x="1313"/>
        <item x="3725"/>
        <item x="3698"/>
        <item x="3990"/>
        <item x="2820"/>
        <item x="1392"/>
        <item x="4112"/>
        <item x="426"/>
        <item x="3274"/>
        <item x="510"/>
        <item x="2403"/>
        <item x="3985"/>
        <item x="3003"/>
        <item x="1990"/>
        <item x="2433"/>
        <item x="2146"/>
        <item x="148"/>
        <item x="1093"/>
        <item x="157"/>
        <item x="1363"/>
        <item x="2057"/>
        <item x="3748"/>
        <item x="1418"/>
        <item x="978"/>
        <item x="2600"/>
        <item x="1954"/>
        <item x="1316"/>
        <item x="977"/>
        <item x="4006"/>
        <item x="1532"/>
        <item x="1436"/>
        <item x="2993"/>
        <item x="1450"/>
        <item x="2851"/>
        <item x="570"/>
        <item x="1004"/>
        <item x="2590"/>
        <item x="1782"/>
        <item x="697"/>
        <item x="3044"/>
        <item x="1307"/>
        <item x="2715"/>
        <item x="712"/>
        <item x="627"/>
        <item x="1100"/>
        <item x="229"/>
        <item x="2440"/>
        <item x="3605"/>
        <item x="2591"/>
        <item x="942"/>
        <item x="1351"/>
        <item x="1049"/>
        <item x="3313"/>
        <item x="3099"/>
        <item x="2430"/>
        <item x="2655"/>
        <item x="2226"/>
        <item x="2982"/>
        <item x="3722"/>
        <item x="3650"/>
        <item x="2667"/>
        <item x="3284"/>
        <item x="2369"/>
        <item x="547"/>
        <item x="2184"/>
        <item x="3432"/>
        <item x="3283"/>
        <item x="3397"/>
        <item x="2360"/>
        <item x="237"/>
        <item x="590"/>
        <item x="31"/>
        <item x="194"/>
        <item x="215"/>
        <item x="3832"/>
        <item x="2052"/>
        <item x="3439"/>
        <item x="2401"/>
        <item x="4030"/>
        <item x="3681"/>
        <item x="3882"/>
        <item x="962"/>
        <item x="3038"/>
        <item x="3485"/>
        <item x="3876"/>
        <item x="883"/>
        <item x="2236"/>
        <item x="2511"/>
        <item x="1870"/>
        <item x="2883"/>
        <item x="1024"/>
        <item x="378"/>
        <item x="2855"/>
        <item x="935"/>
        <item x="380"/>
        <item x="491"/>
        <item x="1898"/>
        <item x="2950"/>
        <item x="2059"/>
        <item x="949"/>
        <item x="2348"/>
        <item x="3716"/>
        <item x="74"/>
        <item x="1413"/>
        <item x="3008"/>
        <item x="3041"/>
        <item x="3098"/>
        <item x="2879"/>
        <item x="3919"/>
        <item x="4113"/>
        <item x="950"/>
        <item x="2912"/>
        <item x="4083"/>
        <item x="1077"/>
        <item x="165"/>
        <item x="771"/>
        <item x="568"/>
        <item x="2011"/>
        <item x="1111"/>
        <item x="2365"/>
        <item x="3125"/>
        <item x="2000"/>
        <item x="556"/>
        <item x="2672"/>
        <item x="4097"/>
        <item x="1798"/>
        <item x="1661"/>
        <item x="3960"/>
        <item x="904"/>
        <item x="2404"/>
        <item x="2649"/>
        <item x="231"/>
        <item x="2973"/>
        <item x="1710"/>
        <item x="2990"/>
        <item x="3821"/>
        <item x="2069"/>
        <item x="569"/>
        <item x="2142"/>
        <item x="1423"/>
        <item x="1466"/>
        <item x="985"/>
        <item x="1013"/>
        <item x="1526"/>
        <item x="3607"/>
        <item x="2452"/>
        <item x="2278"/>
        <item x="2587"/>
        <item x="2436"/>
        <item x="3214"/>
        <item x="2989"/>
        <item x="2942"/>
        <item x="3011"/>
        <item x="1350"/>
        <item x="54"/>
        <item x="3788"/>
        <item x="1198"/>
        <item x="2728"/>
        <item x="1117"/>
        <item x="2586"/>
        <item x="1131"/>
        <item x="2330"/>
        <item x="657"/>
        <item x="2042"/>
        <item x="320"/>
        <item x="2233"/>
        <item x="3822"/>
        <item x="1993"/>
        <item x="1868"/>
        <item x="3536"/>
        <item x="611"/>
        <item x="4"/>
        <item x="2343"/>
        <item x="2651"/>
        <item x="1136"/>
        <item x="515"/>
        <item x="1196"/>
        <item x="1904"/>
        <item x="3741"/>
        <item x="1002"/>
        <item x="1732"/>
        <item x="1581"/>
        <item x="1143"/>
        <item x="28"/>
        <item x="986"/>
        <item x="1031"/>
        <item x="46"/>
        <item x="1887"/>
        <item x="3228"/>
        <item x="3422"/>
        <item x="2282"/>
        <item x="2713"/>
        <item x="4029"/>
        <item x="2363"/>
        <item x="1801"/>
        <item x="725"/>
        <item x="559"/>
        <item x="3365"/>
        <item x="236"/>
        <item x="1046"/>
        <item x="1721"/>
        <item x="2669"/>
        <item x="1212"/>
        <item x="2376"/>
        <item x="520"/>
        <item x="552"/>
        <item x="3615"/>
        <item x="505"/>
        <item x="25"/>
        <item x="1150"/>
        <item x="3901"/>
        <item x="618"/>
        <item x="1349"/>
        <item x="2272"/>
        <item x="1335"/>
        <item x="2835"/>
        <item x="2664"/>
        <item x="3371"/>
        <item x="2825"/>
        <item x="1459"/>
        <item x="3287"/>
        <item x="3265"/>
        <item x="2035"/>
        <item x="3962"/>
        <item x="1977"/>
        <item x="4057"/>
        <item x="3296"/>
        <item x="3693"/>
        <item x="3913"/>
        <item x="2837"/>
        <item x="4109"/>
        <item x="4082"/>
        <item x="609"/>
        <item x="3955"/>
        <item x="4039"/>
        <item x="178"/>
        <item x="4086"/>
        <item x="2627"/>
        <item x="1431"/>
        <item x="1015"/>
        <item x="3260"/>
        <item x="632"/>
        <item x="2053"/>
        <item x="3350"/>
        <item x="607"/>
        <item x="2779"/>
        <item x="1416"/>
        <item x="2217"/>
        <item x="3064"/>
        <item x="1195"/>
        <item x="2949"/>
        <item x="3642"/>
        <item x="353"/>
        <item x="3504"/>
        <item x="1204"/>
        <item x="3737"/>
        <item x="1406"/>
        <item x="239"/>
        <item x="2253"/>
        <item x="1511"/>
        <item x="438"/>
        <item x="3963"/>
        <item x="3864"/>
        <item x="1071"/>
        <item x="3665"/>
        <item x="2581"/>
        <item x="3441"/>
        <item x="3082"/>
        <item x="3202"/>
        <item x="4032"/>
        <item x="1293"/>
        <item x="402"/>
        <item x="2198"/>
        <item x="347"/>
        <item x="1747"/>
        <item x="377"/>
        <item x="3384"/>
        <item x="1367"/>
        <item x="1408"/>
        <item x="3628"/>
        <item x="2841"/>
        <item x="336"/>
        <item x="857"/>
        <item x="86"/>
        <item x="329"/>
        <item x="3402"/>
        <item x="1979"/>
        <item x="2117"/>
        <item x="2080"/>
        <item x="3992"/>
        <item x="1457"/>
        <item x="3533"/>
        <item x="1017"/>
        <item x="1548"/>
        <item x="1736"/>
        <item x="3989"/>
        <item x="33"/>
        <item x="2438"/>
        <item x="427"/>
        <item x="3643"/>
        <item x="3817"/>
        <item x="3263"/>
        <item x="3272"/>
        <item x="3603"/>
        <item x="545"/>
        <item x="4074"/>
        <item x="585"/>
        <item x="3292"/>
        <item x="537"/>
        <item x="572"/>
        <item x="1804"/>
        <item x="4026"/>
        <item x="998"/>
        <item x="1549"/>
        <item x="2618"/>
        <item x="3943"/>
        <item x="2180"/>
        <item x="328"/>
        <item x="2898"/>
        <item x="1218"/>
        <item x="2918"/>
        <item x="1315"/>
        <item x="1294"/>
        <item x="3239"/>
        <item x="3226"/>
        <item x="548"/>
        <item x="1005"/>
        <item x="2392"/>
        <item x="541"/>
        <item x="425"/>
        <item x="1530"/>
        <item x="3374"/>
        <item x="1179"/>
        <item x="2668"/>
        <item x="2619"/>
        <item x="715"/>
        <item x="484"/>
        <item x="2660"/>
        <item x="3445"/>
        <item x="1730"/>
        <item x="1021"/>
        <item x="49"/>
        <item x="1920"/>
        <item x="534"/>
        <item x="3354"/>
        <item x="3222"/>
        <item x="2521"/>
        <item x="3802"/>
        <item x="561"/>
        <item x="1728"/>
        <item x="2366"/>
        <item x="2833"/>
        <item x="3492"/>
        <item x="1895"/>
        <item x="2439"/>
        <item x="3848"/>
        <item x="3928"/>
        <item x="3411"/>
        <item x="1910"/>
        <item x="2357"/>
        <item x="3311"/>
        <item x="254"/>
        <item x="3068"/>
        <item x="332"/>
        <item x="2396"/>
        <item x="2199"/>
        <item x="688"/>
        <item x="3243"/>
        <item x="3299"/>
        <item x="2886"/>
        <item x="346"/>
        <item x="2561"/>
        <item x="196"/>
        <item x="1435"/>
        <item x="2897"/>
        <item x="2506"/>
        <item x="1309"/>
        <item x="2861"/>
        <item x="973"/>
        <item x="1589"/>
        <item x="1292"/>
        <item x="15"/>
        <item x="202"/>
        <item x="2953"/>
        <item x="3873"/>
        <item x="3092"/>
        <item x="2716"/>
        <item x="2828"/>
        <item x="3310"/>
        <item x="3042"/>
        <item x="3863"/>
        <item x="1755"/>
        <item x="3237"/>
        <item x="2435"/>
        <item x="2620"/>
        <item x="776"/>
        <item x="2818"/>
        <item x="546"/>
        <item x="210"/>
        <item x="2364"/>
        <item x="2464"/>
        <item x="2380"/>
        <item x="875"/>
        <item x="3331"/>
        <item x="3535"/>
        <item x="205"/>
        <item x="3845"/>
        <item x="3062"/>
        <item x="1805"/>
        <item x="1216"/>
        <item x="613"/>
        <item x="3085"/>
        <item x="1582"/>
        <item x="3060"/>
        <item x="2917"/>
        <item x="1705"/>
        <item x="2501"/>
        <item x="163"/>
        <item x="3952"/>
        <item x="3534"/>
        <item x="2445"/>
        <item x="3203"/>
        <item x="615"/>
        <item x="2203"/>
        <item x="2678"/>
        <item x="1555"/>
        <item x="3106"/>
        <item x="1590"/>
        <item x="2161"/>
        <item x="2598"/>
        <item x="3298"/>
        <item x="137"/>
        <item x="191"/>
        <item x="432"/>
        <item x="523"/>
        <item x="2578"/>
        <item x="3081"/>
        <item x="2379"/>
        <item x="3564"/>
        <item x="3206"/>
        <item x="211"/>
        <item x="2666"/>
        <item x="4067"/>
        <item x="3522"/>
        <item x="2280"/>
        <item x="1514"/>
        <item x="2569"/>
        <item x="3501"/>
        <item x="3030"/>
        <item x="2966"/>
        <item x="3934"/>
        <item x="2859"/>
        <item x="3291"/>
        <item x="1417"/>
        <item x="1050"/>
        <item x="3686"/>
        <item x="578"/>
        <item x="3246"/>
        <item x="59"/>
        <item x="3988"/>
        <item x="24"/>
        <item x="2550"/>
        <item x="433"/>
        <item x="3931"/>
        <item x="3032"/>
        <item x="2480"/>
        <item x="3520"/>
        <item x="764"/>
        <item x="3067"/>
        <item x="3636"/>
        <item x="3076"/>
        <item x="2646"/>
        <item x="2981"/>
        <item x="3379"/>
        <item x="3910"/>
        <item x="2410"/>
        <item x="1151"/>
        <item x="630"/>
        <item x="518"/>
        <item x="3549"/>
        <item x="1154"/>
        <item x="3541"/>
        <item x="2663"/>
        <item x="134"/>
        <item x="2246"/>
        <item x="1534"/>
        <item x="3935"/>
        <item x="3599"/>
        <item x="1748"/>
        <item x="2980"/>
        <item x="3215"/>
        <item x="1553"/>
        <item x="3684"/>
        <item x="3281"/>
        <item x="896"/>
        <item x="2631"/>
        <item x="2528"/>
        <item x="4024"/>
        <item x="170"/>
        <item x="2373"/>
        <item x="3525"/>
        <item x="1536"/>
        <item x="3944"/>
        <item x="2805"/>
        <item x="2378"/>
        <item x="1125"/>
        <item x="2616"/>
        <item x="386"/>
        <item x="2411"/>
        <item x="1220"/>
        <item x="2902"/>
        <item x="4090"/>
        <item x="659"/>
        <item x="1761"/>
        <item x="2808"/>
        <item x="2531"/>
        <item x="964"/>
        <item x="3094"/>
        <item x="2662"/>
        <item x="348"/>
        <item x="3815"/>
        <item x="3223"/>
        <item x="1988"/>
        <item x="2219"/>
        <item x="3437"/>
        <item x="3728"/>
        <item x="2409"/>
        <item x="3561"/>
        <item x="3730"/>
        <item x="3610"/>
        <item x="213"/>
        <item x="2228"/>
        <item x="2798"/>
        <item x="3795"/>
        <item x="20"/>
        <item x="387"/>
        <item x="2247"/>
        <item x="3465"/>
        <item x="1352"/>
        <item x="145"/>
        <item x="2647"/>
        <item x="1444"/>
        <item x="642"/>
        <item x="2906"/>
        <item x="653"/>
        <item x="641"/>
        <item x="2018"/>
        <item x="2724"/>
        <item x="2349"/>
        <item x="1441"/>
        <item x="2170"/>
        <item x="2414"/>
        <item x="2727"/>
        <item x="626"/>
        <item x="2195"/>
        <item x="51"/>
        <item x="2903"/>
        <item x="3553"/>
        <item x="1301"/>
        <item x="220"/>
        <item x="2382"/>
        <item x="954"/>
        <item x="2216"/>
        <item x="2393"/>
        <item x="605"/>
        <item x="3559"/>
        <item x="1231"/>
        <item x="3762"/>
        <item x="3297"/>
        <item x="3401"/>
        <item x="1391"/>
        <item x="3898"/>
        <item x="3367"/>
        <item x="2880"/>
        <item x="571"/>
        <item x="1415"/>
        <item x="2802"/>
        <item x="526"/>
        <item x="1140"/>
        <item x="176"/>
        <item x="2385"/>
        <item x="3653"/>
        <item x="2125"/>
        <item x="686"/>
        <item x="1792"/>
        <item x="4103"/>
        <item x="1338"/>
        <item x="2816"/>
        <item x="1554"/>
        <item x="581"/>
        <item x="2697"/>
        <item x="139"/>
        <item x="1703"/>
        <item x="2441"/>
        <item x="3305"/>
        <item x="138"/>
        <item x="3903"/>
        <item x="3668"/>
        <item x="3334"/>
        <item x="1558"/>
        <item x="2806"/>
        <item x="976"/>
        <item x="2607"/>
        <item x="723"/>
        <item x="1386"/>
        <item x="324"/>
        <item x="1295"/>
        <item x="3819"/>
        <item x="1173"/>
        <item x="2792"/>
        <item x="187"/>
        <item x="3759"/>
        <item x="3194"/>
        <item x="940"/>
        <item x="1995"/>
        <item x="1426"/>
        <item x="2434"/>
        <item x="3872"/>
        <item x="3462"/>
        <item x="3373"/>
        <item x="2389"/>
        <item x="536"/>
        <item x="1706"/>
        <item x="658"/>
        <item x="4093"/>
        <item x="589"/>
        <item x="418"/>
        <item x="4008"/>
        <item x="3040"/>
        <item x="3529"/>
        <item x="591"/>
        <item x="421"/>
        <item x="0"/>
        <item x="2793"/>
        <item x="1737"/>
        <item x="19"/>
        <item x="1432"/>
        <item x="4015"/>
        <item x="3667"/>
        <item x="663"/>
        <item x="3655"/>
        <item x="2099"/>
        <item x="3086"/>
        <item x="3761"/>
        <item x="551"/>
        <item x="2767"/>
        <item x="1815"/>
        <item x="1342"/>
        <item x="3267"/>
        <item x="3204"/>
        <item x="2777"/>
        <item x="2864"/>
        <item x="3851"/>
        <item x="160"/>
        <item x="495"/>
        <item x="2831"/>
        <item x="1740"/>
        <item x="3213"/>
        <item x="3890"/>
        <item x="2876"/>
        <item x="3261"/>
        <item x="3101"/>
        <item x="3480"/>
        <item x="2826"/>
        <item x="1542"/>
        <item x="3823"/>
        <item x="3020"/>
        <item x="1175"/>
        <item x="3792"/>
        <item x="4049"/>
        <item x="1299"/>
        <item x="155"/>
        <item x="3584"/>
        <item x="1991"/>
        <item x="2341"/>
        <item x="3787"/>
        <item x="3270"/>
        <item x="3247"/>
        <item x="2131"/>
        <item x="3527"/>
        <item x="3780"/>
        <item x="3720"/>
        <item x="209"/>
        <item x="847"/>
        <item x="565"/>
        <item x="3216"/>
        <item x="2856"/>
        <item x="235"/>
        <item x="227"/>
        <item x="1141"/>
        <item x="1873"/>
        <item x="3747"/>
        <item x="2426"/>
        <item x="654"/>
        <item x="360"/>
        <item x="549"/>
        <item x="2200"/>
        <item x="1501"/>
        <item x="3018"/>
        <item x="2965"/>
        <item x="740"/>
        <item x="1199"/>
        <item x="167"/>
        <item x="1384"/>
        <item x="2109"/>
        <item x="3820"/>
        <item x="1285"/>
        <item x="2359"/>
        <item x="1802"/>
        <item x="3847"/>
        <item x="2803"/>
        <item x="691"/>
        <item x="2398"/>
        <item x="3625"/>
        <item x="3196"/>
        <item x="530"/>
        <item x="2963"/>
        <item x="1945"/>
        <item x="3238"/>
        <item x="528"/>
        <item x="3221"/>
        <item x="3839"/>
        <item x="2563"/>
        <item x="1872"/>
        <item x="2807"/>
        <item x="3878"/>
        <item x="1159"/>
        <item x="2687"/>
        <item x="509"/>
        <item x="1731"/>
        <item x="3837"/>
        <item x="2223"/>
        <item x="3404"/>
        <item x="1202"/>
        <item x="3938"/>
        <item x="1598"/>
        <item x="4025"/>
        <item x="1089"/>
        <item x="3825"/>
        <item x="2371"/>
        <item x="3543"/>
        <item x="2079"/>
        <item x="1166"/>
        <item x="3403"/>
        <item x="3487"/>
        <item x="56"/>
        <item x="3333"/>
        <item x="3689"/>
        <item x="181"/>
        <item x="3719"/>
        <item x="3013"/>
        <item x="3251"/>
        <item x="3572"/>
        <item x="1368"/>
        <item x="1023"/>
        <item x="3249"/>
        <item x="1571"/>
        <item x="3256"/>
        <item x="3188"/>
        <item x="4040"/>
        <item x="3614"/>
        <item x="3906"/>
        <item x="602"/>
        <item x="1153"/>
        <item x="3388"/>
        <item x="3834"/>
        <item x="2911"/>
        <item x="1434"/>
        <item x="3670"/>
        <item x="2171"/>
        <item x="1380"/>
        <item x="2955"/>
        <item x="3294"/>
        <item x="608"/>
        <item x="1576"/>
        <item x="3395"/>
        <item x="3646"/>
        <item x="2584"/>
        <item x="3558"/>
        <item x="2328"/>
        <item x="1445"/>
        <item x="2819"/>
        <item x="3049"/>
        <item x="3770"/>
        <item x="3789"/>
        <item x="575"/>
        <item x="2044"/>
        <item x="1205"/>
        <item x="3269"/>
        <item x="3849"/>
        <item x="2258"/>
        <item x="3669"/>
        <item x="3266"/>
        <item x="2023"/>
        <item x="2776"/>
        <item x="2824"/>
        <item x="2001"/>
        <item x="2025"/>
        <item x="3900"/>
        <item x="234"/>
        <item x="3567"/>
        <item x="195"/>
        <item x="3245"/>
        <item x="126"/>
        <item x="224"/>
        <item x="3712"/>
        <item x="1210"/>
        <item x="2944"/>
        <item x="3982"/>
        <item x="3794"/>
        <item x="3499"/>
        <item x="636"/>
        <item x="1185"/>
        <item x="1485"/>
        <item x="2356"/>
        <item x="1379"/>
        <item x="445"/>
        <item x="1723"/>
        <item x="230"/>
        <item x="3701"/>
        <item x="1912"/>
        <item x="3753"/>
        <item x="859"/>
        <item x="3107"/>
        <item x="3477"/>
        <item x="2626"/>
        <item x="3618"/>
        <item x="2878"/>
        <item x="3858"/>
        <item x="1020"/>
        <item x="1387"/>
        <item x="3486"/>
        <item x="1712"/>
        <item x="3515"/>
        <item x="3589"/>
        <item x="3991"/>
        <item x="1203"/>
        <item x="111"/>
        <item x="2554"/>
        <item x="1170"/>
        <item x="3278"/>
        <item x="3442"/>
        <item x="3905"/>
        <item x="1186"/>
        <item x="1327"/>
        <item x="2848"/>
        <item x="1090"/>
        <item x="4089"/>
        <item x="3735"/>
        <item x="3052"/>
        <item x="1161"/>
        <item x="623"/>
        <item x="1551"/>
        <item x="3280"/>
        <item x="3023"/>
        <item x="1564"/>
        <item x="3491"/>
        <item x="1741"/>
        <item x="3678"/>
        <item x="1037"/>
        <item x="3714"/>
        <item x="3189"/>
        <item x="2945"/>
        <item x="277"/>
        <item x="3838"/>
        <item x="1901"/>
        <item x="1783"/>
        <item x="1448"/>
        <item x="3560"/>
        <item x="2067"/>
        <item x="2621"/>
        <item x="1322"/>
        <item x="154"/>
        <item x="767"/>
        <item x="2872"/>
        <item x="2050"/>
        <item x="345"/>
        <item x="124"/>
        <item x="3096"/>
        <item x="3914"/>
        <item x="493"/>
        <item x="1043"/>
        <item x="410"/>
        <item x="1919"/>
        <item x="151"/>
        <item x="2690"/>
        <item x="390"/>
        <item x="344"/>
        <item x="3942"/>
        <item x="2163"/>
        <item x="2854"/>
        <item x="971"/>
        <item x="3073"/>
        <item x="1022"/>
        <item x="2580"/>
        <item x="141"/>
        <item x="1187"/>
        <item x="2213"/>
        <item x="3945"/>
        <item x="3812"/>
        <item x="1152"/>
        <item x="624"/>
        <item x="2846"/>
        <item x="2629"/>
        <item x="1559"/>
        <item x="3993"/>
        <item x="2910"/>
        <item x="1099"/>
        <item x="452"/>
        <item x="2402"/>
        <item x="1287"/>
        <item x="3103"/>
        <item x="3366"/>
        <item x="226"/>
        <item x="3314"/>
        <item x="2507"/>
        <item x="1214"/>
        <item x="3640"/>
        <item x="3854"/>
        <item x="2353"/>
        <item x="2924"/>
        <item x="2783"/>
        <item x="2814"/>
        <item x="2640"/>
        <item x="2077"/>
        <item x="3733"/>
        <item x="2845"/>
        <item x="3717"/>
        <item x="3300"/>
        <item x="606"/>
        <item x="734"/>
        <item x="1734"/>
        <item x="3588"/>
        <item x="1371"/>
        <item x="335"/>
        <item x="334"/>
        <item x="2352"/>
        <item x="2930"/>
        <item x="3826"/>
        <item x="3438"/>
        <item x="773"/>
        <item x="3084"/>
        <item x="643"/>
        <item x="475"/>
        <item x="35"/>
        <item x="3007"/>
        <item x="2922"/>
        <item x="2969"/>
        <item x="23"/>
        <item x="3071"/>
        <item x="2948"/>
        <item x="2355"/>
        <item x="121"/>
        <item x="228"/>
        <item x="2176"/>
        <item x="4012"/>
        <item x="136"/>
        <item x="1714"/>
        <item x="3205"/>
        <item x="2729"/>
        <item x="3904"/>
        <item x="693"/>
        <item x="1124"/>
        <item x="1847"/>
        <item x="2351"/>
        <item x="821"/>
        <item x="2558"/>
        <item x="3577"/>
        <item x="339"/>
        <item x="4064"/>
        <item x="1144"/>
        <item x="1425"/>
        <item x="516"/>
        <item x="2996"/>
        <item x="3807"/>
        <item x="668"/>
        <item x="150"/>
        <item x="3734"/>
        <item x="2593"/>
        <item x="57"/>
        <item x="297"/>
        <item x="2691"/>
        <item x="1200"/>
        <item x="3416"/>
        <item x="3423"/>
        <item x="3451"/>
        <item x="2372"/>
        <item x="2567"/>
        <item x="1390"/>
        <item x="3774"/>
        <item x="3488"/>
        <item x="2073"/>
        <item x="617"/>
        <item x="610"/>
        <item x="1449"/>
        <item x="1290"/>
        <item x="3797"/>
        <item x="2665"/>
        <item x="3043"/>
        <item x="595"/>
        <item x="958"/>
        <item x="1312"/>
        <item x="2172"/>
        <item x="2407"/>
        <item x="2659"/>
        <item x="2047"/>
        <item x="2530"/>
        <item x="1852"/>
        <item x="3113"/>
        <item x="3116"/>
        <item x="587"/>
        <item x="1060"/>
        <item x="3887"/>
        <item x="858"/>
        <item x="218"/>
        <item x="2510"/>
        <item x="398"/>
        <item x="848"/>
        <item x="4073"/>
        <item x="357"/>
        <item x="664"/>
        <item x="2943"/>
        <item x="2572"/>
        <item x="2034"/>
        <item x="635"/>
        <item x="3923"/>
        <item x="3775"/>
        <item x="3545"/>
        <item x="2179"/>
        <item x="2381"/>
        <item x="4044"/>
        <item x="1429"/>
        <item x="1471"/>
        <item x="600"/>
        <item x="3546"/>
        <item x="2755"/>
        <item x="174"/>
        <item x="259"/>
        <item x="3710"/>
        <item x="1194"/>
        <item x="3611"/>
        <item x="593"/>
        <item x="177"/>
        <item x="3979"/>
        <item x="3997"/>
        <item x="1586"/>
        <item x="3248"/>
        <item x="1759"/>
        <item x="2749"/>
        <item x="1787"/>
        <item x="36"/>
        <item x="2187"/>
        <item x="180"/>
        <item x="4034"/>
        <item x="1956"/>
        <item x="1754"/>
        <item x="1494"/>
        <item x="127"/>
        <item x="1818"/>
        <item x="2823"/>
        <item x="216"/>
        <item x="2148"/>
        <item x="478"/>
        <item x="893"/>
        <item x="3330"/>
        <item x="3090"/>
        <item x="3884"/>
        <item x="3763"/>
        <item x="3852"/>
        <item x="1820"/>
        <item x="1402"/>
        <item x="2391"/>
        <item x="3325"/>
        <item x="1291"/>
        <item x="3662"/>
        <item x="1715"/>
        <item x="1702"/>
        <item x="2368"/>
        <item x="3473"/>
        <item x="3108"/>
        <item x="3342"/>
        <item x="2235"/>
        <item x="3998"/>
        <item x="2685"/>
        <item x="2961"/>
        <item x="1160"/>
        <item x="984"/>
        <item x="956"/>
        <item x="2822"/>
        <item x="3119"/>
        <item x="2840"/>
        <item x="2576"/>
        <item x="2345"/>
        <item x="3855"/>
        <item x="3376"/>
        <item x="3808"/>
        <item x="3912"/>
        <item x="3254"/>
        <item x="1899"/>
        <item x="3814"/>
        <item x="2509"/>
        <item x="2920"/>
        <item x="1056"/>
        <item x="4085"/>
        <item x="2692"/>
        <item x="327"/>
        <item x="558"/>
        <item x="3512"/>
        <item x="3207"/>
        <item x="4020"/>
        <item x="3303"/>
        <item x="3891"/>
        <item x="3362"/>
        <item x="2789"/>
        <item x="823"/>
        <item x="582"/>
        <item x="3079"/>
        <item x="2654"/>
        <item x="3659"/>
        <item x="3810"/>
        <item x="2812"/>
        <item x="3346"/>
        <item x="3478"/>
        <item x="3413"/>
        <item x="3377"/>
        <item x="3964"/>
        <item x="3027"/>
        <item x="3638"/>
        <item x="3467"/>
        <item x="140"/>
        <item x="3345"/>
        <item x="1544"/>
        <item x="4106"/>
        <item x="3616"/>
        <item x="583"/>
        <item x="168"/>
        <item x="2517"/>
        <item x="1751"/>
        <item x="2442"/>
        <item x="1529"/>
        <item x="849"/>
        <item x="3219"/>
        <item x="3767"/>
        <item x="3595"/>
        <item x="1025"/>
        <item x="1365"/>
        <item x="584"/>
        <item x="2027"/>
        <item x="3736"/>
        <item x="2695"/>
        <item x="1058"/>
        <item x="599"/>
        <item x="144"/>
        <item x="3869"/>
        <item x="172"/>
        <item x="337"/>
        <item x="2885"/>
        <item x="2505"/>
        <item x="1059"/>
        <item x="1592"/>
        <item x="655"/>
        <item x="1778"/>
        <item x="3818"/>
        <item x="2428"/>
        <item x="2127"/>
        <item x="2740"/>
        <item x="1727"/>
        <item x="2926"/>
        <item x="2422"/>
        <item x="1029"/>
        <item x="2733"/>
        <item x="3381"/>
        <item x="368"/>
        <item x="1881"/>
        <item x="2588"/>
        <item x="83"/>
        <item x="2967"/>
        <item x="3856"/>
        <item x="3326"/>
        <item x="4081"/>
        <item x="2432"/>
        <item x="3729"/>
        <item x="3544"/>
        <item x="1439"/>
        <item x="1347"/>
        <item x="2560"/>
        <item x="1673"/>
        <item x="1286"/>
        <item x="4092"/>
        <item x="453"/>
        <item x="3428"/>
        <item x="2894"/>
        <item x="2635"/>
        <item x="3620"/>
        <item x="3421"/>
        <item x="1902"/>
        <item x="3519"/>
        <item x="446"/>
        <item x="3715"/>
        <item x="3450"/>
        <item x="2962"/>
        <item x="1877"/>
        <item x="2941"/>
        <item x="3827"/>
        <item x="3127"/>
        <item x="2683"/>
        <item x="1987"/>
        <item x="1181"/>
        <item x="1593"/>
        <item x="2197"/>
        <item x="173"/>
        <item x="48"/>
        <item x="1814"/>
        <item x="2679"/>
        <item x="232"/>
        <item x="3718"/>
        <item x="37"/>
        <item x="1404"/>
        <item x="3895"/>
        <item x="1486"/>
        <item x="2437"/>
        <item x="634"/>
        <item x="1545"/>
        <item x="221"/>
        <item x="3946"/>
        <item x="222"/>
        <item x="4070"/>
        <item x="1842"/>
        <item x="576"/>
        <item x="2394"/>
        <item x="3078"/>
        <item x="2957"/>
        <item x="1809"/>
        <item x="4111"/>
        <item x="1156"/>
        <item x="2811"/>
        <item x="2688"/>
        <item x="2418"/>
        <item x="2515"/>
        <item x="3054"/>
        <item x="1169"/>
        <item x="2545"/>
        <item x="2383"/>
        <item x="2782"/>
        <item x="3399"/>
        <item x="2977"/>
        <item x="2421"/>
        <item x="1744"/>
        <item x="2058"/>
        <item x="3580"/>
        <item x="866"/>
        <item x="1777"/>
        <item x="2932"/>
        <item x="442"/>
        <item x="2639"/>
        <item x="3012"/>
        <item x="201"/>
        <item x="2817"/>
        <item x="1992"/>
        <item x="4069"/>
        <item x="563"/>
        <item x="1142"/>
        <item x="853"/>
        <item x="766"/>
        <item x="4013"/>
        <item x="1704"/>
        <item x="586"/>
        <item x="3514"/>
        <item x="2279"/>
        <item x="3922"/>
        <item x="3691"/>
        <item x="4003"/>
        <item x="2834"/>
        <item x="2583"/>
        <item x="2416"/>
        <item x="3995"/>
        <item x="753"/>
        <item x="1396"/>
        <item x="2781"/>
        <item x="3192"/>
        <item x="3424"/>
        <item x="1803"/>
        <item x="2498"/>
        <item x="1574"/>
        <item x="2914"/>
        <item x="3275"/>
        <item x="2374"/>
        <item x="3195"/>
        <item x="3750"/>
        <item x="2790"/>
        <item x="3446"/>
        <item x="3264"/>
        <item x="3457"/>
        <item x="1035"/>
        <item x="3949"/>
        <item x="3554"/>
        <item x="2263"/>
        <item x="1421"/>
        <item x="3198"/>
        <item x="2923"/>
        <item x="1411"/>
        <item x="676"/>
        <item x="1044"/>
        <item x="2332"/>
        <item x="1794"/>
        <item x="3458"/>
        <item x="3193"/>
        <item x="2012"/>
        <item x="1790"/>
        <item x="1019"/>
        <item x="540"/>
        <item x="214"/>
        <item x="3197"/>
        <item x="1234"/>
        <item x="3874"/>
        <item x="3104"/>
        <item x="1663"/>
        <item x="1588"/>
        <item x="2938"/>
        <item x="3591"/>
        <item x="1784"/>
        <item x="1081"/>
        <item x="2873"/>
        <item x="4011"/>
        <item x="1861"/>
        <item x="3879"/>
        <item x="953"/>
        <item x="3566"/>
        <item x="3010"/>
        <item x="3695"/>
        <item x="50"/>
        <item x="4042"/>
        <item x="2979"/>
        <item x="2419"/>
        <item x="959"/>
        <item x="1491"/>
        <item x="503"/>
        <item x="4047"/>
        <item x="3601"/>
        <item x="4088"/>
        <item x="3319"/>
        <item x="4022"/>
        <item x="4091"/>
        <item x="662"/>
        <item x="2638"/>
        <item x="22"/>
        <item x="2388"/>
        <item x="3778"/>
        <item x="1701"/>
        <item x="3481"/>
        <item x="1834"/>
        <item x="3592"/>
        <item x="3696"/>
        <item x="747"/>
        <item x="1769"/>
        <item x="2575"/>
        <item x="2887"/>
        <item x="1318"/>
        <item x="671"/>
        <item x="3731"/>
        <item x="2406"/>
        <item x="2901"/>
        <item x="3258"/>
        <item x="3897"/>
        <item x="2940"/>
        <item x="3800"/>
        <item x="3569"/>
        <item x="2612"/>
        <item x="1538"/>
        <item x="3088"/>
        <item x="3972"/>
        <item x="384"/>
        <item x="2358"/>
        <item x="1773"/>
        <item x="207"/>
        <item x="2539"/>
        <item x="3124"/>
        <item x="1006"/>
        <item x="3889"/>
        <item x="2397"/>
        <item x="3570"/>
        <item x="675"/>
        <item x="3048"/>
        <item x="567"/>
        <item x="3637"/>
        <item x="3801"/>
        <item x="3978"/>
        <item x="1139"/>
        <item x="2031"/>
        <item x="3850"/>
        <item x="2153"/>
        <item x="3593"/>
        <item x="1326"/>
        <item x="3565"/>
        <item x="2871"/>
        <item x="1541"/>
        <item x="2423"/>
        <item x="672"/>
        <item x="203"/>
        <item x="1791"/>
        <item x="3660"/>
        <item x="2512"/>
        <item x="685"/>
        <item x="42"/>
        <item x="3218"/>
        <item x="217"/>
        <item x="3926"/>
        <item x="601"/>
        <item x="147"/>
        <item x="3368"/>
        <item x="3793"/>
        <item x="579"/>
        <item x="2267"/>
        <item x="3732"/>
        <item x="2390"/>
        <item x="149"/>
        <item x="2275"/>
        <item x="2696"/>
        <item x="1523"/>
        <item x="3585"/>
        <item x="1960"/>
        <item x="3262"/>
        <item x="3833"/>
        <item x="1112"/>
        <item x="1348"/>
        <item x="573"/>
        <item x="2671"/>
        <item x="1641"/>
        <item x="808"/>
        <item x="1568"/>
        <item x="1430"/>
        <item x="2524"/>
        <item x="3940"/>
        <item x="2370"/>
        <item x="560"/>
        <item x="1475"/>
        <item x="3448"/>
        <item x="208"/>
        <item x="1786"/>
        <item x="1134"/>
        <item x="3069"/>
        <item x="3006"/>
        <item x="1587"/>
        <item x="2399"/>
        <item x="1789"/>
        <item x="651"/>
        <item x="1336"/>
        <item x="1520"/>
        <item x="1014"/>
        <item x="3757"/>
        <item x="2386"/>
        <item x="2354"/>
        <item x="2362"/>
        <item x="2858"/>
        <item x="3886"/>
        <item x="2628"/>
        <item x="3055"/>
        <item x="3385"/>
        <item x="2893"/>
        <item x="2652"/>
        <item x="2526"/>
        <item x="1158"/>
        <item x="2126"/>
        <item x="2105"/>
        <item x="1364"/>
        <item x="316"/>
        <item x="3509"/>
        <item x="1622"/>
        <item x="3996"/>
        <item x="2865"/>
        <item x="241"/>
        <item x="4043"/>
        <item x="2137"/>
        <item x="2884"/>
        <item x="1517"/>
        <item x="2800"/>
        <item x="709"/>
        <item x="598"/>
        <item x="995"/>
        <item x="3387"/>
        <item x="1306"/>
        <item x="1412"/>
        <item x="3632"/>
        <item x="1011"/>
        <item x="2055"/>
        <item x="3386"/>
        <item x="592"/>
        <item x="735"/>
        <item x="1409"/>
        <item x="497"/>
        <item x="918"/>
        <item x="2723"/>
        <item x="3828"/>
        <item x="2535"/>
        <item x="3723"/>
        <item x="738"/>
        <item x="355"/>
        <item x="2449"/>
        <item x="3630"/>
        <item x="2516"/>
        <item x="1531"/>
        <item x="3398"/>
        <item x="2975"/>
        <item x="1405"/>
        <item x="4031"/>
        <item x="2006"/>
        <item x="1596"/>
        <item x="997"/>
        <item x="2904"/>
        <item x="1793"/>
        <item x="3166"/>
        <item x="716"/>
        <item x="3690"/>
        <item x="3941"/>
        <item x="3080"/>
        <item x="3911"/>
        <item x="183"/>
        <item x="3009"/>
        <item x="1540"/>
        <item x="142"/>
        <item x="1171"/>
        <item x="454"/>
        <item x="2832"/>
        <item x="3380"/>
        <item x="1339"/>
        <item x="1560"/>
        <item x="361"/>
        <item x="1543"/>
        <item x="1329"/>
        <item x="359"/>
        <item x="923"/>
        <item x="2717"/>
        <item x="1799"/>
        <item x="2107"/>
        <item x="385"/>
        <item x="2166"/>
        <item x="153"/>
        <item x="3229"/>
        <item x="2682"/>
        <item x="47"/>
        <item x="58"/>
        <item x="3029"/>
        <item x="3358"/>
        <item x="650"/>
        <item x="1451"/>
        <item x="3277"/>
        <item x="2523"/>
        <item x="1774"/>
        <item x="2909"/>
        <item x="1914"/>
        <item x="27"/>
        <item x="980"/>
        <item x="3004"/>
        <item x="4053"/>
        <item x="3472"/>
        <item x="2504"/>
        <item x="3721"/>
        <item x="3511"/>
        <item x="3831"/>
        <item x="553"/>
        <item x="2147"/>
        <item x="2141"/>
        <item x="4100"/>
        <item x="2384"/>
        <item x="3574"/>
        <item x="1127"/>
        <item x="343"/>
        <item x="2518"/>
        <item x="2262"/>
        <item x="3921"/>
        <item x="1999"/>
        <item x="999"/>
        <item x="1886"/>
        <item x="1366"/>
        <item x="3393"/>
        <item x="2675"/>
        <item x="841"/>
        <item x="1241"/>
        <item x="1871"/>
        <item x="3537"/>
        <item x="1720"/>
        <item x="660"/>
        <item x="2978"/>
        <item x="2888"/>
        <item x="2645"/>
        <item x="4010"/>
        <item x="3573"/>
        <item x="3476"/>
        <item x="994"/>
        <item x="3984"/>
        <item x="2784"/>
        <item x="3014"/>
        <item x="439"/>
        <item x="2408"/>
        <item x="3475"/>
        <item x="1047"/>
        <item x="3250"/>
        <item x="2334"/>
        <item x="1157"/>
        <item x="17"/>
        <item x="2881"/>
        <item x="1460"/>
        <item x="3495"/>
        <item x="2602"/>
        <item x="3271"/>
        <item x="3939"/>
        <item x="2237"/>
        <item x="815"/>
        <item x="3861"/>
        <item x="3673"/>
        <item x="3321"/>
        <item x="543"/>
        <item x="1788"/>
        <item x="1984"/>
        <item x="695"/>
        <item x="2476"/>
        <item x="1724"/>
        <item x="3571"/>
        <item x="2936"/>
        <item x="2673"/>
        <item x="193"/>
        <item x="2741"/>
        <item x="3147"/>
        <item x="2424"/>
        <item x="1130"/>
        <item x="619"/>
        <item x="3907"/>
        <item x="1771"/>
        <item x="1776"/>
        <item x="132"/>
        <item x="4076"/>
        <item x="844"/>
        <item x="4050"/>
        <item x="1909"/>
        <item x="1027"/>
        <item x="415"/>
        <item x="123"/>
        <item x="4046"/>
        <item x="479"/>
        <item x="158"/>
        <item x="4035"/>
        <item x="2617"/>
        <item x="3100"/>
        <item x="3590"/>
        <item x="2450"/>
        <item x="554"/>
        <item x="765"/>
        <item x="3337"/>
        <item x="169"/>
        <item x="2801"/>
        <item x="1522"/>
        <item x="192"/>
        <item x="1461"/>
        <item x="3641"/>
        <item x="2706"/>
        <item x="644"/>
        <item x="3230"/>
        <item x="2342"/>
        <item x="1177"/>
        <item x="3699"/>
        <item x="3161"/>
        <item x="1785"/>
        <item x="3417"/>
        <item x="341"/>
        <item x="2983"/>
        <item x="3518"/>
        <item x="3241"/>
        <item x="2420"/>
        <item x="2686"/>
        <item x="1552"/>
        <item x="1775"/>
        <item x="3692"/>
        <item x="1770"/>
        <item x="648"/>
        <item x="3148"/>
        <item x="1913"/>
        <item x="352"/>
        <item x="4004"/>
        <item x="4094"/>
        <item x="3255"/>
        <item x="1399"/>
        <item x="3005"/>
        <item x="2592"/>
        <item x="1713"/>
        <item x="889"/>
        <item x="41"/>
        <item x="198"/>
        <item x="3648"/>
        <item x="3777"/>
        <item x="3111"/>
        <item x="1096"/>
        <item x="2994"/>
        <item x="3846"/>
        <item x="1738"/>
        <item x="3425"/>
        <item x="3532"/>
        <item x="3426"/>
        <item x="4107"/>
        <item x="129"/>
        <item x="798"/>
        <item x="3700"/>
        <item x="2804"/>
        <item x="3521"/>
        <item x="2641"/>
        <item x="3959"/>
        <item x="3524"/>
        <item x="3631"/>
        <item x="1807"/>
        <item x="2974"/>
        <item x="3412"/>
        <item x="3706"/>
        <item x="2182"/>
        <item x="1933"/>
        <item x="4002"/>
        <item x="3672"/>
        <item x="4021"/>
        <item x="3173"/>
        <item x="21"/>
        <item x="922"/>
        <item x="2694"/>
        <item x="649"/>
        <item x="1583"/>
        <item x="2921"/>
        <item x="1806"/>
        <item x="3622"/>
        <item x="3676"/>
        <item x="3105"/>
        <item x="1162"/>
        <item x="1811"/>
        <item x="1619"/>
        <item x="2821"/>
        <item x="152"/>
        <item x="44"/>
        <item x="2225"/>
        <item x="4005"/>
        <item x="2951"/>
        <item x="2731"/>
        <item x="2931"/>
        <item x="1147"/>
        <item x="1959"/>
        <item x="3242"/>
        <item x="1557"/>
        <item x="2700"/>
        <item x="2113"/>
        <item x="4016"/>
        <item x="4038"/>
        <item x="3568"/>
        <item x="2892"/>
        <item x="473"/>
        <item x="18"/>
        <item x="1719"/>
        <item x="3186"/>
        <item x="3892"/>
        <item x="200"/>
        <item x="698"/>
        <item x="3598"/>
        <item x="4059"/>
        <item x="3361"/>
        <item x="3781"/>
        <item x="4052"/>
        <item x="3868"/>
        <item x="639"/>
        <item x="1857"/>
        <item x="680"/>
        <item x="1915"/>
        <item x="2960"/>
        <item x="1167"/>
        <item x="2754"/>
        <item x="2925"/>
        <item x="3917"/>
        <item x="800"/>
        <item x="1963"/>
        <item x="3909"/>
        <item x="422"/>
        <item x="3174"/>
        <item x="3151"/>
        <item x="3046"/>
        <item x="3053"/>
        <item x="3201"/>
        <item x="3443"/>
        <item x="2021"/>
        <item x="1810"/>
        <item x="1905"/>
        <item x="2502"/>
        <item x="3199"/>
        <item x="3378"/>
        <item x="3742"/>
        <item x="2850"/>
        <item x="717"/>
        <item x="188"/>
        <item x="972"/>
        <item x="3596"/>
        <item x="4017"/>
        <item x="3516"/>
        <item x="1766"/>
        <item x="990"/>
        <item x="1253"/>
        <item x="175"/>
        <item x="3372"/>
        <item x="1145"/>
        <item x="3883"/>
        <item x="2514"/>
        <item x="3083"/>
        <item x="2839"/>
        <item x="1273"/>
        <item x="1190"/>
        <item x="2971"/>
        <item x="1711"/>
        <item x="3460"/>
        <item x="2308"/>
        <item x="3363"/>
        <item x="4009"/>
        <item x="1042"/>
        <item x="3056"/>
        <item x="3436"/>
        <item x="3344"/>
        <item x="2889"/>
        <item x="2746"/>
        <item x="525"/>
        <item x="1051"/>
        <item x="3805"/>
        <item x="1768"/>
        <item x="604"/>
        <item x="3493"/>
        <item x="3853"/>
        <item x="4007"/>
        <item x="3121"/>
        <item x="2029"/>
        <item x="1997"/>
        <item x="2778"/>
        <item x="3626"/>
        <item x="2251"/>
        <item x="1725"/>
        <item x="1086"/>
        <item x="2939"/>
        <item x="472"/>
        <item x="1045"/>
        <item x="2066"/>
        <item x="3109"/>
        <item x="3899"/>
        <item x="2128"/>
        <item x="3918"/>
        <item x="1250"/>
        <item x="3114"/>
        <item x="3045"/>
        <item x="2566"/>
        <item x="2327"/>
        <item x="3999"/>
        <item x="2838"/>
        <item x="30"/>
        <item x="4045"/>
        <item x="891"/>
        <item x="3017"/>
        <item x="3471"/>
        <item x="164"/>
        <item x="1172"/>
        <item x="3865"/>
        <item x="1709"/>
        <item x="34"/>
        <item x="3160"/>
        <item x="1498"/>
        <item x="3431"/>
        <item x="1546"/>
        <item x="3167"/>
        <item x="2331"/>
        <item x="673"/>
        <item x="666"/>
        <item x="1407"/>
        <item x="1496"/>
        <item x="1076"/>
        <item x="710"/>
        <item x="1178"/>
        <item x="2579"/>
        <item x="457"/>
        <item x="3329"/>
        <item x="362"/>
        <item x="968"/>
        <item x="2443"/>
        <item x="1340"/>
        <item x="3581"/>
        <item x="2853"/>
        <item x="1113"/>
        <item x="2508"/>
        <item x="65"/>
        <item x="1155"/>
        <item x="3187"/>
        <item x="603"/>
        <item x="708"/>
        <item x="1966"/>
        <item x="162"/>
        <item x="1765"/>
        <item x="3400"/>
        <item x="3061"/>
        <item x="2305"/>
        <item x="3211"/>
        <item x="2693"/>
        <item x="3908"/>
        <item x="4065"/>
        <item x="3860"/>
        <item x="1646"/>
        <item x="3740"/>
        <item x="646"/>
        <item x="1455"/>
        <item x="2130"/>
        <item x="2417"/>
        <item x="1054"/>
        <item x="748"/>
        <item x="2890"/>
        <item x="3798"/>
        <item x="620"/>
        <item x="1458"/>
        <item x="3745"/>
        <item x="2863"/>
        <item x="1041"/>
        <item x="981"/>
        <item x="3976"/>
        <item x="2577"/>
        <item x="1163"/>
        <item x="514"/>
        <item x="3391"/>
        <item x="3927"/>
        <item x="2900"/>
        <item x="1911"/>
        <item x="3185"/>
        <item x="902"/>
        <item x="3059"/>
        <item x="1084"/>
        <item x="2699"/>
        <item x="1813"/>
        <item x="3212"/>
        <item x="3157"/>
        <item x="3688"/>
        <item x="3857"/>
        <item x="3506"/>
        <item x="3542"/>
        <item x="2573"/>
        <item x="739"/>
        <item x="3948"/>
        <item x="2594"/>
        <item x="2913"/>
        <item x="1918"/>
        <item x="3623"/>
        <item x="2596"/>
        <item x="1128"/>
        <item x="3651"/>
        <item x="26"/>
        <item x="3"/>
        <item x="2710"/>
        <item x="469"/>
        <item x="1227"/>
        <item x="2964"/>
        <item x="1851"/>
        <item x="3335"/>
        <item x="3208"/>
        <item x="3316"/>
        <item x="2919"/>
        <item x="184"/>
        <item x="1764"/>
        <item x="3065"/>
        <item x="1767"/>
        <item x="3666"/>
        <item x="3328"/>
        <item x="3357"/>
        <item x="2564"/>
        <item x="3454"/>
        <item x="1133"/>
        <item x="3456"/>
        <item x="2670"/>
        <item x="3430"/>
        <item x="2684"/>
        <item x="3925"/>
        <item x="3765"/>
        <item x="1819"/>
        <item x="3452"/>
        <item x="3671"/>
        <item x="1452"/>
        <item x="996"/>
        <item x="1856"/>
        <item x="3394"/>
        <item x="3958"/>
        <item x="1319"/>
        <item x="696"/>
        <item x="3880"/>
        <item x="3390"/>
        <item x="2786"/>
        <item x="1506"/>
        <item x="3776"/>
        <item x="3738"/>
        <item x="1107"/>
        <item x="2162"/>
        <item x="701"/>
        <item x="4072"/>
        <item x="29"/>
        <item x="2895"/>
        <item x="3971"/>
        <item x="3708"/>
        <item x="3332"/>
        <item x="2599"/>
        <item x="684"/>
        <item x="3994"/>
        <item x="1510"/>
        <item x="2519"/>
        <item x="3440"/>
        <item x="3408"/>
        <item x="3754"/>
        <item x="2970"/>
        <item x="3556"/>
        <item x="2787"/>
        <item x="14"/>
        <item x="52"/>
        <item x="3816"/>
        <item x="2329"/>
        <item x="721"/>
        <item x="1998"/>
        <item x="2232"/>
        <item x="2927"/>
        <item x="1513"/>
        <item x="3178"/>
        <item x="3351"/>
        <item x="1333"/>
        <item x="2681"/>
        <item x="4036"/>
        <item x="2076"/>
        <item x="628"/>
        <item x="2937"/>
        <item x="674"/>
        <item x="917"/>
        <item x="43"/>
        <item x="1680"/>
        <item x="3510"/>
        <item x="3677"/>
        <item x="3966"/>
        <item x="465"/>
        <item x="1850"/>
        <item x="1996"/>
        <item x="2004"/>
        <item x="3809"/>
        <item x="1949"/>
        <item x="3434"/>
        <item x="494"/>
        <item x="1345"/>
        <item x="1981"/>
        <item x="3162"/>
        <item x="1575"/>
        <item x="3806"/>
        <item x="2797"/>
        <item x="3482"/>
        <item x="1437"/>
        <item x="3407"/>
        <item x="2585"/>
        <item x="3980"/>
        <item x="2796"/>
        <item x="1614"/>
        <item x="3517"/>
        <item x="156"/>
        <item x="6"/>
        <item x="3744"/>
        <item x="3743"/>
        <item x="3483"/>
        <item x="1083"/>
        <item x="3896"/>
        <item x="3870"/>
        <item x="2677"/>
        <item x="161"/>
        <item x="2287"/>
        <item x="3427"/>
        <item x="3705"/>
        <item x="1165"/>
        <item x="3184"/>
        <item x="12"/>
        <item x="3406"/>
        <item x="1600"/>
        <item x="2338"/>
        <item x="3859"/>
        <item x="3612"/>
        <item x="759"/>
        <item x="40"/>
        <item x="3170"/>
        <item x="1726"/>
        <item x="3613"/>
        <item x="3552"/>
        <item x="135"/>
        <item x="3766"/>
        <item x="2698"/>
        <item x="4063"/>
        <item x="3687"/>
        <item x="3924"/>
        <item x="3679"/>
        <item x="88"/>
        <item x="2337"/>
        <item x="1508"/>
        <item x="1278"/>
        <item x="3015"/>
        <item x="3709"/>
        <item x="267"/>
        <item x="2842"/>
        <item x="2862"/>
        <item x="2060"/>
        <item x="1519"/>
        <item x="3479"/>
        <item x="1180"/>
        <item x="1361"/>
        <item x="3177"/>
        <item x="3513"/>
        <item x="2852"/>
        <item x="364"/>
        <item x="3841"/>
        <item x="2711"/>
        <item x="3649"/>
        <item x="2795"/>
        <item x="3180"/>
        <item x="10"/>
        <item x="1595"/>
        <item x="3711"/>
        <item x="4060"/>
        <item x="3893"/>
        <item x="1584"/>
        <item x="4055"/>
        <item x="3181"/>
        <item x="4075"/>
        <item x="130"/>
        <item x="428"/>
        <item x="3209"/>
        <item x="3016"/>
        <item x="2998"/>
        <item x="1876"/>
        <item x="3433"/>
        <item x="3658"/>
        <item x="3163"/>
        <item x="1087"/>
        <item x="2934"/>
        <item x="1628"/>
        <item x="3954"/>
        <item x="1245"/>
        <item x="1935"/>
        <item x="987"/>
        <item x="1878"/>
        <item x="1863"/>
        <item x="3768"/>
        <item x="3682"/>
        <item x="1504"/>
        <item x="3168"/>
        <item x="3756"/>
        <item x="2653"/>
        <item x="2335"/>
        <item x="1104"/>
        <item x="820"/>
        <item x="1248"/>
        <item x="2333"/>
        <item x="1907"/>
        <item x="1259"/>
        <item x="3164"/>
        <item x="1772"/>
        <item x="3791"/>
        <item x="3844"/>
        <item x="3843"/>
        <item x="4028"/>
        <item x="3987"/>
        <item x="3375"/>
        <item x="3396"/>
        <item x="486"/>
        <item x="4051"/>
        <item x="3025"/>
        <item x="3505"/>
        <item x="3093"/>
        <item x="1518"/>
        <item x="16"/>
        <item x="2413"/>
        <item x="1215"/>
        <item x="2110"/>
        <item x="460"/>
        <item x="2810"/>
        <item x="2830"/>
        <item x="3019"/>
        <item x="476"/>
        <item x="2916"/>
        <item x="383"/>
        <item x="1479"/>
        <item x="2929"/>
        <item x="39"/>
        <item x="448"/>
        <item x="3489"/>
        <item x="3685"/>
        <item x="3551"/>
        <item x="3418"/>
        <item x="2751"/>
        <item x="3983"/>
        <item x="3758"/>
        <item x="2870"/>
        <item x="3961"/>
        <item x="1841"/>
        <item x="2769"/>
        <item x="400"/>
        <item x="2557"/>
        <item x="280"/>
        <item x="1941"/>
        <item x="1962"/>
        <item x="3842"/>
        <item x="1080"/>
        <item x="3760"/>
        <item x="2036"/>
        <item x="1649"/>
        <item x="2020"/>
        <item x="1828"/>
        <item x="1224"/>
        <item x="2311"/>
        <item x="934"/>
        <item x="1864"/>
        <item x="2209"/>
        <item x="2084"/>
        <item x="2054"/>
        <item x="837"/>
        <item x="2614"/>
        <item x="1967"/>
        <item x="1944"/>
        <item x="3557"/>
        <item x="778"/>
        <item x="2606"/>
        <item x="2033"/>
        <item x="2230"/>
        <item x="79"/>
        <item x="1146"/>
        <item x="1088"/>
        <item x="1119"/>
        <item x="2736"/>
        <item x="2739"/>
        <item x="293"/>
        <item x="53"/>
        <item x="833"/>
        <item x="1123"/>
        <item x="112"/>
        <item x="2211"/>
        <item x="94"/>
        <item x="2312"/>
        <item x="1226"/>
        <item x="1098"/>
        <item x="933"/>
        <item x="1369"/>
        <item x="298"/>
        <item x="2026"/>
        <item x="1118"/>
        <item x="471"/>
        <item x="60"/>
        <item x="2320"/>
        <item x="2260"/>
        <item x="2298"/>
        <item x="846"/>
        <item x="1105"/>
        <item x="1263"/>
        <item x="742"/>
        <item x="1946"/>
        <item x="2770"/>
        <item x="2152"/>
        <item x="103"/>
        <item x="420"/>
        <item x="1279"/>
        <item x="1667"/>
        <item x="906"/>
        <item x="1897"/>
        <item x="931"/>
        <item x="784"/>
        <item x="405"/>
        <item x="389"/>
        <item x="1567"/>
        <item x="365"/>
        <item x="2633"/>
        <item x="737"/>
        <item x="2336"/>
        <item x="1260"/>
        <item x="1830"/>
        <item x="774"/>
        <item x="68"/>
        <item x="2274"/>
        <item x="1678"/>
        <item x="243"/>
        <item x="1065"/>
        <item x="1097"/>
        <item x="2245"/>
        <item x="375"/>
        <item x="1826"/>
        <item x="1262"/>
        <item x="1860"/>
        <item x="450"/>
        <item x="1563"/>
        <item x="443"/>
        <item x="416"/>
        <item x="2154"/>
        <item x="2214"/>
        <item x="404"/>
        <item x="1629"/>
        <item x="1072"/>
        <item x="2132"/>
        <item x="761"/>
        <item x="911"/>
        <item x="1261"/>
        <item x="1822"/>
        <item x="451"/>
        <item x="99"/>
        <item x="809"/>
        <item x="1824"/>
        <item x="1924"/>
        <item x="496"/>
        <item x="2756"/>
        <item x="1266"/>
        <item x="819"/>
        <item x="2603"/>
        <item x="868"/>
        <item x="2276"/>
        <item x="1488"/>
        <item x="1074"/>
        <item x="63"/>
        <item x="271"/>
        <item x="2737"/>
        <item x="3039"/>
        <item x="1608"/>
        <item x="2302"/>
        <item x="470"/>
        <item x="769"/>
        <item x="2051"/>
        <item x="2065"/>
        <item x="1855"/>
        <item x="1067"/>
        <item x="733"/>
        <item x="411"/>
        <item x="877"/>
        <item x="1659"/>
        <item x="768"/>
        <item x="2319"/>
        <item x="2120"/>
        <item x="3169"/>
        <item x="1922"/>
        <item x="317"/>
        <item x="1282"/>
        <item x="1235"/>
        <item x="80"/>
        <item x="1626"/>
        <item x="1255"/>
        <item x="736"/>
        <item x="2040"/>
        <item x="2037"/>
        <item x="871"/>
        <item x="1102"/>
        <item x="434"/>
        <item x="925"/>
        <item x="2049"/>
        <item x="2145"/>
        <item x="2239"/>
        <item x="1652"/>
        <item x="1069"/>
        <item x="2289"/>
        <item x="860"/>
        <item x="890"/>
        <item x="2242"/>
        <item x="2207"/>
        <item x="699"/>
        <item x="920"/>
        <item x="2227"/>
        <item x="1271"/>
        <item x="1971"/>
        <item x="862"/>
        <item x="110"/>
        <item x="791"/>
        <item x="2138"/>
        <item x="792"/>
        <item x="1561"/>
        <item x="937"/>
        <item x="1481"/>
        <item x="3152"/>
        <item x="441"/>
        <item x="289"/>
        <item x="787"/>
        <item x="2212"/>
        <item x="1370"/>
        <item x="456"/>
        <item x="1264"/>
        <item x="2527"/>
        <item x="1617"/>
        <item x="1252"/>
        <item x="408"/>
        <item x="2661"/>
        <item x="864"/>
        <item x="2772"/>
        <item x="2136"/>
        <item x="1925"/>
        <item x="2005"/>
        <item x="449"/>
        <item x="1472"/>
        <item x="414"/>
        <item x="393"/>
        <item x="1952"/>
        <item x="842"/>
        <item x="1650"/>
        <item x="1114"/>
        <item x="2546"/>
        <item x="836"/>
        <item x="1645"/>
        <item x="1490"/>
        <item x="295"/>
        <item x="430"/>
        <item x="1225"/>
        <item x="2542"/>
        <item x="1268"/>
        <item x="1232"/>
        <item x="285"/>
        <item x="796"/>
        <item x="435"/>
        <item x="1474"/>
        <item x="2144"/>
        <item x="2173"/>
        <item x="2286"/>
        <item x="2721"/>
        <item x="3183"/>
        <item x="2156"/>
        <item x="870"/>
        <item x="1258"/>
        <item x="1095"/>
        <item x="732"/>
        <item x="2229"/>
        <item x="2541"/>
        <item x="1579"/>
        <item x="3176"/>
        <item x="763"/>
        <item x="3036"/>
        <item x="506"/>
        <item x="480"/>
        <item x="1362"/>
        <item x="1480"/>
        <item x="2536"/>
        <item x="1281"/>
        <item x="1275"/>
        <item x="777"/>
        <item x="436"/>
        <item x="1623"/>
        <item x="2089"/>
        <item x="2220"/>
        <item x="1403"/>
        <item x="2075"/>
        <item x="1267"/>
        <item x="3158"/>
        <item x="1066"/>
        <item x="1974"/>
        <item x="1497"/>
        <item x="1825"/>
        <item x="811"/>
        <item x="793"/>
        <item x="1976"/>
        <item x="64"/>
        <item x="2712"/>
        <item x="1356"/>
        <item x="1938"/>
        <item x="2038"/>
        <item x="2231"/>
        <item x="834"/>
        <item x="1346"/>
        <item x="1064"/>
        <item x="939"/>
        <item x="2301"/>
        <item x="2760"/>
        <item x="1493"/>
        <item x="1122"/>
        <item x="61"/>
        <item x="1240"/>
        <item x="1611"/>
        <item x="461"/>
        <item x="781"/>
        <item x="89"/>
        <item x="1930"/>
        <item x="741"/>
        <item x="250"/>
        <item x="423"/>
        <item x="1401"/>
        <item x="1478"/>
        <item x="419"/>
        <item x="2104"/>
        <item x="2707"/>
        <item x="2549"/>
        <item x="2732"/>
        <item x="1569"/>
        <item x="2064"/>
        <item x="1854"/>
        <item x="2048"/>
        <item x="2046"/>
        <item x="755"/>
        <item x="1840"/>
        <item x="485"/>
        <item x="330"/>
        <item x="458"/>
        <item x="291"/>
        <item x="3179"/>
        <item x="38"/>
        <item x="2489"/>
        <item x="2763"/>
        <item x="2466"/>
        <item x="1928"/>
        <item x="1382"/>
        <item x="1247"/>
        <item x="874"/>
        <item x="3035"/>
        <item x="745"/>
        <item x="2112"/>
        <item x="1500"/>
        <item x="108"/>
        <item x="2134"/>
        <item x="417"/>
        <item x="75"/>
        <item x="1244"/>
        <item x="367"/>
        <item x="240"/>
        <item x="2056"/>
        <item x="2730"/>
        <item x="312"/>
        <item x="2493"/>
        <item x="726"/>
        <item x="1462"/>
        <item x="869"/>
        <item x="816"/>
        <item x="2463"/>
        <item x="511"/>
        <item x="2249"/>
        <item x="306"/>
        <item x="447"/>
        <item x="1666"/>
        <item x="318"/>
        <item x="2496"/>
        <item x="1958"/>
        <item x="1463"/>
        <item x="830"/>
        <item x="2310"/>
        <item x="2014"/>
        <item x="1970"/>
        <item x="1620"/>
        <item x="1283"/>
        <item x="256"/>
        <item x="2185"/>
        <item x="2735"/>
        <item x="1939"/>
        <item x="286"/>
        <item x="1975"/>
        <item x="2016"/>
        <item x="301"/>
        <item x="2204"/>
        <item x="62"/>
        <item x="2774"/>
        <item x="932"/>
        <item x="1353"/>
        <item x="2309"/>
        <item x="1836"/>
        <item x="1357"/>
        <item x="314"/>
        <item x="2533"/>
        <item x="785"/>
        <item x="1833"/>
        <item x="1618"/>
        <item x="750"/>
        <item x="1889"/>
        <item x="2090"/>
        <item x="2538"/>
        <item x="1464"/>
        <item x="1469"/>
        <item x="770"/>
        <item x="924"/>
        <item x="1638"/>
        <item x="307"/>
        <item x="812"/>
        <item x="789"/>
        <item x="2201"/>
        <item x="876"/>
        <item x="790"/>
        <item x="101"/>
        <item x="2295"/>
        <item x="2106"/>
        <item x="2158"/>
        <item x="2294"/>
        <item x="371"/>
        <item x="2478"/>
        <item x="2771"/>
        <item x="2140"/>
        <item x="1470"/>
        <item x="1092"/>
        <item x="754"/>
        <item x="1036"/>
        <item x="2761"/>
        <item x="727"/>
        <item x="1612"/>
        <item x="1624"/>
        <item x="483"/>
        <item x="3002"/>
        <item x="757"/>
        <item x="3155"/>
        <item x="865"/>
        <item x="1610"/>
        <item x="1890"/>
        <item x="1846"/>
        <item x="919"/>
        <item x="744"/>
        <item x="1656"/>
        <item x="2499"/>
        <item x="3149"/>
        <item x="1658"/>
        <item x="2556"/>
        <item x="1110"/>
        <item x="519"/>
        <item x="98"/>
        <item x="1355"/>
        <item x="2030"/>
        <item x="897"/>
        <item x="72"/>
        <item x="2093"/>
        <item x="1627"/>
        <item x="1884"/>
        <item x="1972"/>
        <item x="1489"/>
        <item x="100"/>
        <item x="1616"/>
        <item x="2765"/>
        <item x="912"/>
        <item x="2473"/>
        <item x="275"/>
        <item x="2096"/>
        <item x="2103"/>
        <item x="825"/>
        <item x="2202"/>
        <item x="287"/>
        <item x="873"/>
        <item x="928"/>
        <item x="880"/>
        <item x="1957"/>
        <item x="1853"/>
        <item x="1823"/>
        <item x="1644"/>
        <item x="2468"/>
        <item x="1849"/>
        <item x="1631"/>
        <item x="278"/>
        <item x="1070"/>
        <item x="481"/>
        <item x="1900"/>
        <item x="3024"/>
        <item x="822"/>
        <item x="746"/>
        <item x="2135"/>
        <item x="507"/>
        <item x="2167"/>
        <item x="2293"/>
        <item x="2601"/>
        <item x="263"/>
        <item x="903"/>
        <item x="1961"/>
        <item x="1643"/>
        <item x="2465"/>
        <item x="839"/>
        <item x="382"/>
        <item x="2624"/>
        <item x="2613"/>
        <item x="1482"/>
        <item x="2116"/>
        <item x="1625"/>
        <item x="467"/>
        <item x="2108"/>
        <item x="309"/>
        <item x="296"/>
        <item x="466"/>
        <item x="2218"/>
        <item x="1237"/>
        <item x="938"/>
        <item x="810"/>
        <item x="802"/>
        <item x="1277"/>
        <item x="818"/>
        <item x="2753"/>
        <item x="914"/>
        <item x="782"/>
        <item x="1274"/>
        <item x="304"/>
        <item x="490"/>
        <item x="315"/>
        <item x="2553"/>
        <item x="729"/>
        <item x="1236"/>
        <item x="2532"/>
        <item x="2479"/>
        <item x="2119"/>
        <item x="245"/>
        <item x="1082"/>
        <item x="81"/>
        <item x="2024"/>
        <item x="412"/>
        <item x="1885"/>
        <item x="1360"/>
        <item x="2462"/>
        <item x="2477"/>
        <item x="381"/>
        <item x="396"/>
        <item x="1613"/>
        <item x="909"/>
        <item x="813"/>
        <item x="413"/>
        <item x="373"/>
        <item x="2750"/>
        <item x="2085"/>
        <item x="67"/>
        <item x="2609"/>
        <item x="2100"/>
        <item x="2300"/>
        <item x="1921"/>
        <item x="828"/>
        <item x="1372"/>
        <item x="2045"/>
        <item x="2544"/>
        <item x="1882"/>
        <item x="2288"/>
        <item x="1249"/>
        <item x="93"/>
        <item x="2285"/>
        <item x="1937"/>
        <item x="788"/>
        <item x="2525"/>
        <item x="1577"/>
        <item x="1607"/>
        <item x="2500"/>
        <item x="1484"/>
        <item x="288"/>
        <item x="2745"/>
        <item x="2747"/>
        <item x="468"/>
        <item x="1647"/>
        <item x="1978"/>
        <item x="1931"/>
        <item x="879"/>
        <item x="2314"/>
        <item x="2495"/>
        <item x="2083"/>
        <item x="1672"/>
        <item x="303"/>
        <item x="2205"/>
        <item x="2742"/>
        <item x="2764"/>
        <item x="1831"/>
        <item x="887"/>
        <item x="3156"/>
        <item x="2555"/>
        <item x="2487"/>
        <item x="2467"/>
        <item x="2492"/>
        <item x="1657"/>
        <item x="2490"/>
        <item x="2470"/>
        <item x="2494"/>
        <item x="1955"/>
        <item x="366"/>
        <item x="2160"/>
        <item x="261"/>
        <item x="3210"/>
        <item x="927"/>
        <item x="251"/>
        <item x="264"/>
        <item x="1116"/>
        <item x="1075"/>
        <item x="835"/>
        <item x="2307"/>
        <item x="2315"/>
        <item x="2081"/>
        <item x="913"/>
        <item x="1621"/>
        <item x="2313"/>
        <item x="2481"/>
        <item x="2604"/>
        <item x="71"/>
        <item x="2206"/>
        <item x="77"/>
        <item x="797"/>
        <item x="799"/>
        <item x="831"/>
        <item x="508"/>
        <item x="2486"/>
        <item x="395"/>
        <item x="743"/>
        <item x="1580"/>
        <item x="2291"/>
        <item x="1654"/>
        <item x="477"/>
        <item x="106"/>
        <item x="783"/>
        <item x="2292"/>
        <item x="379"/>
        <item x="1229"/>
        <item x="786"/>
        <item x="884"/>
        <item x="1896"/>
        <item x="929"/>
        <item x="2283"/>
        <item x="1883"/>
        <item x="722"/>
        <item x="1655"/>
        <item x="2547"/>
        <item x="1106"/>
        <item x="1676"/>
        <item x="826"/>
        <item x="455"/>
        <item x="3154"/>
        <item x="2483"/>
        <item x="274"/>
        <item x="2768"/>
        <item x="276"/>
        <item x="795"/>
        <item x="2551"/>
        <item x="2017"/>
        <item x="1927"/>
        <item x="1465"/>
        <item x="2215"/>
        <item x="502"/>
        <item x="2210"/>
        <item x="1108"/>
        <item x="504"/>
        <item x="305"/>
        <item x="2306"/>
        <item x="2529"/>
        <item x="2297"/>
        <item x="2208"/>
        <item x="2098"/>
        <item x="1604"/>
        <item x="1639"/>
        <item x="1953"/>
        <item x="1473"/>
        <item x="1233"/>
        <item x="1630"/>
        <item x="1664"/>
        <item x="2094"/>
        <item x="2744"/>
        <item x="915"/>
        <item x="2277"/>
        <item x="95"/>
        <item x="424"/>
        <item x="1270"/>
        <item x="302"/>
        <item x="1467"/>
        <item x="2296"/>
        <item x="827"/>
        <item x="2762"/>
        <item x="1821"/>
        <item x="1837"/>
        <item x="817"/>
        <item x="253"/>
        <item x="3172"/>
        <item x="1256"/>
        <item x="863"/>
        <item x="1894"/>
        <item x="115"/>
        <item x="1932"/>
        <item x="720"/>
        <item x="2222"/>
        <item x="284"/>
        <item x="1965"/>
        <item x="1633"/>
        <item x="838"/>
        <item x="444"/>
        <item x="2471"/>
        <item x="369"/>
        <item x="2101"/>
        <item x="3159"/>
        <item x="1239"/>
        <item x="3182"/>
        <item x="936"/>
        <item x="489"/>
        <item x="731"/>
        <item x="898"/>
        <item x="881"/>
        <item x="1603"/>
        <item x="248"/>
        <item x="832"/>
        <item x="311"/>
        <item x="1934"/>
        <item x="391"/>
        <item x="775"/>
        <item x="2775"/>
        <item x="242"/>
        <item x="114"/>
        <item x="2086"/>
        <item x="498"/>
        <item x="2752"/>
        <item x="730"/>
        <item x="1936"/>
        <item x="2303"/>
        <item x="1662"/>
        <item x="921"/>
        <item x="1668"/>
        <item x="1615"/>
        <item x="76"/>
        <item x="1477"/>
        <item x="1246"/>
        <item x="2488"/>
        <item x="1858"/>
        <item x="2559"/>
        <item x="310"/>
        <item x="2097"/>
        <item x="292"/>
        <item x="2082"/>
        <item x="268"/>
        <item x="407"/>
        <item x="1073"/>
        <item x="1675"/>
        <item x="459"/>
        <item x="1120"/>
        <item x="1609"/>
        <item x="82"/>
        <item x="1094"/>
        <item x="2485"/>
        <item x="1838"/>
        <item x="1602"/>
        <item x="69"/>
        <item x="2540"/>
        <item x="2461"/>
        <item x="1242"/>
        <item x="85"/>
        <item x="1859"/>
        <item x="1923"/>
        <item x="2484"/>
        <item x="907"/>
        <item x="1476"/>
        <item x="2015"/>
        <item x="2087"/>
        <item x="392"/>
        <item x="2092"/>
        <item x="806"/>
        <item x="2008"/>
        <item x="882"/>
        <item x="2095"/>
        <item x="374"/>
        <item x="1228"/>
        <item x="113"/>
        <item x="1495"/>
        <item x="1251"/>
        <item x="888"/>
        <item x="463"/>
        <item x="1632"/>
        <item x="1605"/>
        <item x="119"/>
        <item x="2766"/>
        <item x="794"/>
        <item x="401"/>
        <item x="728"/>
        <item x="1238"/>
        <item x="70"/>
        <item x="2497"/>
        <item x="804"/>
        <item x="1679"/>
        <item x="118"/>
        <item x="2118"/>
        <item x="403"/>
        <item x="751"/>
        <item x="2482"/>
        <item x="2159"/>
        <item x="90"/>
        <item x="97"/>
        <item x="462"/>
        <item x="501"/>
        <item x="2111"/>
        <item x="1078"/>
        <item x="273"/>
        <item x="2537"/>
        <item x="801"/>
        <item x="724"/>
        <item x="1848"/>
        <item x="805"/>
        <item x="1358"/>
        <item x="1642"/>
        <item x="2281"/>
        <item x="1929"/>
        <item x="1492"/>
        <item x="258"/>
        <item x="814"/>
        <item x="283"/>
        <item x="1565"/>
        <item x="1243"/>
        <item x="1892"/>
        <item x="1940"/>
        <item x="1359"/>
        <item x="1844"/>
        <item x="803"/>
        <item x="1636"/>
        <item x="1634"/>
        <item x="84"/>
        <item x="899"/>
        <item x="1468"/>
        <item x="3165"/>
        <item x="2102"/>
        <item x="1942"/>
        <item x="406"/>
        <item x="1601"/>
        <item x="270"/>
        <item x="780"/>
        <item x="107"/>
        <item x="3153"/>
        <item x="1893"/>
        <item x="300"/>
        <item x="1653"/>
        <item x="1651"/>
        <item x="1950"/>
        <item x="91"/>
        <item x="2133"/>
        <item x="104"/>
        <item x="116"/>
        <item x="1648"/>
        <item x="756"/>
        <item x="255"/>
        <item x="73"/>
        <item x="1257"/>
        <item x="2284"/>
        <item x="1832"/>
        <item x="109"/>
        <item x="1230"/>
        <item x="872"/>
        <item x="308"/>
        <item x="2299"/>
        <item x="1843"/>
        <item x="1665"/>
        <item x="2115"/>
        <item x="2469"/>
        <item x="1827"/>
        <item x="2091"/>
        <item x="262"/>
        <item x="2491"/>
        <item x="1606"/>
        <item x="3175"/>
        <item x="290"/>
        <item x="1829"/>
        <item x="2543"/>
        <item x="1280"/>
        <item x="905"/>
        <item x="878"/>
        <item x="102"/>
        <item x="2304"/>
        <item x="1254"/>
        <item x="246"/>
        <item x="3150"/>
        <item x="299"/>
        <item x="1265"/>
        <item x="2124"/>
        <item x="2114"/>
        <item x="1926"/>
        <item x="779"/>
        <item x="916"/>
        <item x="895"/>
        <item x="247"/>
        <item x="758"/>
        <item x="2474"/>
        <item x="1578"/>
        <item x="2088"/>
        <item x="397"/>
        <item x="1640"/>
        <item x="3037"/>
        <item x="313"/>
        <item x="2149"/>
        <item x="2472"/>
        <item x="2007"/>
        <item x="2003"/>
        <item x="294"/>
        <item x="908"/>
        <item x="926"/>
        <item x="1891"/>
        <item x="249"/>
        <item x="2143"/>
        <item x="260"/>
        <item x="96"/>
        <item x="87"/>
        <item x="1670"/>
        <item x="930"/>
        <item x="2475"/>
        <item x="892"/>
        <item x="1888"/>
        <item x="901"/>
        <item x="1272"/>
        <item x="265"/>
        <item x="252"/>
        <item x="363"/>
        <item x="1507"/>
        <item x="824"/>
        <item x="117"/>
        <item x="500"/>
        <item x="272"/>
        <item x="2028"/>
        <item x="244"/>
        <item x="266"/>
        <item x="2123"/>
        <item x="282"/>
        <item x="2317"/>
        <item x="2534"/>
        <item x="319"/>
        <item x="1637"/>
        <item x="1947"/>
        <item x="867"/>
        <item x="2316"/>
        <item x="1562"/>
        <item x="429"/>
        <item x="2290"/>
        <item x="772"/>
        <item x="2318"/>
        <item x="499"/>
        <item x="1276"/>
        <item x="281"/>
        <item t="default"/>
      </items>
    </pivotField>
    <pivotField numFmtId="167" showAll="0"/>
    <pivotField axis="axisPage" multipleItemSelectionAllowed="1" showAll="0">
      <items count="10">
        <item x="8"/>
        <item x="7"/>
        <item h="1" x="6"/>
        <item h="1" x="5"/>
        <item h="1" x="4"/>
        <item h="1" x="3"/>
        <item h="1" x="0"/>
        <item h="1" x="2"/>
        <item h="1" x="1"/>
        <item t="default"/>
      </items>
    </pivotField>
  </pivotFields>
  <rowFields count="1">
    <field x="18"/>
  </rowFields>
  <rowItems count="26">
    <i>
      <x v="4038"/>
    </i>
    <i>
      <x v="4044"/>
    </i>
    <i>
      <x v="4047"/>
    </i>
    <i>
      <x v="4049"/>
    </i>
    <i>
      <x v="4057"/>
    </i>
    <i>
      <x v="4062"/>
    </i>
    <i>
      <x v="4065"/>
    </i>
    <i>
      <x v="4070"/>
    </i>
    <i>
      <x v="4074"/>
    </i>
    <i>
      <x v="4076"/>
    </i>
    <i>
      <x v="4077"/>
    </i>
    <i>
      <x v="4078"/>
    </i>
    <i>
      <x v="4086"/>
    </i>
    <i>
      <x v="4087"/>
    </i>
    <i>
      <x v="4088"/>
    </i>
    <i>
      <x v="4091"/>
    </i>
    <i>
      <x v="4092"/>
    </i>
    <i>
      <x v="4093"/>
    </i>
    <i>
      <x v="4095"/>
    </i>
    <i>
      <x v="4096"/>
    </i>
    <i>
      <x v="4098"/>
    </i>
    <i>
      <x v="4101"/>
    </i>
    <i>
      <x v="4107"/>
    </i>
    <i>
      <x v="4111"/>
    </i>
    <i>
      <x v="4113"/>
    </i>
    <i t="grand">
      <x/>
    </i>
  </rowItems>
  <colFields count="1">
    <field x="6"/>
  </colFields>
  <colItems count="3"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A83" zoomScale="60" zoomScaleNormal="60" zoomScalePageLayoutView="60" workbookViewId="0">
      <selection activeCell="D6" sqref="D6"/>
    </sheetView>
  </sheetViews>
  <sheetFormatPr baseColWidth="10" defaultColWidth="8.83203125" defaultRowHeight="15" x14ac:dyDescent="0.2"/>
  <cols>
    <col min="1" max="1" width="15.5" bestFit="1" customWidth="1"/>
    <col min="2" max="2" width="7.83203125" bestFit="1" customWidth="1"/>
    <col min="3" max="3" width="30.83203125" style="3" customWidth="1"/>
    <col min="4" max="4" width="39.6640625" style="3" customWidth="1"/>
    <col min="5" max="5" width="10.1640625" bestFit="1" customWidth="1"/>
    <col min="6" max="6" width="12.5" bestFit="1" customWidth="1"/>
    <col min="7" max="7" width="10.1640625" bestFit="1" customWidth="1"/>
    <col min="8" max="8" width="12.33203125" bestFit="1" customWidth="1"/>
    <col min="9" max="10" width="13" bestFit="1" customWidth="1"/>
    <col min="11" max="11" width="12" customWidth="1"/>
    <col min="12" max="12" width="11" customWidth="1"/>
    <col min="13" max="13" width="14.83203125" customWidth="1"/>
    <col min="14" max="14" width="10.5" customWidth="1"/>
    <col min="15" max="15" width="22.83203125" customWidth="1"/>
    <col min="16" max="16" width="17.1640625" customWidth="1"/>
    <col min="17" max="17" width="10.5" customWidth="1"/>
    <col min="18" max="18" width="13.6640625" customWidth="1"/>
    <col min="19" max="19" width="20" bestFit="1" customWidth="1"/>
    <col min="20" max="20" width="18.83203125" bestFit="1" customWidth="1"/>
  </cols>
  <sheetData>
    <row r="1" spans="1:21" x14ac:dyDescent="0.2">
      <c r="A1" s="5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8370</v>
      </c>
    </row>
    <row r="2" spans="1:21" ht="45" x14ac:dyDescent="0.2">
      <c r="A2" s="8">
        <f>F2/E2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14">
        <f>F2/M2</f>
        <v>63.917582417582416</v>
      </c>
      <c r="Q2" s="9" t="s">
        <v>8310</v>
      </c>
      <c r="R2" s="9" t="s">
        <v>8311</v>
      </c>
      <c r="S2" s="13">
        <f>(((K2/60)/60)/24)+DATE(1970,1,1)+(-5/24)</f>
        <v>42176.798738425925</v>
      </c>
      <c r="T2" s="13">
        <f>(((J2/60)/60)/24)+DATE(1970,1,1)+(-5/24)</f>
        <v>42207.916666666664</v>
      </c>
      <c r="U2">
        <f>YEAR(S2)</f>
        <v>2015</v>
      </c>
    </row>
    <row r="3" spans="1:21" ht="30" x14ac:dyDescent="0.2">
      <c r="A3" s="8">
        <f>F3/E3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14">
        <f>F3/M3</f>
        <v>185.48101265822785</v>
      </c>
      <c r="Q3" s="9" t="s">
        <v>8310</v>
      </c>
      <c r="R3" s="9" t="s">
        <v>8311</v>
      </c>
      <c r="S3" s="13">
        <f>(((K3/60)/60)/24)+DATE(1970,1,1)+(-5/24)</f>
        <v>42766.392164351848</v>
      </c>
      <c r="T3" s="13">
        <f>(((J3/60)/60)/24)+DATE(1970,1,1)+(-5/24)</f>
        <v>42796.392164351848</v>
      </c>
      <c r="U3">
        <f t="shared" ref="U3:U66" si="0">YEAR(S3)</f>
        <v>2017</v>
      </c>
    </row>
    <row r="4" spans="1:21" ht="45" x14ac:dyDescent="0.2">
      <c r="A4" s="8">
        <f>F4/E4</f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14">
        <f>F4/M4</f>
        <v>15</v>
      </c>
      <c r="Q4" s="9" t="s">
        <v>8310</v>
      </c>
      <c r="R4" s="9" t="s">
        <v>8311</v>
      </c>
      <c r="S4" s="13">
        <f>(((K4/60)/60)/24)+DATE(1970,1,1)+(-5/24)</f>
        <v>42405.494016203702</v>
      </c>
      <c r="T4" s="13">
        <f>(((J4/60)/60)/24)+DATE(1970,1,1)+(-5/24)</f>
        <v>42415.494016203702</v>
      </c>
      <c r="U4">
        <f t="shared" si="0"/>
        <v>2016</v>
      </c>
    </row>
    <row r="5" spans="1:21" ht="30" x14ac:dyDescent="0.2">
      <c r="A5" s="8">
        <f>F5/E5</f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14">
        <f>F5/M5</f>
        <v>69.266666666666666</v>
      </c>
      <c r="Q5" s="9" t="s">
        <v>8310</v>
      </c>
      <c r="R5" s="9" t="s">
        <v>8311</v>
      </c>
      <c r="S5" s="13">
        <f>(((K5/60)/60)/24)+DATE(1970,1,1)+(-5/24)</f>
        <v>41828.306793981479</v>
      </c>
      <c r="T5" s="13">
        <f>(((J5/60)/60)/24)+DATE(1970,1,1)+(-5/24)</f>
        <v>41858.306793981479</v>
      </c>
      <c r="U5">
        <f t="shared" si="0"/>
        <v>2014</v>
      </c>
    </row>
    <row r="6" spans="1:21" ht="60" x14ac:dyDescent="0.2">
      <c r="A6" s="8">
        <f>F6/E6</f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14">
        <f>F6/M6</f>
        <v>190.55028169014085</v>
      </c>
      <c r="Q6" s="9" t="s">
        <v>8310</v>
      </c>
      <c r="R6" s="9" t="s">
        <v>8311</v>
      </c>
      <c r="S6" s="13">
        <f>(((K6/60)/60)/24)+DATE(1970,1,1)+(-5/24)</f>
        <v>42327.625914351847</v>
      </c>
      <c r="T6" s="13">
        <f>(((J6/60)/60)/24)+DATE(1970,1,1)+(-5/24)</f>
        <v>42357.625914351847</v>
      </c>
      <c r="U6">
        <f t="shared" si="0"/>
        <v>2015</v>
      </c>
    </row>
    <row r="7" spans="1:21" ht="45" x14ac:dyDescent="0.2">
      <c r="A7" s="8">
        <f>F7/E7</f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14">
        <f>F7/M7</f>
        <v>93.40425531914893</v>
      </c>
      <c r="Q7" s="9" t="s">
        <v>8310</v>
      </c>
      <c r="R7" s="9" t="s">
        <v>8311</v>
      </c>
      <c r="S7" s="13">
        <f>(((K7/60)/60)/24)+DATE(1970,1,1)+(-5/24)</f>
        <v>42563.724618055552</v>
      </c>
      <c r="T7" s="13">
        <f>(((J7/60)/60)/24)+DATE(1970,1,1)+(-5/24)</f>
        <v>42580.024305555555</v>
      </c>
      <c r="U7">
        <f t="shared" si="0"/>
        <v>2016</v>
      </c>
    </row>
    <row r="8" spans="1:21" ht="45" x14ac:dyDescent="0.2">
      <c r="A8" s="8">
        <f>F8/E8</f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14">
        <f>F8/M8</f>
        <v>146.87931034482759</v>
      </c>
      <c r="Q8" s="9" t="s">
        <v>8310</v>
      </c>
      <c r="R8" s="9" t="s">
        <v>8311</v>
      </c>
      <c r="S8" s="13">
        <f>(((K8/60)/60)/24)+DATE(1970,1,1)+(-5/24)</f>
        <v>41793.864004629628</v>
      </c>
      <c r="T8" s="13">
        <f>(((J8/60)/60)/24)+DATE(1970,1,1)+(-5/24)</f>
        <v>41803.864004629628</v>
      </c>
      <c r="U8">
        <f t="shared" si="0"/>
        <v>2014</v>
      </c>
    </row>
    <row r="9" spans="1:21" ht="45" x14ac:dyDescent="0.2">
      <c r="A9" s="8">
        <f>F9/E9</f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14">
        <f>F9/M9</f>
        <v>159.82456140350877</v>
      </c>
      <c r="Q9" s="9" t="s">
        <v>8310</v>
      </c>
      <c r="R9" s="9" t="s">
        <v>8311</v>
      </c>
      <c r="S9" s="13">
        <f>(((K9/60)/60)/24)+DATE(1970,1,1)+(-5/24)</f>
        <v>42515.838738425926</v>
      </c>
      <c r="T9" s="13">
        <f>(((J9/60)/60)/24)+DATE(1970,1,1)+(-5/24)</f>
        <v>42555.838738425926</v>
      </c>
      <c r="U9">
        <f t="shared" si="0"/>
        <v>2016</v>
      </c>
    </row>
    <row r="10" spans="1:21" x14ac:dyDescent="0.2">
      <c r="A10" s="8">
        <f>F10/E10</f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14">
        <f>F10/M10</f>
        <v>291.79333333333335</v>
      </c>
      <c r="Q10" s="9" t="s">
        <v>8310</v>
      </c>
      <c r="R10" s="9" t="s">
        <v>8311</v>
      </c>
      <c r="S10" s="13">
        <f>(((K10/60)/60)/24)+DATE(1970,1,1)+(-5/24)</f>
        <v>42468.736249999994</v>
      </c>
      <c r="T10" s="13">
        <f>(((J10/60)/60)/24)+DATE(1970,1,1)+(-5/24)</f>
        <v>42475.666666666664</v>
      </c>
      <c r="U10">
        <f t="shared" si="0"/>
        <v>2016</v>
      </c>
    </row>
    <row r="11" spans="1:21" ht="45" x14ac:dyDescent="0.2">
      <c r="A11" s="8">
        <f>F11/E11</f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14">
        <f>F11/M11</f>
        <v>31.499500000000001</v>
      </c>
      <c r="Q11" s="9" t="s">
        <v>8310</v>
      </c>
      <c r="R11" s="9" t="s">
        <v>8311</v>
      </c>
      <c r="S11" s="13">
        <f>(((K11/60)/60)/24)+DATE(1970,1,1)+(-5/24)</f>
        <v>42446.895185185182</v>
      </c>
      <c r="T11" s="13">
        <f>(((J11/60)/60)/24)+DATE(1970,1,1)+(-5/24)</f>
        <v>42476.895185185182</v>
      </c>
      <c r="U11">
        <f t="shared" si="0"/>
        <v>2016</v>
      </c>
    </row>
    <row r="12" spans="1:21" ht="45" x14ac:dyDescent="0.2">
      <c r="A12" s="8">
        <f>F12/E12</f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14">
        <f>F12/M12</f>
        <v>158.68421052631578</v>
      </c>
      <c r="Q12" s="9" t="s">
        <v>8310</v>
      </c>
      <c r="R12" s="9" t="s">
        <v>8311</v>
      </c>
      <c r="S12" s="13">
        <f>(((K12/60)/60)/24)+DATE(1970,1,1)+(-5/24)</f>
        <v>41779.859710648147</v>
      </c>
      <c r="T12" s="13">
        <f>(((J12/60)/60)/24)+DATE(1970,1,1)+(-5/24)</f>
        <v>41814.859710648147</v>
      </c>
      <c r="U12">
        <f t="shared" si="0"/>
        <v>2014</v>
      </c>
    </row>
    <row r="13" spans="1:21" ht="45" x14ac:dyDescent="0.2">
      <c r="A13" s="8">
        <f>F13/E13</f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14">
        <f>F13/M13</f>
        <v>80.333333333333329</v>
      </c>
      <c r="Q13" s="9" t="s">
        <v>8310</v>
      </c>
      <c r="R13" s="9" t="s">
        <v>8311</v>
      </c>
      <c r="S13" s="13">
        <f>(((K13/60)/60)/24)+DATE(1970,1,1)+(-5/24)</f>
        <v>42572.570162037031</v>
      </c>
      <c r="T13" s="13">
        <f>(((J13/60)/60)/24)+DATE(1970,1,1)+(-5/24)</f>
        <v>42603.916666666664</v>
      </c>
      <c r="U13">
        <f t="shared" si="0"/>
        <v>2016</v>
      </c>
    </row>
    <row r="14" spans="1:21" ht="45" x14ac:dyDescent="0.2">
      <c r="A14" s="8">
        <f>F14/E14</f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14">
        <f>F14/M14</f>
        <v>59.961305925030231</v>
      </c>
      <c r="Q14" s="9" t="s">
        <v>8310</v>
      </c>
      <c r="R14" s="9" t="s">
        <v>8311</v>
      </c>
      <c r="S14" s="13">
        <f>(((K14/60)/60)/24)+DATE(1970,1,1)+(-5/24)</f>
        <v>41791.504918981482</v>
      </c>
      <c r="T14" s="13">
        <f>(((J14/60)/60)/24)+DATE(1970,1,1)+(-5/24)</f>
        <v>41835.916666666664</v>
      </c>
      <c r="U14">
        <f t="shared" si="0"/>
        <v>2014</v>
      </c>
    </row>
    <row r="15" spans="1:21" ht="30" x14ac:dyDescent="0.2">
      <c r="A15" s="8">
        <f>F15/E15</f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14">
        <f>F15/M15</f>
        <v>109.78431372549019</v>
      </c>
      <c r="Q15" s="9" t="s">
        <v>8310</v>
      </c>
      <c r="R15" s="9" t="s">
        <v>8311</v>
      </c>
      <c r="S15" s="13">
        <f>(((K15/60)/60)/24)+DATE(1970,1,1)+(-5/24)</f>
        <v>42508.468854166662</v>
      </c>
      <c r="T15" s="13">
        <f>(((J15/60)/60)/24)+DATE(1970,1,1)+(-5/24)</f>
        <v>42544.643749999996</v>
      </c>
      <c r="U15">
        <f t="shared" si="0"/>
        <v>2016</v>
      </c>
    </row>
    <row r="16" spans="1:21" ht="30" x14ac:dyDescent="0.2">
      <c r="A16" s="8">
        <f>F16/E16</f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14">
        <f>F16/M16</f>
        <v>147.70731707317074</v>
      </c>
      <c r="Q16" s="9" t="s">
        <v>8310</v>
      </c>
      <c r="R16" s="9" t="s">
        <v>8311</v>
      </c>
      <c r="S16" s="13">
        <f>(((K16/60)/60)/24)+DATE(1970,1,1)+(-5/24)</f>
        <v>41807.818148148144</v>
      </c>
      <c r="T16" s="13">
        <f>(((J16/60)/60)/24)+DATE(1970,1,1)+(-5/24)</f>
        <v>41833.374305555553</v>
      </c>
      <c r="U16">
        <f t="shared" si="0"/>
        <v>2014</v>
      </c>
    </row>
    <row r="17" spans="1:21" ht="45" x14ac:dyDescent="0.2">
      <c r="A17" s="8">
        <f>F17/E17</f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14">
        <f>F17/M17</f>
        <v>21.755102040816325</v>
      </c>
      <c r="Q17" s="9" t="s">
        <v>8310</v>
      </c>
      <c r="R17" s="9" t="s">
        <v>8311</v>
      </c>
      <c r="S17" s="13">
        <f>(((K17/60)/60)/24)+DATE(1970,1,1)+(-5/24)</f>
        <v>42256.183541666665</v>
      </c>
      <c r="T17" s="13">
        <f>(((J17/60)/60)/24)+DATE(1970,1,1)+(-5/24)</f>
        <v>42274.634722222218</v>
      </c>
      <c r="U17">
        <f t="shared" si="0"/>
        <v>2015</v>
      </c>
    </row>
    <row r="18" spans="1:21" ht="45" x14ac:dyDescent="0.2">
      <c r="A18" s="8">
        <f>F18/E18</f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14">
        <f>F18/M18</f>
        <v>171.84285714285716</v>
      </c>
      <c r="Q18" s="9" t="s">
        <v>8310</v>
      </c>
      <c r="R18" s="9" t="s">
        <v>8311</v>
      </c>
      <c r="S18" s="13">
        <f>(((K18/60)/60)/24)+DATE(1970,1,1)+(-5/24)</f>
        <v>41760.588090277779</v>
      </c>
      <c r="T18" s="13">
        <f>(((J18/60)/60)/24)+DATE(1970,1,1)+(-5/24)</f>
        <v>41806.020833333328</v>
      </c>
      <c r="U18">
        <f t="shared" si="0"/>
        <v>2014</v>
      </c>
    </row>
    <row r="19" spans="1:21" ht="45" x14ac:dyDescent="0.2">
      <c r="A19" s="8">
        <f>F19/E19</f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14">
        <f>F19/M19</f>
        <v>41.944444444444443</v>
      </c>
      <c r="Q19" s="9" t="s">
        <v>8310</v>
      </c>
      <c r="R19" s="9" t="s">
        <v>8311</v>
      </c>
      <c r="S19" s="13">
        <f>(((K19/60)/60)/24)+DATE(1970,1,1)+(-5/24)</f>
        <v>41917.523402777777</v>
      </c>
      <c r="T19" s="13">
        <f>(((J19/60)/60)/24)+DATE(1970,1,1)+(-5/24)</f>
        <v>41947.565069444441</v>
      </c>
      <c r="U19">
        <f t="shared" si="0"/>
        <v>2014</v>
      </c>
    </row>
    <row r="20" spans="1:21" ht="45" x14ac:dyDescent="0.2">
      <c r="A20" s="8">
        <f>F20/E20</f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14">
        <f>F20/M20</f>
        <v>93.264122807017543</v>
      </c>
      <c r="Q20" s="9" t="s">
        <v>8310</v>
      </c>
      <c r="R20" s="9" t="s">
        <v>8311</v>
      </c>
      <c r="S20" s="13">
        <f>(((K20/60)/60)/24)+DATE(1970,1,1)+(-5/24)</f>
        <v>41869.333981481483</v>
      </c>
      <c r="T20" s="13">
        <f>(((J20/60)/60)/24)+DATE(1970,1,1)+(-5/24)</f>
        <v>41899.333981481483</v>
      </c>
      <c r="U20">
        <f t="shared" si="0"/>
        <v>2014</v>
      </c>
    </row>
    <row r="21" spans="1:21" ht="45" x14ac:dyDescent="0.2">
      <c r="A21" s="8">
        <f>F21/E21</f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14">
        <f>F21/M21</f>
        <v>56.136363636363633</v>
      </c>
      <c r="Q21" s="9" t="s">
        <v>8310</v>
      </c>
      <c r="R21" s="9" t="s">
        <v>8311</v>
      </c>
      <c r="S21" s="13">
        <f>(((K21/60)/60)/24)+DATE(1970,1,1)+(-5/24)</f>
        <v>42175.608032407406</v>
      </c>
      <c r="T21" s="13">
        <f>(((J21/60)/60)/24)+DATE(1970,1,1)+(-5/24)</f>
        <v>42205.608032407406</v>
      </c>
      <c r="U21">
        <f t="shared" si="0"/>
        <v>2015</v>
      </c>
    </row>
    <row r="22" spans="1:21" ht="45" x14ac:dyDescent="0.2">
      <c r="A22" s="8">
        <f>F22/E22</f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14">
        <f>F22/M22</f>
        <v>80.16</v>
      </c>
      <c r="Q22" s="9" t="s">
        <v>8310</v>
      </c>
      <c r="R22" s="9" t="s">
        <v>8311</v>
      </c>
      <c r="S22" s="13">
        <f>(((K22/60)/60)/24)+DATE(1970,1,1)+(-5/24)</f>
        <v>42200.549907407411</v>
      </c>
      <c r="T22" s="13">
        <f>(((J22/60)/60)/24)+DATE(1970,1,1)+(-5/24)</f>
        <v>42260.549907407411</v>
      </c>
      <c r="U22">
        <f t="shared" si="0"/>
        <v>2015</v>
      </c>
    </row>
    <row r="23" spans="1:21" ht="45" x14ac:dyDescent="0.2">
      <c r="A23" s="8">
        <f>F23/E23</f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14">
        <f>F23/M23</f>
        <v>199.9009900990099</v>
      </c>
      <c r="Q23" s="9" t="s">
        <v>8310</v>
      </c>
      <c r="R23" s="9" t="s">
        <v>8311</v>
      </c>
      <c r="S23" s="13">
        <f>(((K23/60)/60)/24)+DATE(1970,1,1)+(-5/24)</f>
        <v>41878.418854166666</v>
      </c>
      <c r="T23" s="13">
        <f>(((J23/60)/60)/24)+DATE(1970,1,1)+(-5/24)</f>
        <v>41908.418854166666</v>
      </c>
      <c r="U23">
        <f t="shared" si="0"/>
        <v>2014</v>
      </c>
    </row>
    <row r="24" spans="1:21" ht="30" x14ac:dyDescent="0.2">
      <c r="A24" s="8">
        <f>F24/E24</f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14">
        <f>F24/M24</f>
        <v>51.25</v>
      </c>
      <c r="Q24" s="9" t="s">
        <v>8310</v>
      </c>
      <c r="R24" s="9" t="s">
        <v>8311</v>
      </c>
      <c r="S24" s="13">
        <f>(((K24/60)/60)/24)+DATE(1970,1,1)+(-5/24)</f>
        <v>41989.703009259254</v>
      </c>
      <c r="T24" s="13">
        <f>(((J24/60)/60)/24)+DATE(1970,1,1)+(-5/24)</f>
        <v>42005.124305555553</v>
      </c>
      <c r="U24">
        <f t="shared" si="0"/>
        <v>2014</v>
      </c>
    </row>
    <row r="25" spans="1:21" ht="45" x14ac:dyDescent="0.2">
      <c r="A25" s="8">
        <f>F25/E25</f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14">
        <f>F25/M25</f>
        <v>103.04347826086956</v>
      </c>
      <c r="Q25" s="9" t="s">
        <v>8310</v>
      </c>
      <c r="R25" s="9" t="s">
        <v>8311</v>
      </c>
      <c r="S25" s="13">
        <f>(((K25/60)/60)/24)+DATE(1970,1,1)+(-5/24)</f>
        <v>42097.570613425924</v>
      </c>
      <c r="T25" s="13">
        <f>(((J25/60)/60)/24)+DATE(1970,1,1)+(-5/24)</f>
        <v>42124.430555555555</v>
      </c>
      <c r="U25">
        <f t="shared" si="0"/>
        <v>2015</v>
      </c>
    </row>
    <row r="26" spans="1:21" ht="30" x14ac:dyDescent="0.2">
      <c r="A26" s="8">
        <f>F26/E26</f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14">
        <f>F26/M26</f>
        <v>66.346149825783982</v>
      </c>
      <c r="Q26" s="9" t="s">
        <v>8310</v>
      </c>
      <c r="R26" s="9" t="s">
        <v>8311</v>
      </c>
      <c r="S26" s="13">
        <f>(((K26/60)/60)/24)+DATE(1970,1,1)+(-5/24)</f>
        <v>42229.611840277772</v>
      </c>
      <c r="T26" s="13">
        <f>(((J26/60)/60)/24)+DATE(1970,1,1)+(-5/24)</f>
        <v>42262.61041666667</v>
      </c>
      <c r="U26">
        <f t="shared" si="0"/>
        <v>2015</v>
      </c>
    </row>
    <row r="27" spans="1:21" ht="45" x14ac:dyDescent="0.2">
      <c r="A27" s="8">
        <f>F27/E27</f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14">
        <f>F27/M27</f>
        <v>57.142857142857146</v>
      </c>
      <c r="Q27" s="9" t="s">
        <v>8310</v>
      </c>
      <c r="R27" s="9" t="s">
        <v>8311</v>
      </c>
      <c r="S27" s="13">
        <f>(((K27/60)/60)/24)+DATE(1970,1,1)+(-5/24)</f>
        <v>42317.816678240742</v>
      </c>
      <c r="T27" s="13">
        <f>(((J27/60)/60)/24)+DATE(1970,1,1)+(-5/24)</f>
        <v>42377.816678240742</v>
      </c>
      <c r="U27">
        <f t="shared" si="0"/>
        <v>2015</v>
      </c>
    </row>
    <row r="28" spans="1:21" ht="30" x14ac:dyDescent="0.2">
      <c r="A28" s="8">
        <f>F28/E28</f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14">
        <f>F28/M28</f>
        <v>102.10526315789474</v>
      </c>
      <c r="Q28" s="9" t="s">
        <v>8310</v>
      </c>
      <c r="R28" s="9" t="s">
        <v>8311</v>
      </c>
      <c r="S28" s="13">
        <f>(((K28/60)/60)/24)+DATE(1970,1,1)+(-5/24)</f>
        <v>41828.307222222218</v>
      </c>
      <c r="T28" s="13">
        <f>(((J28/60)/60)/24)+DATE(1970,1,1)+(-5/24)</f>
        <v>41868.307222222218</v>
      </c>
      <c r="U28">
        <f t="shared" si="0"/>
        <v>2014</v>
      </c>
    </row>
    <row r="29" spans="1:21" ht="45" x14ac:dyDescent="0.2">
      <c r="A29" s="8">
        <f>F29/E29</f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14">
        <f>F29/M29</f>
        <v>148.96666666666667</v>
      </c>
      <c r="Q29" s="9" t="s">
        <v>8310</v>
      </c>
      <c r="R29" s="9" t="s">
        <v>8311</v>
      </c>
      <c r="S29" s="13">
        <f>(((K29/60)/60)/24)+DATE(1970,1,1)+(-5/24)</f>
        <v>41928.956400462957</v>
      </c>
      <c r="T29" s="13">
        <f>(((J29/60)/60)/24)+DATE(1970,1,1)+(-5/24)</f>
        <v>41958.998067129629</v>
      </c>
      <c r="U29">
        <f t="shared" si="0"/>
        <v>2014</v>
      </c>
    </row>
    <row r="30" spans="1:21" ht="30" x14ac:dyDescent="0.2">
      <c r="A30" s="8">
        <f>F30/E30</f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14">
        <f>F30/M30</f>
        <v>169.6056338028169</v>
      </c>
      <c r="Q30" s="9" t="s">
        <v>8310</v>
      </c>
      <c r="R30" s="9" t="s">
        <v>8311</v>
      </c>
      <c r="S30" s="13">
        <f>(((K30/60)/60)/24)+DATE(1970,1,1)+(-5/24)</f>
        <v>42324.755601851844</v>
      </c>
      <c r="T30" s="13">
        <f>(((J30/60)/60)/24)+DATE(1970,1,1)+(-5/24)</f>
        <v>42354.755601851844</v>
      </c>
      <c r="U30">
        <f t="shared" si="0"/>
        <v>2015</v>
      </c>
    </row>
    <row r="31" spans="1:21" ht="45" x14ac:dyDescent="0.2">
      <c r="A31" s="8">
        <f>F31/E31</f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14">
        <f>F31/M31</f>
        <v>31.623931623931625</v>
      </c>
      <c r="Q31" s="9" t="s">
        <v>8310</v>
      </c>
      <c r="R31" s="9" t="s">
        <v>8311</v>
      </c>
      <c r="S31" s="13">
        <f>(((K31/60)/60)/24)+DATE(1970,1,1)+(-5/24)</f>
        <v>41812.464907407404</v>
      </c>
      <c r="T31" s="13">
        <f>(((J31/60)/60)/24)+DATE(1970,1,1)+(-5/24)</f>
        <v>41842.464907407404</v>
      </c>
      <c r="U31">
        <f t="shared" si="0"/>
        <v>2014</v>
      </c>
    </row>
    <row r="32" spans="1:21" ht="45" x14ac:dyDescent="0.2">
      <c r="A32" s="8">
        <f>F32/E32</f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14">
        <f>F32/M32</f>
        <v>76.45264150943396</v>
      </c>
      <c r="Q32" s="9" t="s">
        <v>8310</v>
      </c>
      <c r="R32" s="9" t="s">
        <v>8311</v>
      </c>
      <c r="S32" s="13">
        <f>(((K32/60)/60)/24)+DATE(1970,1,1)+(-5/24)</f>
        <v>41842.084664351853</v>
      </c>
      <c r="T32" s="13">
        <f>(((J32/60)/60)/24)+DATE(1970,1,1)+(-5/24)</f>
        <v>41872.084664351853</v>
      </c>
      <c r="U32">
        <f t="shared" si="0"/>
        <v>2014</v>
      </c>
    </row>
    <row r="33" spans="1:21" ht="45" x14ac:dyDescent="0.2">
      <c r="A33" s="8">
        <f>F33/E33</f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14">
        <f>F33/M33</f>
        <v>13</v>
      </c>
      <c r="Q33" s="9" t="s">
        <v>8310</v>
      </c>
      <c r="R33" s="9" t="s">
        <v>8311</v>
      </c>
      <c r="S33" s="13">
        <f>(((K33/60)/60)/24)+DATE(1970,1,1)+(-5/24)</f>
        <v>42376.583726851844</v>
      </c>
      <c r="T33" s="13">
        <f>(((J33/60)/60)/24)+DATE(1970,1,1)+(-5/24)</f>
        <v>42394.583726851844</v>
      </c>
      <c r="U33">
        <f t="shared" si="0"/>
        <v>2016</v>
      </c>
    </row>
    <row r="34" spans="1:21" ht="45" x14ac:dyDescent="0.2">
      <c r="A34" s="8">
        <f>F34/E34</f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14">
        <f>F34/M34</f>
        <v>320.44943820224717</v>
      </c>
      <c r="Q34" s="9" t="s">
        <v>8310</v>
      </c>
      <c r="R34" s="9" t="s">
        <v>8311</v>
      </c>
      <c r="S34" s="13">
        <f>(((K34/60)/60)/24)+DATE(1970,1,1)+(-5/24)</f>
        <v>42461.419178240736</v>
      </c>
      <c r="T34" s="13">
        <f>(((J34/60)/60)/24)+DATE(1970,1,1)+(-5/24)</f>
        <v>42502.957638888889</v>
      </c>
      <c r="U34">
        <f t="shared" si="0"/>
        <v>2016</v>
      </c>
    </row>
    <row r="35" spans="1:21" ht="45" x14ac:dyDescent="0.2">
      <c r="A35" s="8">
        <f>F35/E35</f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14">
        <f>F35/M35</f>
        <v>83.75</v>
      </c>
      <c r="Q35" s="9" t="s">
        <v>8310</v>
      </c>
      <c r="R35" s="9" t="s">
        <v>8311</v>
      </c>
      <c r="S35" s="13">
        <f>(((K35/60)/60)/24)+DATE(1970,1,1)+(-5/24)</f>
        <v>42286.452557870369</v>
      </c>
      <c r="T35" s="13">
        <f>(((J35/60)/60)/24)+DATE(1970,1,1)+(-5/24)</f>
        <v>42316.49422453704</v>
      </c>
      <c r="U35">
        <f t="shared" si="0"/>
        <v>2015</v>
      </c>
    </row>
    <row r="36" spans="1:21" ht="45" x14ac:dyDescent="0.2">
      <c r="A36" s="8">
        <f>F36/E36</f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14">
        <f>F36/M36</f>
        <v>49.882352941176471</v>
      </c>
      <c r="Q36" s="9" t="s">
        <v>8310</v>
      </c>
      <c r="R36" s="9" t="s">
        <v>8311</v>
      </c>
      <c r="S36" s="13">
        <f>(((K36/60)/60)/24)+DATE(1970,1,1)+(-5/24)</f>
        <v>41841.113437499997</v>
      </c>
      <c r="T36" s="13">
        <f>(((J36/60)/60)/24)+DATE(1970,1,1)+(-5/24)</f>
        <v>41856.113437499997</v>
      </c>
      <c r="U36">
        <f t="shared" si="0"/>
        <v>2014</v>
      </c>
    </row>
    <row r="37" spans="1:21" ht="30" x14ac:dyDescent="0.2">
      <c r="A37" s="8">
        <f>F37/E37</f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14">
        <f>F37/M37</f>
        <v>59.464285714285715</v>
      </c>
      <c r="Q37" s="9" t="s">
        <v>8310</v>
      </c>
      <c r="R37" s="9" t="s">
        <v>8311</v>
      </c>
      <c r="S37" s="13">
        <f>(((K37/60)/60)/24)+DATE(1970,1,1)+(-5/24)</f>
        <v>42098.083495370367</v>
      </c>
      <c r="T37" s="13">
        <f>(((J37/60)/60)/24)+DATE(1970,1,1)+(-5/24)</f>
        <v>42121.791666666664</v>
      </c>
      <c r="U37">
        <f t="shared" si="0"/>
        <v>2015</v>
      </c>
    </row>
    <row r="38" spans="1:21" ht="30" x14ac:dyDescent="0.2">
      <c r="A38" s="8">
        <f>F38/E38</f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14">
        <f>F38/M38</f>
        <v>193.84090909090909</v>
      </c>
      <c r="Q38" s="9" t="s">
        <v>8310</v>
      </c>
      <c r="R38" s="9" t="s">
        <v>8311</v>
      </c>
      <c r="S38" s="13">
        <f>(((K38/60)/60)/24)+DATE(1970,1,1)+(-5/24)</f>
        <v>42068.098668981482</v>
      </c>
      <c r="T38" s="13">
        <f>(((J38/60)/60)/24)+DATE(1970,1,1)+(-5/24)</f>
        <v>42098.05700231481</v>
      </c>
      <c r="U38">
        <f t="shared" si="0"/>
        <v>2015</v>
      </c>
    </row>
    <row r="39" spans="1:21" ht="45" x14ac:dyDescent="0.2">
      <c r="A39" s="8">
        <f>F39/E39</f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14">
        <f>F39/M39</f>
        <v>159.51383399209487</v>
      </c>
      <c r="Q39" s="9" t="s">
        <v>8310</v>
      </c>
      <c r="R39" s="9" t="s">
        <v>8311</v>
      </c>
      <c r="S39" s="13">
        <f>(((K39/60)/60)/24)+DATE(1970,1,1)+(-5/24)</f>
        <v>42032.484710648147</v>
      </c>
      <c r="T39" s="13">
        <f>(((J39/60)/60)/24)+DATE(1970,1,1)+(-5/24)</f>
        <v>42062.484710648147</v>
      </c>
      <c r="U39">
        <f t="shared" si="0"/>
        <v>2015</v>
      </c>
    </row>
    <row r="40" spans="1:21" ht="45" x14ac:dyDescent="0.2">
      <c r="A40" s="8">
        <f>F40/E40</f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14">
        <f>F40/M40</f>
        <v>41.68181818181818</v>
      </c>
      <c r="Q40" s="9" t="s">
        <v>8310</v>
      </c>
      <c r="R40" s="9" t="s">
        <v>8311</v>
      </c>
      <c r="S40" s="13">
        <f>(((K40/60)/60)/24)+DATE(1970,1,1)+(-5/24)</f>
        <v>41374.848888888882</v>
      </c>
      <c r="T40" s="13">
        <f>(((J40/60)/60)/24)+DATE(1970,1,1)+(-5/24)</f>
        <v>41404.848888888882</v>
      </c>
      <c r="U40">
        <f t="shared" si="0"/>
        <v>2013</v>
      </c>
    </row>
    <row r="41" spans="1:21" ht="45" x14ac:dyDescent="0.2">
      <c r="A41" s="8">
        <f>F41/E41</f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14">
        <f>F41/M41</f>
        <v>150.89861751152074</v>
      </c>
      <c r="Q41" s="9" t="s">
        <v>8310</v>
      </c>
      <c r="R41" s="9" t="s">
        <v>8311</v>
      </c>
      <c r="S41" s="13">
        <f>(((K41/60)/60)/24)+DATE(1970,1,1)+(-5/24)</f>
        <v>41753.838749999995</v>
      </c>
      <c r="T41" s="13">
        <f>(((J41/60)/60)/24)+DATE(1970,1,1)+(-5/24)</f>
        <v>41784.749305555553</v>
      </c>
      <c r="U41">
        <f t="shared" si="0"/>
        <v>2014</v>
      </c>
    </row>
    <row r="42" spans="1:21" ht="45" x14ac:dyDescent="0.2">
      <c r="A42" s="8">
        <f>F42/E42</f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14">
        <f>F42/M42</f>
        <v>126.6875</v>
      </c>
      <c r="Q42" s="9" t="s">
        <v>8310</v>
      </c>
      <c r="R42" s="9" t="s">
        <v>8311</v>
      </c>
      <c r="S42" s="13">
        <f>(((K42/60)/60)/24)+DATE(1970,1,1)+(-5/24)</f>
        <v>41789.005648148144</v>
      </c>
      <c r="T42" s="13">
        <f>(((J42/60)/60)/24)+DATE(1970,1,1)+(-5/24)</f>
        <v>41808.958333333328</v>
      </c>
      <c r="U42">
        <f t="shared" si="0"/>
        <v>2014</v>
      </c>
    </row>
    <row r="43" spans="1:21" ht="45" x14ac:dyDescent="0.2">
      <c r="A43" s="8">
        <f>F43/E43</f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14">
        <f>F43/M43</f>
        <v>105.26315789473684</v>
      </c>
      <c r="Q43" s="9" t="s">
        <v>8310</v>
      </c>
      <c r="R43" s="9" t="s">
        <v>8311</v>
      </c>
      <c r="S43" s="13">
        <f>(((K43/60)/60)/24)+DATE(1970,1,1)+(-5/24)</f>
        <v>41887.360578703701</v>
      </c>
      <c r="T43" s="13">
        <f>(((J43/60)/60)/24)+DATE(1970,1,1)+(-5/24)</f>
        <v>41917.360578703701</v>
      </c>
      <c r="U43">
        <f t="shared" si="0"/>
        <v>2014</v>
      </c>
    </row>
    <row r="44" spans="1:21" ht="45" x14ac:dyDescent="0.2">
      <c r="A44" s="8">
        <f>F44/E44</f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14">
        <f>F44/M44</f>
        <v>117.51479289940828</v>
      </c>
      <c r="Q44" s="9" t="s">
        <v>8310</v>
      </c>
      <c r="R44" s="9" t="s">
        <v>8311</v>
      </c>
      <c r="S44" s="13">
        <f>(((K44/60)/60)/24)+DATE(1970,1,1)+(-5/24)</f>
        <v>41971.430856481478</v>
      </c>
      <c r="T44" s="13">
        <f>(((J44/60)/60)/24)+DATE(1970,1,1)+(-5/24)</f>
        <v>42001.430856481478</v>
      </c>
      <c r="U44">
        <f t="shared" si="0"/>
        <v>2014</v>
      </c>
    </row>
    <row r="45" spans="1:21" ht="45" x14ac:dyDescent="0.2">
      <c r="A45" s="8">
        <f>F45/E45</f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14">
        <f>F45/M45</f>
        <v>117.36121673003802</v>
      </c>
      <c r="Q45" s="9" t="s">
        <v>8310</v>
      </c>
      <c r="R45" s="9" t="s">
        <v>8311</v>
      </c>
      <c r="S45" s="13">
        <f>(((K45/60)/60)/24)+DATE(1970,1,1)+(-5/24)</f>
        <v>41802.582013888888</v>
      </c>
      <c r="T45" s="13">
        <f>(((J45/60)/60)/24)+DATE(1970,1,1)+(-5/24)</f>
        <v>41832.791666666664</v>
      </c>
      <c r="U45">
        <f t="shared" si="0"/>
        <v>2014</v>
      </c>
    </row>
    <row r="46" spans="1:21" ht="45" x14ac:dyDescent="0.2">
      <c r="A46" s="8">
        <f>F46/E46</f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14">
        <f>F46/M46</f>
        <v>133.33333333333334</v>
      </c>
      <c r="Q46" s="9" t="s">
        <v>8310</v>
      </c>
      <c r="R46" s="9" t="s">
        <v>8311</v>
      </c>
      <c r="S46" s="13">
        <f>(((K46/60)/60)/24)+DATE(1970,1,1)+(-5/24)</f>
        <v>41873.890474537038</v>
      </c>
      <c r="T46" s="13">
        <f>(((J46/60)/60)/24)+DATE(1970,1,1)+(-5/24)</f>
        <v>41918.890474537038</v>
      </c>
      <c r="U46">
        <f t="shared" si="0"/>
        <v>2014</v>
      </c>
    </row>
    <row r="47" spans="1:21" ht="45" x14ac:dyDescent="0.2">
      <c r="A47" s="8">
        <f>F47/E47</f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14">
        <f>F47/M47</f>
        <v>98.360655737704917</v>
      </c>
      <c r="Q47" s="9" t="s">
        <v>8310</v>
      </c>
      <c r="R47" s="9" t="s">
        <v>8311</v>
      </c>
      <c r="S47" s="13">
        <f>(((K47/60)/60)/24)+DATE(1970,1,1)+(-5/24)</f>
        <v>42457.415590277778</v>
      </c>
      <c r="T47" s="13">
        <f>(((J47/60)/60)/24)+DATE(1970,1,1)+(-5/24)</f>
        <v>42487.415590277778</v>
      </c>
      <c r="U47">
        <f t="shared" si="0"/>
        <v>2016</v>
      </c>
    </row>
    <row r="48" spans="1:21" ht="45" x14ac:dyDescent="0.2">
      <c r="A48" s="8">
        <f>F48/E48</f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14">
        <f>F48/M48</f>
        <v>194.44444444444446</v>
      </c>
      <c r="Q48" s="9" t="s">
        <v>8310</v>
      </c>
      <c r="R48" s="9" t="s">
        <v>8311</v>
      </c>
      <c r="S48" s="13">
        <f>(((K48/60)/60)/24)+DATE(1970,1,1)+(-5/24)</f>
        <v>42323.756643518522</v>
      </c>
      <c r="T48" s="13">
        <f>(((J48/60)/60)/24)+DATE(1970,1,1)+(-5/24)</f>
        <v>42353.756643518522</v>
      </c>
      <c r="U48">
        <f t="shared" si="0"/>
        <v>2015</v>
      </c>
    </row>
    <row r="49" spans="1:21" ht="45" x14ac:dyDescent="0.2">
      <c r="A49" s="8">
        <f>F49/E49</f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14">
        <f>F49/M49</f>
        <v>76.865000000000009</v>
      </c>
      <c r="Q49" s="9" t="s">
        <v>8310</v>
      </c>
      <c r="R49" s="9" t="s">
        <v>8311</v>
      </c>
      <c r="S49" s="13">
        <f>(((K49/60)/60)/24)+DATE(1970,1,1)+(-5/24)</f>
        <v>41932.611192129625</v>
      </c>
      <c r="T49" s="13">
        <f>(((J49/60)/60)/24)+DATE(1970,1,1)+(-5/24)</f>
        <v>41992.652858796289</v>
      </c>
      <c r="U49">
        <f t="shared" si="0"/>
        <v>2014</v>
      </c>
    </row>
    <row r="50" spans="1:21" ht="45" x14ac:dyDescent="0.2">
      <c r="A50" s="8">
        <f>F50/E50</f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14">
        <f>F50/M50</f>
        <v>56.815789473684212</v>
      </c>
      <c r="Q50" s="9" t="s">
        <v>8310</v>
      </c>
      <c r="R50" s="9" t="s">
        <v>8311</v>
      </c>
      <c r="S50" s="13">
        <f>(((K50/60)/60)/24)+DATE(1970,1,1)+(-5/24)</f>
        <v>42033.308564814812</v>
      </c>
      <c r="T50" s="13">
        <f>(((J50/60)/60)/24)+DATE(1970,1,1)+(-5/24)</f>
        <v>42064.291666666664</v>
      </c>
      <c r="U50">
        <f t="shared" si="0"/>
        <v>2015</v>
      </c>
    </row>
    <row r="51" spans="1:21" x14ac:dyDescent="0.2">
      <c r="A51" s="8">
        <f>F51/E51</f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14">
        <f>F51/M51</f>
        <v>137.93103448275863</v>
      </c>
      <c r="Q51" s="9" t="s">
        <v>8310</v>
      </c>
      <c r="R51" s="9" t="s">
        <v>8311</v>
      </c>
      <c r="S51" s="13">
        <f>(((K51/60)/60)/24)+DATE(1970,1,1)+(-5/24)</f>
        <v>42270.968113425923</v>
      </c>
      <c r="T51" s="13">
        <f>(((J51/60)/60)/24)+DATE(1970,1,1)+(-5/24)</f>
        <v>42300.968113425923</v>
      </c>
      <c r="U51">
        <f t="shared" si="0"/>
        <v>2015</v>
      </c>
    </row>
    <row r="52" spans="1:21" ht="45" x14ac:dyDescent="0.2">
      <c r="A52" s="8">
        <f>F52/E52</f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14">
        <f>F52/M52</f>
        <v>27.272727272727273</v>
      </c>
      <c r="Q52" s="9" t="s">
        <v>8310</v>
      </c>
      <c r="R52" s="9" t="s">
        <v>8311</v>
      </c>
      <c r="S52" s="13">
        <f>(((K52/60)/60)/24)+DATE(1970,1,1)+(-5/24)</f>
        <v>41995.544652777775</v>
      </c>
      <c r="T52" s="13">
        <f>(((J52/60)/60)/24)+DATE(1970,1,1)+(-5/24)</f>
        <v>42034.499999999993</v>
      </c>
      <c r="U52">
        <f t="shared" si="0"/>
        <v>2014</v>
      </c>
    </row>
    <row r="53" spans="1:21" ht="45" x14ac:dyDescent="0.2">
      <c r="A53" s="8">
        <f>F53/E53</f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14">
        <f>F53/M53</f>
        <v>118.33613445378151</v>
      </c>
      <c r="Q53" s="9" t="s">
        <v>8310</v>
      </c>
      <c r="R53" s="9" t="s">
        <v>8311</v>
      </c>
      <c r="S53" s="13">
        <f>(((K53/60)/60)/24)+DATE(1970,1,1)+(-5/24)</f>
        <v>42196.720335648148</v>
      </c>
      <c r="T53" s="13">
        <f>(((J53/60)/60)/24)+DATE(1970,1,1)+(-5/24)</f>
        <v>42226.720335648148</v>
      </c>
      <c r="U53">
        <f t="shared" si="0"/>
        <v>2015</v>
      </c>
    </row>
    <row r="54" spans="1:21" ht="45" x14ac:dyDescent="0.2">
      <c r="A54" s="8">
        <f>F54/E54</f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14">
        <f>F54/M54</f>
        <v>223.48076923076923</v>
      </c>
      <c r="Q54" s="9" t="s">
        <v>8310</v>
      </c>
      <c r="R54" s="9" t="s">
        <v>8311</v>
      </c>
      <c r="S54" s="13">
        <f>(((K54/60)/60)/24)+DATE(1970,1,1)+(-5/24)</f>
        <v>41807.493587962963</v>
      </c>
      <c r="T54" s="13">
        <f>(((J54/60)/60)/24)+DATE(1970,1,1)+(-5/24)</f>
        <v>41837.493587962963</v>
      </c>
      <c r="U54">
        <f t="shared" si="0"/>
        <v>2014</v>
      </c>
    </row>
    <row r="55" spans="1:21" ht="30" x14ac:dyDescent="0.2">
      <c r="A55" s="8">
        <f>F55/E55</f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14">
        <f>F55/M55</f>
        <v>28.111111111111111</v>
      </c>
      <c r="Q55" s="9" t="s">
        <v>8310</v>
      </c>
      <c r="R55" s="9" t="s">
        <v>8311</v>
      </c>
      <c r="S55" s="13">
        <f>(((K55/60)/60)/24)+DATE(1970,1,1)+(-5/24)</f>
        <v>41719.340798611105</v>
      </c>
      <c r="T55" s="13">
        <f>(((J55/60)/60)/24)+DATE(1970,1,1)+(-5/24)</f>
        <v>41733.708333333328</v>
      </c>
      <c r="U55">
        <f t="shared" si="0"/>
        <v>2014</v>
      </c>
    </row>
    <row r="56" spans="1:21" ht="45" x14ac:dyDescent="0.2">
      <c r="A56" s="8">
        <f>F56/E56</f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14">
        <f>F56/M56</f>
        <v>194.23076923076923</v>
      </c>
      <c r="Q56" s="9" t="s">
        <v>8310</v>
      </c>
      <c r="R56" s="9" t="s">
        <v>8311</v>
      </c>
      <c r="S56" s="13">
        <f>(((K56/60)/60)/24)+DATE(1970,1,1)+(-5/24)</f>
        <v>42333.504872685182</v>
      </c>
      <c r="T56" s="13">
        <f>(((J56/60)/60)/24)+DATE(1970,1,1)+(-5/24)</f>
        <v>42363.504872685182</v>
      </c>
      <c r="U56">
        <f t="shared" si="0"/>
        <v>2015</v>
      </c>
    </row>
    <row r="57" spans="1:21" ht="45" x14ac:dyDescent="0.2">
      <c r="A57" s="8">
        <f>F57/E57</f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14">
        <f>F57/M57</f>
        <v>128.95348837209303</v>
      </c>
      <c r="Q57" s="9" t="s">
        <v>8310</v>
      </c>
      <c r="R57" s="9" t="s">
        <v>8311</v>
      </c>
      <c r="S57" s="13">
        <f>(((K57/60)/60)/24)+DATE(1970,1,1)+(-5/24)</f>
        <v>42496.760601851849</v>
      </c>
      <c r="T57" s="13">
        <f>(((J57/60)/60)/24)+DATE(1970,1,1)+(-5/24)</f>
        <v>42517.760601851849</v>
      </c>
      <c r="U57">
        <f t="shared" si="0"/>
        <v>2016</v>
      </c>
    </row>
    <row r="58" spans="1:21" ht="30" x14ac:dyDescent="0.2">
      <c r="A58" s="8">
        <f>F58/E58</f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14">
        <f>F58/M58</f>
        <v>49.316091954022987</v>
      </c>
      <c r="Q58" s="9" t="s">
        <v>8310</v>
      </c>
      <c r="R58" s="9" t="s">
        <v>8311</v>
      </c>
      <c r="S58" s="13">
        <f>(((K58/60)/60)/24)+DATE(1970,1,1)+(-5/24)</f>
        <v>42149.340555555551</v>
      </c>
      <c r="T58" s="13">
        <f>(((J58/60)/60)/24)+DATE(1970,1,1)+(-5/24)</f>
        <v>42163.458333333336</v>
      </c>
      <c r="U58">
        <f t="shared" si="0"/>
        <v>2015</v>
      </c>
    </row>
    <row r="59" spans="1:21" ht="45" x14ac:dyDescent="0.2">
      <c r="A59" s="8">
        <f>F59/E59</f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14">
        <f>F59/M59</f>
        <v>221.52173913043478</v>
      </c>
      <c r="Q59" s="9" t="s">
        <v>8310</v>
      </c>
      <c r="R59" s="9" t="s">
        <v>8311</v>
      </c>
      <c r="S59" s="13">
        <f>(((K59/60)/60)/24)+DATE(1970,1,1)+(-5/24)</f>
        <v>42089.624560185184</v>
      </c>
      <c r="T59" s="13">
        <f>(((J59/60)/60)/24)+DATE(1970,1,1)+(-5/24)</f>
        <v>42119.624560185184</v>
      </c>
      <c r="U59">
        <f t="shared" si="0"/>
        <v>2015</v>
      </c>
    </row>
    <row r="60" spans="1:21" ht="30" x14ac:dyDescent="0.2">
      <c r="A60" s="8">
        <f>F60/E60</f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14">
        <f>F60/M60</f>
        <v>137.21333333333334</v>
      </c>
      <c r="Q60" s="9" t="s">
        <v>8310</v>
      </c>
      <c r="R60" s="9" t="s">
        <v>8311</v>
      </c>
      <c r="S60" s="13">
        <f>(((K60/60)/60)/24)+DATE(1970,1,1)+(-5/24)</f>
        <v>41932.536712962959</v>
      </c>
      <c r="T60" s="13">
        <f>(((J60/60)/60)/24)+DATE(1970,1,1)+(-5/24)</f>
        <v>41962.578379629624</v>
      </c>
      <c r="U60">
        <f t="shared" si="0"/>
        <v>2014</v>
      </c>
    </row>
    <row r="61" spans="1:21" ht="45" x14ac:dyDescent="0.2">
      <c r="A61" s="8">
        <f>F61/E61</f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14">
        <f>F61/M61</f>
        <v>606.82242424242418</v>
      </c>
      <c r="Q61" s="9" t="s">
        <v>8310</v>
      </c>
      <c r="R61" s="9" t="s">
        <v>8311</v>
      </c>
      <c r="S61" s="13">
        <f>(((K61/60)/60)/24)+DATE(1970,1,1)+(-5/24)</f>
        <v>42230.027500000004</v>
      </c>
      <c r="T61" s="13">
        <f>(((J61/60)/60)/24)+DATE(1970,1,1)+(-5/24)</f>
        <v>42261.666666666664</v>
      </c>
      <c r="U61">
        <f t="shared" si="0"/>
        <v>2015</v>
      </c>
    </row>
    <row r="62" spans="1:21" ht="45" x14ac:dyDescent="0.2">
      <c r="A62" s="8">
        <f>F62/E62</f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14">
        <f>F62/M62</f>
        <v>43.040092592592593</v>
      </c>
      <c r="Q62" s="9" t="s">
        <v>8310</v>
      </c>
      <c r="R62" s="9" t="s">
        <v>8312</v>
      </c>
      <c r="S62" s="13">
        <f>(((K62/60)/60)/24)+DATE(1970,1,1)+(-5/24)</f>
        <v>41701.693483796291</v>
      </c>
      <c r="T62" s="13">
        <f>(((J62/60)/60)/24)+DATE(1970,1,1)+(-5/24)</f>
        <v>41720.791666666664</v>
      </c>
      <c r="U62">
        <f t="shared" si="0"/>
        <v>2014</v>
      </c>
    </row>
    <row r="63" spans="1:21" ht="45" x14ac:dyDescent="0.2">
      <c r="A63" s="8">
        <f>F63/E63</f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14">
        <f>F63/M63</f>
        <v>322.39130434782606</v>
      </c>
      <c r="Q63" s="9" t="s">
        <v>8310</v>
      </c>
      <c r="R63" s="9" t="s">
        <v>8312</v>
      </c>
      <c r="S63" s="13">
        <f>(((K63/60)/60)/24)+DATE(1970,1,1)+(-5/24)</f>
        <v>41409.605983796297</v>
      </c>
      <c r="T63" s="13">
        <f>(((J63/60)/60)/24)+DATE(1970,1,1)+(-5/24)</f>
        <v>41431.605983796297</v>
      </c>
      <c r="U63">
        <f t="shared" si="0"/>
        <v>2013</v>
      </c>
    </row>
    <row r="64" spans="1:21" ht="45" x14ac:dyDescent="0.2">
      <c r="A64" s="8">
        <f>F64/E64</f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14">
        <f>F64/M64</f>
        <v>96.708333333333329</v>
      </c>
      <c r="Q64" s="9" t="s">
        <v>8310</v>
      </c>
      <c r="R64" s="9" t="s">
        <v>8312</v>
      </c>
      <c r="S64" s="13">
        <f>(((K64/60)/60)/24)+DATE(1970,1,1)+(-5/24)</f>
        <v>41311.591180555552</v>
      </c>
      <c r="T64" s="13">
        <f>(((J64/60)/60)/24)+DATE(1970,1,1)+(-5/24)</f>
        <v>41336.591180555552</v>
      </c>
      <c r="U64">
        <f t="shared" si="0"/>
        <v>2013</v>
      </c>
    </row>
    <row r="65" spans="1:21" ht="45" x14ac:dyDescent="0.2">
      <c r="A65" s="8">
        <f>F65/E65</f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14">
        <f>F65/M65</f>
        <v>35.474531249999998</v>
      </c>
      <c r="Q65" s="9" t="s">
        <v>8310</v>
      </c>
      <c r="R65" s="9" t="s">
        <v>8312</v>
      </c>
      <c r="S65" s="13">
        <f>(((K65/60)/60)/24)+DATE(1970,1,1)+(-5/24)</f>
        <v>41612.703854166662</v>
      </c>
      <c r="T65" s="13">
        <f>(((J65/60)/60)/24)+DATE(1970,1,1)+(-5/24)</f>
        <v>41635.999305555553</v>
      </c>
      <c r="U65">
        <f t="shared" si="0"/>
        <v>2013</v>
      </c>
    </row>
    <row r="66" spans="1:21" ht="45" x14ac:dyDescent="0.2">
      <c r="A66" s="8">
        <f>F66/E66</f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14">
        <f>F66/M66</f>
        <v>86.666666666666671</v>
      </c>
      <c r="Q66" s="9" t="s">
        <v>8310</v>
      </c>
      <c r="R66" s="9" t="s">
        <v>8312</v>
      </c>
      <c r="S66" s="13">
        <f>(((K66/60)/60)/24)+DATE(1970,1,1)+(-5/24)</f>
        <v>41432.809965277775</v>
      </c>
      <c r="T66" s="13">
        <f>(((J66/60)/60)/24)+DATE(1970,1,1)+(-5/24)</f>
        <v>41462.809965277775</v>
      </c>
      <c r="U66">
        <f t="shared" si="0"/>
        <v>2013</v>
      </c>
    </row>
    <row r="67" spans="1:21" ht="30" x14ac:dyDescent="0.2">
      <c r="A67" s="8">
        <f>F67/E67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14">
        <f>F67/M67</f>
        <v>132.05263157894737</v>
      </c>
      <c r="Q67" s="9" t="s">
        <v>8310</v>
      </c>
      <c r="R67" s="9" t="s">
        <v>8312</v>
      </c>
      <c r="S67" s="13">
        <f>(((K67/60)/60)/24)+DATE(1970,1,1)+(-5/24)</f>
        <v>41835.612893518519</v>
      </c>
      <c r="T67" s="13">
        <f>(((J67/60)/60)/24)+DATE(1970,1,1)+(-5/24)</f>
        <v>41862.040972222218</v>
      </c>
      <c r="U67">
        <f t="shared" ref="U67:U130" si="1">YEAR(S67)</f>
        <v>2014</v>
      </c>
    </row>
    <row r="68" spans="1:21" ht="30" x14ac:dyDescent="0.2">
      <c r="A68" s="8">
        <f>F68/E68</f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14">
        <f>F68/M68</f>
        <v>91.230769230769226</v>
      </c>
      <c r="Q68" s="9" t="s">
        <v>8310</v>
      </c>
      <c r="R68" s="9" t="s">
        <v>8312</v>
      </c>
      <c r="S68" s="13">
        <f>(((K68/60)/60)/24)+DATE(1970,1,1)+(-5/24)</f>
        <v>42539.641435185178</v>
      </c>
      <c r="T68" s="13">
        <f>(((J68/60)/60)/24)+DATE(1970,1,1)+(-5/24)</f>
        <v>42569.641435185178</v>
      </c>
      <c r="U68">
        <f t="shared" si="1"/>
        <v>2016</v>
      </c>
    </row>
    <row r="69" spans="1:21" ht="45" x14ac:dyDescent="0.2">
      <c r="A69" s="8">
        <f>F69/E69</f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14">
        <f>F69/M69</f>
        <v>116.25</v>
      </c>
      <c r="Q69" s="9" t="s">
        <v>8310</v>
      </c>
      <c r="R69" s="9" t="s">
        <v>8312</v>
      </c>
      <c r="S69" s="13">
        <f>(((K69/60)/60)/24)+DATE(1970,1,1)+(-5/24)</f>
        <v>41075.375046296293</v>
      </c>
      <c r="T69" s="13">
        <f>(((J69/60)/60)/24)+DATE(1970,1,1)+(-5/24)</f>
        <v>41105.375046296293</v>
      </c>
      <c r="U69">
        <f t="shared" si="1"/>
        <v>2012</v>
      </c>
    </row>
    <row r="70" spans="1:21" ht="60" x14ac:dyDescent="0.2">
      <c r="A70" s="8">
        <f>F70/E70</f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14">
        <f>F70/M70</f>
        <v>21.194444444444443</v>
      </c>
      <c r="Q70" s="9" t="s">
        <v>8310</v>
      </c>
      <c r="R70" s="9" t="s">
        <v>8312</v>
      </c>
      <c r="S70" s="13">
        <f>(((K70/60)/60)/24)+DATE(1970,1,1)+(-5/24)</f>
        <v>41663.36100694444</v>
      </c>
      <c r="T70" s="13">
        <f>(((J70/60)/60)/24)+DATE(1970,1,1)+(-5/24)</f>
        <v>41693.36100694444</v>
      </c>
      <c r="U70">
        <f t="shared" si="1"/>
        <v>2014</v>
      </c>
    </row>
    <row r="71" spans="1:21" ht="45" x14ac:dyDescent="0.2">
      <c r="A71" s="8">
        <f>F71/E71</f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14">
        <f>F71/M71</f>
        <v>62.327134831460668</v>
      </c>
      <c r="Q71" s="9" t="s">
        <v>8310</v>
      </c>
      <c r="R71" s="9" t="s">
        <v>8312</v>
      </c>
      <c r="S71" s="13">
        <f>(((K71/60)/60)/24)+DATE(1970,1,1)+(-5/24)</f>
        <v>40785.979456018518</v>
      </c>
      <c r="T71" s="13">
        <f>(((J71/60)/60)/24)+DATE(1970,1,1)+(-5/24)</f>
        <v>40818.082638888889</v>
      </c>
      <c r="U71">
        <f t="shared" si="1"/>
        <v>2011</v>
      </c>
    </row>
    <row r="72" spans="1:21" ht="45" x14ac:dyDescent="0.2">
      <c r="A72" s="8">
        <f>F72/E72</f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14">
        <f>F72/M72</f>
        <v>37.411764705882355</v>
      </c>
      <c r="Q72" s="9" t="s">
        <v>8310</v>
      </c>
      <c r="R72" s="9" t="s">
        <v>8312</v>
      </c>
      <c r="S72" s="13">
        <f>(((K72/60)/60)/24)+DATE(1970,1,1)+(-5/24)</f>
        <v>40730.688020833331</v>
      </c>
      <c r="T72" s="13">
        <f>(((J72/60)/60)/24)+DATE(1970,1,1)+(-5/24)</f>
        <v>40790.688020833331</v>
      </c>
      <c r="U72">
        <f t="shared" si="1"/>
        <v>2011</v>
      </c>
    </row>
    <row r="73" spans="1:21" ht="45" x14ac:dyDescent="0.2">
      <c r="A73" s="8">
        <f>F73/E73</f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14">
        <f>F73/M73</f>
        <v>69.71875</v>
      </c>
      <c r="Q73" s="9" t="s">
        <v>8310</v>
      </c>
      <c r="R73" s="9" t="s">
        <v>8312</v>
      </c>
      <c r="S73" s="13">
        <f>(((K73/60)/60)/24)+DATE(1970,1,1)+(-5/24)</f>
        <v>40997.063159722216</v>
      </c>
      <c r="T73" s="13">
        <f>(((J73/60)/60)/24)+DATE(1970,1,1)+(-5/24)</f>
        <v>41057.063159722216</v>
      </c>
      <c r="U73">
        <f t="shared" si="1"/>
        <v>2012</v>
      </c>
    </row>
    <row r="74" spans="1:21" ht="45" x14ac:dyDescent="0.2">
      <c r="A74" s="8">
        <f>F74/E74</f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14">
        <f>F74/M74</f>
        <v>58.170731707317074</v>
      </c>
      <c r="Q74" s="9" t="s">
        <v>8310</v>
      </c>
      <c r="R74" s="9" t="s">
        <v>8312</v>
      </c>
      <c r="S74" s="13">
        <f>(((K74/60)/60)/24)+DATE(1970,1,1)+(-5/24)</f>
        <v>41207.801863425921</v>
      </c>
      <c r="T74" s="13">
        <f>(((J74/60)/60)/24)+DATE(1970,1,1)+(-5/24)</f>
        <v>41227.791666666664</v>
      </c>
      <c r="U74">
        <f t="shared" si="1"/>
        <v>2012</v>
      </c>
    </row>
    <row r="75" spans="1:21" ht="45" x14ac:dyDescent="0.2">
      <c r="A75" s="8">
        <f>F75/E75</f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14">
        <f>F75/M75</f>
        <v>50</v>
      </c>
      <c r="Q75" s="9" t="s">
        <v>8310</v>
      </c>
      <c r="R75" s="9" t="s">
        <v>8312</v>
      </c>
      <c r="S75" s="13">
        <f>(((K75/60)/60)/24)+DATE(1970,1,1)+(-5/24)</f>
        <v>40587.548425925925</v>
      </c>
      <c r="T75" s="13">
        <f>(((J75/60)/60)/24)+DATE(1970,1,1)+(-5/24)</f>
        <v>40665.957638888889</v>
      </c>
      <c r="U75">
        <f t="shared" si="1"/>
        <v>2011</v>
      </c>
    </row>
    <row r="76" spans="1:21" ht="45" x14ac:dyDescent="0.2">
      <c r="A76" s="8">
        <f>F76/E76</f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14">
        <f>F76/M76</f>
        <v>19.471034482758618</v>
      </c>
      <c r="Q76" s="9" t="s">
        <v>8310</v>
      </c>
      <c r="R76" s="9" t="s">
        <v>8312</v>
      </c>
      <c r="S76" s="13">
        <f>(((K76/60)/60)/24)+DATE(1970,1,1)+(-5/24)</f>
        <v>42360.278877314813</v>
      </c>
      <c r="T76" s="13">
        <f>(((J76/60)/60)/24)+DATE(1970,1,1)+(-5/24)</f>
        <v>42390.278877314813</v>
      </c>
      <c r="U76">
        <f t="shared" si="1"/>
        <v>2015</v>
      </c>
    </row>
    <row r="77" spans="1:21" ht="45" x14ac:dyDescent="0.2">
      <c r="A77" s="8">
        <f>F77/E77</f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14">
        <f>F77/M77</f>
        <v>85.957446808510639</v>
      </c>
      <c r="Q77" s="9" t="s">
        <v>8310</v>
      </c>
      <c r="R77" s="9" t="s">
        <v>8312</v>
      </c>
      <c r="S77" s="13">
        <f>(((K77/60)/60)/24)+DATE(1970,1,1)+(-5/24)</f>
        <v>41357.000833333332</v>
      </c>
      <c r="T77" s="13">
        <f>(((J77/60)/60)/24)+DATE(1970,1,1)+(-5/24)</f>
        <v>41387.000833333332</v>
      </c>
      <c r="U77">
        <f t="shared" si="1"/>
        <v>2013</v>
      </c>
    </row>
    <row r="78" spans="1:21" ht="45" x14ac:dyDescent="0.2">
      <c r="A78" s="8">
        <f>F78/E78</f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14">
        <f>F78/M78</f>
        <v>30.666666666666668</v>
      </c>
      <c r="Q78" s="9" t="s">
        <v>8310</v>
      </c>
      <c r="R78" s="9" t="s">
        <v>8312</v>
      </c>
      <c r="S78" s="13">
        <f>(((K78/60)/60)/24)+DATE(1970,1,1)+(-5/24)</f>
        <v>40844.483310185184</v>
      </c>
      <c r="T78" s="13">
        <f>(((J78/60)/60)/24)+DATE(1970,1,1)+(-5/24)</f>
        <v>40904.524976851848</v>
      </c>
      <c r="U78">
        <f t="shared" si="1"/>
        <v>2011</v>
      </c>
    </row>
    <row r="79" spans="1:21" ht="45" x14ac:dyDescent="0.2">
      <c r="A79" s="8">
        <f>F79/E79</f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14">
        <f>F79/M79</f>
        <v>60.384615384615387</v>
      </c>
      <c r="Q79" s="9" t="s">
        <v>8310</v>
      </c>
      <c r="R79" s="9" t="s">
        <v>8312</v>
      </c>
      <c r="S79" s="13">
        <f>(((K79/60)/60)/24)+DATE(1970,1,1)+(-5/24)</f>
        <v>40996.936539351853</v>
      </c>
      <c r="T79" s="13">
        <f>(((J79/60)/60)/24)+DATE(1970,1,1)+(-5/24)</f>
        <v>41049.915972222218</v>
      </c>
      <c r="U79">
        <f t="shared" si="1"/>
        <v>2012</v>
      </c>
    </row>
    <row r="80" spans="1:21" ht="90" x14ac:dyDescent="0.2">
      <c r="A80" s="8">
        <f>F80/E80</f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14">
        <f>F80/M80</f>
        <v>38.6</v>
      </c>
      <c r="Q80" s="9" t="s">
        <v>8310</v>
      </c>
      <c r="R80" s="9" t="s">
        <v>8312</v>
      </c>
      <c r="S80" s="13">
        <f>(((K80/60)/60)/24)+DATE(1970,1,1)+(-5/24)</f>
        <v>42604.522233796299</v>
      </c>
      <c r="T80" s="13">
        <f>(((J80/60)/60)/24)+DATE(1970,1,1)+(-5/24)</f>
        <v>42614.522233796299</v>
      </c>
      <c r="U80">
        <f t="shared" si="1"/>
        <v>2016</v>
      </c>
    </row>
    <row r="81" spans="1:21" ht="45" x14ac:dyDescent="0.2">
      <c r="A81" s="8">
        <f>F81/E81</f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14">
        <f>F81/M81</f>
        <v>40.268292682926827</v>
      </c>
      <c r="Q81" s="9" t="s">
        <v>8310</v>
      </c>
      <c r="R81" s="9" t="s">
        <v>8312</v>
      </c>
      <c r="S81" s="13">
        <f>(((K81/60)/60)/24)+DATE(1970,1,1)+(-5/24)</f>
        <v>41724.568206018514</v>
      </c>
      <c r="T81" s="13">
        <f>(((J81/60)/60)/24)+DATE(1970,1,1)+(-5/24)</f>
        <v>41754.568206018514</v>
      </c>
      <c r="U81">
        <f t="shared" si="1"/>
        <v>2014</v>
      </c>
    </row>
    <row r="82" spans="1:21" ht="45" x14ac:dyDescent="0.2">
      <c r="A82" s="8">
        <f>F82/E82</f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14">
        <f>F82/M82</f>
        <v>273.82978723404256</v>
      </c>
      <c r="Q82" s="9" t="s">
        <v>8310</v>
      </c>
      <c r="R82" s="9" t="s">
        <v>8312</v>
      </c>
      <c r="S82" s="13">
        <f>(((K82/60)/60)/24)+DATE(1970,1,1)+(-5/24)</f>
        <v>41582.875648148147</v>
      </c>
      <c r="T82" s="13">
        <f>(((J82/60)/60)/24)+DATE(1970,1,1)+(-5/24)</f>
        <v>41617.875648148147</v>
      </c>
      <c r="U82">
        <f t="shared" si="1"/>
        <v>2013</v>
      </c>
    </row>
    <row r="83" spans="1:21" ht="45" x14ac:dyDescent="0.2">
      <c r="A83" s="8">
        <f>F83/E83</f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14">
        <f>F83/M83</f>
        <v>53.035714285714285</v>
      </c>
      <c r="Q83" s="9" t="s">
        <v>8310</v>
      </c>
      <c r="R83" s="9" t="s">
        <v>8312</v>
      </c>
      <c r="S83" s="13">
        <f>(((K83/60)/60)/24)+DATE(1970,1,1)+(-5/24)</f>
        <v>41099.950543981482</v>
      </c>
      <c r="T83" s="13">
        <f>(((J83/60)/60)/24)+DATE(1970,1,1)+(-5/24)</f>
        <v>41103.91805555555</v>
      </c>
      <c r="U83">
        <f t="shared" si="1"/>
        <v>2012</v>
      </c>
    </row>
    <row r="84" spans="1:21" ht="45" x14ac:dyDescent="0.2">
      <c r="A84" s="8">
        <f>F84/E84</f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14">
        <f>F84/M84</f>
        <v>40.005000000000003</v>
      </c>
      <c r="Q84" s="9" t="s">
        <v>8310</v>
      </c>
      <c r="R84" s="9" t="s">
        <v>8312</v>
      </c>
      <c r="S84" s="13">
        <f>(((K84/60)/60)/24)+DATE(1970,1,1)+(-5/24)</f>
        <v>40795.611817129626</v>
      </c>
      <c r="T84" s="13">
        <f>(((J84/60)/60)/24)+DATE(1970,1,1)+(-5/24)</f>
        <v>40825.611817129626</v>
      </c>
      <c r="U84">
        <f t="shared" si="1"/>
        <v>2011</v>
      </c>
    </row>
    <row r="85" spans="1:21" ht="45" x14ac:dyDescent="0.2">
      <c r="A85" s="8">
        <f>F85/E85</f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14">
        <f>F85/M85</f>
        <v>15.76923076923077</v>
      </c>
      <c r="Q85" s="9" t="s">
        <v>8310</v>
      </c>
      <c r="R85" s="9" t="s">
        <v>8312</v>
      </c>
      <c r="S85" s="13">
        <f>(((K85/60)/60)/24)+DATE(1970,1,1)+(-5/24)</f>
        <v>42042.407280092586</v>
      </c>
      <c r="T85" s="13">
        <f>(((J85/60)/60)/24)+DATE(1970,1,1)+(-5/24)</f>
        <v>42057.270833333336</v>
      </c>
      <c r="U85">
        <f t="shared" si="1"/>
        <v>2015</v>
      </c>
    </row>
    <row r="86" spans="1:21" ht="45" x14ac:dyDescent="0.2">
      <c r="A86" s="8">
        <f>F86/E86</f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14">
        <f>F86/M86</f>
        <v>71.428571428571431</v>
      </c>
      <c r="Q86" s="9" t="s">
        <v>8310</v>
      </c>
      <c r="R86" s="9" t="s">
        <v>8312</v>
      </c>
      <c r="S86" s="13">
        <f>(((K86/60)/60)/24)+DATE(1970,1,1)+(-5/24)</f>
        <v>40648.54960648148</v>
      </c>
      <c r="T86" s="13">
        <f>(((J86/60)/60)/24)+DATE(1970,1,1)+(-5/24)</f>
        <v>40678.54960648148</v>
      </c>
      <c r="U86">
        <f t="shared" si="1"/>
        <v>2011</v>
      </c>
    </row>
    <row r="87" spans="1:21" ht="45" x14ac:dyDescent="0.2">
      <c r="A87" s="8">
        <f>F87/E87</f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14">
        <f>F87/M87</f>
        <v>71.714285714285708</v>
      </c>
      <c r="Q87" s="9" t="s">
        <v>8310</v>
      </c>
      <c r="R87" s="9" t="s">
        <v>8312</v>
      </c>
      <c r="S87" s="13">
        <f>(((K87/60)/60)/24)+DATE(1970,1,1)+(-5/24)</f>
        <v>40778.917094907403</v>
      </c>
      <c r="T87" s="13">
        <f>(((J87/60)/60)/24)+DATE(1970,1,1)+(-5/24)</f>
        <v>40808.917094907403</v>
      </c>
      <c r="U87">
        <f t="shared" si="1"/>
        <v>2011</v>
      </c>
    </row>
    <row r="88" spans="1:21" ht="45" x14ac:dyDescent="0.2">
      <c r="A88" s="8">
        <f>F88/E88</f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14">
        <f>F88/M88</f>
        <v>375.76470588235293</v>
      </c>
      <c r="Q88" s="9" t="s">
        <v>8310</v>
      </c>
      <c r="R88" s="9" t="s">
        <v>8312</v>
      </c>
      <c r="S88" s="13">
        <f>(((K88/60)/60)/24)+DATE(1970,1,1)+(-5/24)</f>
        <v>42291.347743055558</v>
      </c>
      <c r="T88" s="13">
        <f>(((J88/60)/60)/24)+DATE(1970,1,1)+(-5/24)</f>
        <v>42365.389409722215</v>
      </c>
      <c r="U88">
        <f t="shared" si="1"/>
        <v>2015</v>
      </c>
    </row>
    <row r="89" spans="1:21" ht="45" x14ac:dyDescent="0.2">
      <c r="A89" s="8">
        <f>F89/E89</f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14">
        <f>F89/M89</f>
        <v>104.6</v>
      </c>
      <c r="Q89" s="9" t="s">
        <v>8310</v>
      </c>
      <c r="R89" s="9" t="s">
        <v>8312</v>
      </c>
      <c r="S89" s="13">
        <f>(((K89/60)/60)/24)+DATE(1970,1,1)+(-5/24)</f>
        <v>40322.331053240734</v>
      </c>
      <c r="T89" s="13">
        <f>(((J89/60)/60)/24)+DATE(1970,1,1)+(-5/24)</f>
        <v>40331.861805555556</v>
      </c>
      <c r="U89">
        <f t="shared" si="1"/>
        <v>2010</v>
      </c>
    </row>
    <row r="90" spans="1:21" ht="45" x14ac:dyDescent="0.2">
      <c r="A90" s="8">
        <f>F90/E90</f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14">
        <f>F90/M90</f>
        <v>60</v>
      </c>
      <c r="Q90" s="9" t="s">
        <v>8310</v>
      </c>
      <c r="R90" s="9" t="s">
        <v>8312</v>
      </c>
      <c r="S90" s="13">
        <f>(((K90/60)/60)/24)+DATE(1970,1,1)+(-5/24)</f>
        <v>41786.450590277775</v>
      </c>
      <c r="T90" s="13">
        <f>(((J90/60)/60)/24)+DATE(1970,1,1)+(-5/24)</f>
        <v>41812.450590277775</v>
      </c>
      <c r="U90">
        <f t="shared" si="1"/>
        <v>2014</v>
      </c>
    </row>
    <row r="91" spans="1:21" ht="45" x14ac:dyDescent="0.2">
      <c r="A91" s="8">
        <f>F91/E91</f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14">
        <f>F91/M91</f>
        <v>123.28571428571429</v>
      </c>
      <c r="Q91" s="9" t="s">
        <v>8310</v>
      </c>
      <c r="R91" s="9" t="s">
        <v>8312</v>
      </c>
      <c r="S91" s="13">
        <f>(((K91/60)/60)/24)+DATE(1970,1,1)+(-5/24)</f>
        <v>41402.543888888889</v>
      </c>
      <c r="T91" s="13">
        <f>(((J91/60)/60)/24)+DATE(1970,1,1)+(-5/24)</f>
        <v>41427.543888888889</v>
      </c>
      <c r="U91">
        <f t="shared" si="1"/>
        <v>2013</v>
      </c>
    </row>
    <row r="92" spans="1:21" ht="30" x14ac:dyDescent="0.2">
      <c r="A92" s="8">
        <f>F92/E92</f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14">
        <f>F92/M92</f>
        <v>31.375</v>
      </c>
      <c r="Q92" s="9" t="s">
        <v>8310</v>
      </c>
      <c r="R92" s="9" t="s">
        <v>8312</v>
      </c>
      <c r="S92" s="13">
        <f>(((K92/60)/60)/24)+DATE(1970,1,1)+(-5/24)</f>
        <v>40706.089108796295</v>
      </c>
      <c r="T92" s="13">
        <f>(((J92/60)/60)/24)+DATE(1970,1,1)+(-5/24)</f>
        <v>40736.089108796295</v>
      </c>
      <c r="U92">
        <f t="shared" si="1"/>
        <v>2011</v>
      </c>
    </row>
    <row r="93" spans="1:21" ht="45" x14ac:dyDescent="0.2">
      <c r="A93" s="8">
        <f>F93/E93</f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14">
        <f>F93/M93</f>
        <v>78.260869565217391</v>
      </c>
      <c r="Q93" s="9" t="s">
        <v>8310</v>
      </c>
      <c r="R93" s="9" t="s">
        <v>8312</v>
      </c>
      <c r="S93" s="13">
        <f>(((K93/60)/60)/24)+DATE(1970,1,1)+(-5/24)</f>
        <v>40619.194027777776</v>
      </c>
      <c r="T93" s="13">
        <f>(((J93/60)/60)/24)+DATE(1970,1,1)+(-5/24)</f>
        <v>40680.194027777776</v>
      </c>
      <c r="U93">
        <f t="shared" si="1"/>
        <v>2011</v>
      </c>
    </row>
    <row r="94" spans="1:21" ht="45" x14ac:dyDescent="0.2">
      <c r="A94" s="8">
        <f>F94/E94</f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14">
        <f>F94/M94</f>
        <v>122.32558139534883</v>
      </c>
      <c r="Q94" s="9" t="s">
        <v>8310</v>
      </c>
      <c r="R94" s="9" t="s">
        <v>8312</v>
      </c>
      <c r="S94" s="13">
        <f>(((K94/60)/60)/24)+DATE(1970,1,1)+(-5/24)</f>
        <v>42720.990543981483</v>
      </c>
      <c r="T94" s="13">
        <f>(((J94/60)/60)/24)+DATE(1970,1,1)+(-5/24)</f>
        <v>42767.124999999993</v>
      </c>
      <c r="U94">
        <f t="shared" si="1"/>
        <v>2016</v>
      </c>
    </row>
    <row r="95" spans="1:21" ht="45" x14ac:dyDescent="0.2">
      <c r="A95" s="8">
        <f>F95/E95</f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14">
        <f>F95/M95</f>
        <v>73.733333333333334</v>
      </c>
      <c r="Q95" s="9" t="s">
        <v>8310</v>
      </c>
      <c r="R95" s="9" t="s">
        <v>8312</v>
      </c>
      <c r="S95" s="13">
        <f>(((K95/60)/60)/24)+DATE(1970,1,1)+(-5/24)</f>
        <v>41065.649733796294</v>
      </c>
      <c r="T95" s="13">
        <f>(((J95/60)/60)/24)+DATE(1970,1,1)+(-5/24)</f>
        <v>41093.666666666664</v>
      </c>
      <c r="U95">
        <f t="shared" si="1"/>
        <v>2012</v>
      </c>
    </row>
    <row r="96" spans="1:21" ht="45" x14ac:dyDescent="0.2">
      <c r="A96" s="8">
        <f>F96/E96</f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14">
        <f>F96/M96</f>
        <v>21.666666666666668</v>
      </c>
      <c r="Q96" s="9" t="s">
        <v>8310</v>
      </c>
      <c r="R96" s="9" t="s">
        <v>8312</v>
      </c>
      <c r="S96" s="13">
        <f>(((K96/60)/60)/24)+DATE(1970,1,1)+(-5/24)</f>
        <v>41716.509513888886</v>
      </c>
      <c r="T96" s="13">
        <f>(((J96/60)/60)/24)+DATE(1970,1,1)+(-5/24)</f>
        <v>41736.509513888886</v>
      </c>
      <c r="U96">
        <f t="shared" si="1"/>
        <v>2014</v>
      </c>
    </row>
    <row r="97" spans="1:21" ht="45" x14ac:dyDescent="0.2">
      <c r="A97" s="8">
        <f>F97/E97</f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14">
        <f>F97/M97</f>
        <v>21.904761904761905</v>
      </c>
      <c r="Q97" s="9" t="s">
        <v>8310</v>
      </c>
      <c r="R97" s="9" t="s">
        <v>8312</v>
      </c>
      <c r="S97" s="13">
        <f>(((K97/60)/60)/24)+DATE(1970,1,1)+(-5/24)</f>
        <v>40934.796770833331</v>
      </c>
      <c r="T97" s="13">
        <f>(((J97/60)/60)/24)+DATE(1970,1,1)+(-5/24)</f>
        <v>40964.796770833331</v>
      </c>
      <c r="U97">
        <f t="shared" si="1"/>
        <v>2012</v>
      </c>
    </row>
    <row r="98" spans="1:21" ht="45" x14ac:dyDescent="0.2">
      <c r="A98" s="8">
        <f>F98/E98</f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14">
        <f>F98/M98</f>
        <v>50.588235294117645</v>
      </c>
      <c r="Q98" s="9" t="s">
        <v>8310</v>
      </c>
      <c r="R98" s="9" t="s">
        <v>8312</v>
      </c>
      <c r="S98" s="13">
        <f>(((K98/60)/60)/24)+DATE(1970,1,1)+(-5/24)</f>
        <v>40324.45417824074</v>
      </c>
      <c r="T98" s="13">
        <f>(((J98/60)/60)/24)+DATE(1970,1,1)+(-5/24)</f>
        <v>40390.916666666664</v>
      </c>
      <c r="U98">
        <f t="shared" si="1"/>
        <v>2010</v>
      </c>
    </row>
    <row r="99" spans="1:21" ht="45" x14ac:dyDescent="0.2">
      <c r="A99" s="8">
        <f>F99/E99</f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14">
        <f>F99/M99</f>
        <v>53.125</v>
      </c>
      <c r="Q99" s="9" t="s">
        <v>8310</v>
      </c>
      <c r="R99" s="9" t="s">
        <v>8312</v>
      </c>
      <c r="S99" s="13">
        <f>(((K99/60)/60)/24)+DATE(1970,1,1)+(-5/24)</f>
        <v>40705.926874999997</v>
      </c>
      <c r="T99" s="13">
        <f>(((J99/60)/60)/24)+DATE(1970,1,1)+(-5/24)</f>
        <v>40735.926874999997</v>
      </c>
      <c r="U99">
        <f t="shared" si="1"/>
        <v>2011</v>
      </c>
    </row>
    <row r="100" spans="1:21" ht="45" x14ac:dyDescent="0.2">
      <c r="A100" s="8">
        <f>F100/E100</f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14">
        <f>F100/M100</f>
        <v>56.666666666666664</v>
      </c>
      <c r="Q100" s="9" t="s">
        <v>8310</v>
      </c>
      <c r="R100" s="9" t="s">
        <v>8312</v>
      </c>
      <c r="S100" s="13">
        <f>(((K100/60)/60)/24)+DATE(1970,1,1)+(-5/24)</f>
        <v>41214.586504629624</v>
      </c>
      <c r="T100" s="13">
        <f>(((J100/60)/60)/24)+DATE(1970,1,1)+(-5/24)</f>
        <v>41250.770833333328</v>
      </c>
      <c r="U100">
        <f t="shared" si="1"/>
        <v>2012</v>
      </c>
    </row>
    <row r="101" spans="1:21" ht="30" x14ac:dyDescent="0.2">
      <c r="A101" s="8">
        <f>F101/E101</f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14">
        <f>F101/M101</f>
        <v>40.776666666666664</v>
      </c>
      <c r="Q101" s="9" t="s">
        <v>8310</v>
      </c>
      <c r="R101" s="9" t="s">
        <v>8312</v>
      </c>
      <c r="S101" s="13">
        <f>(((K101/60)/60)/24)+DATE(1970,1,1)+(-5/24)</f>
        <v>41631.694432870368</v>
      </c>
      <c r="T101" s="13">
        <f>(((J101/60)/60)/24)+DATE(1970,1,1)+(-5/24)</f>
        <v>41661.694432870368</v>
      </c>
      <c r="U101">
        <f t="shared" si="1"/>
        <v>2013</v>
      </c>
    </row>
    <row r="102" spans="1:21" ht="45" x14ac:dyDescent="0.2">
      <c r="A102" s="8">
        <f>F102/E102</f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14">
        <f>F102/M102</f>
        <v>192.30769230769232</v>
      </c>
      <c r="Q102" s="9" t="s">
        <v>8310</v>
      </c>
      <c r="R102" s="9" t="s">
        <v>8312</v>
      </c>
      <c r="S102" s="13">
        <f>(((K102/60)/60)/24)+DATE(1970,1,1)+(-5/24)</f>
        <v>41197.544976851852</v>
      </c>
      <c r="T102" s="13">
        <f>(((J102/60)/60)/24)+DATE(1970,1,1)+(-5/24)</f>
        <v>41217.586643518516</v>
      </c>
      <c r="U102">
        <f t="shared" si="1"/>
        <v>2012</v>
      </c>
    </row>
    <row r="103" spans="1:21" ht="45" x14ac:dyDescent="0.2">
      <c r="A103" s="8">
        <f>F103/E103</f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14">
        <f>F103/M103</f>
        <v>100</v>
      </c>
      <c r="Q103" s="9" t="s">
        <v>8310</v>
      </c>
      <c r="R103" s="9" t="s">
        <v>8312</v>
      </c>
      <c r="S103" s="13">
        <f>(((K103/60)/60)/24)+DATE(1970,1,1)+(-5/24)</f>
        <v>41274.568402777775</v>
      </c>
      <c r="T103" s="13">
        <f>(((J103/60)/60)/24)+DATE(1970,1,1)+(-5/24)</f>
        <v>41298.568402777775</v>
      </c>
      <c r="U103">
        <f t="shared" si="1"/>
        <v>2012</v>
      </c>
    </row>
    <row r="104" spans="1:21" ht="45" x14ac:dyDescent="0.2">
      <c r="A104" s="8">
        <f>F104/E104</f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14">
        <f>F104/M104</f>
        <v>117.92307692307692</v>
      </c>
      <c r="Q104" s="9" t="s">
        <v>8310</v>
      </c>
      <c r="R104" s="9" t="s">
        <v>8312</v>
      </c>
      <c r="S104" s="13">
        <f>(((K104/60)/60)/24)+DATE(1970,1,1)+(-5/24)</f>
        <v>40504.922835648147</v>
      </c>
      <c r="T104" s="13">
        <f>(((J104/60)/60)/24)+DATE(1970,1,1)+(-5/24)</f>
        <v>40534.922835648147</v>
      </c>
      <c r="U104">
        <f t="shared" si="1"/>
        <v>2010</v>
      </c>
    </row>
    <row r="105" spans="1:21" ht="30" x14ac:dyDescent="0.2">
      <c r="A105" s="8">
        <f>F105/E105</f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14">
        <f>F105/M105</f>
        <v>27.897959183673468</v>
      </c>
      <c r="Q105" s="9" t="s">
        <v>8310</v>
      </c>
      <c r="R105" s="9" t="s">
        <v>8312</v>
      </c>
      <c r="S105" s="13">
        <f>(((K105/60)/60)/24)+DATE(1970,1,1)+(-5/24)</f>
        <v>41682.597569444442</v>
      </c>
      <c r="T105" s="13">
        <f>(((J105/60)/60)/24)+DATE(1970,1,1)+(-5/24)</f>
        <v>41705.597569444442</v>
      </c>
      <c r="U105">
        <f t="shared" si="1"/>
        <v>2014</v>
      </c>
    </row>
    <row r="106" spans="1:21" ht="30" x14ac:dyDescent="0.2">
      <c r="A106" s="8">
        <f>F106/E106</f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14">
        <f>F106/M106</f>
        <v>60</v>
      </c>
      <c r="Q106" s="9" t="s">
        <v>8310</v>
      </c>
      <c r="R106" s="9" t="s">
        <v>8312</v>
      </c>
      <c r="S106" s="13">
        <f>(((K106/60)/60)/24)+DATE(1970,1,1)+(-5/24)</f>
        <v>40612.486874999995</v>
      </c>
      <c r="T106" s="13">
        <f>(((J106/60)/60)/24)+DATE(1970,1,1)+(-5/24)</f>
        <v>40635.833333333328</v>
      </c>
      <c r="U106">
        <f t="shared" si="1"/>
        <v>2011</v>
      </c>
    </row>
    <row r="107" spans="1:21" ht="45" x14ac:dyDescent="0.2">
      <c r="A107" s="8">
        <f>F107/E107</f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14">
        <f>F107/M107</f>
        <v>39.383333333333333</v>
      </c>
      <c r="Q107" s="9" t="s">
        <v>8310</v>
      </c>
      <c r="R107" s="9" t="s">
        <v>8312</v>
      </c>
      <c r="S107" s="13">
        <f>(((K107/60)/60)/24)+DATE(1970,1,1)+(-5/24)</f>
        <v>42485.516435185178</v>
      </c>
      <c r="T107" s="13">
        <f>(((J107/60)/60)/24)+DATE(1970,1,1)+(-5/24)</f>
        <v>42503.791666666664</v>
      </c>
      <c r="U107">
        <f t="shared" si="1"/>
        <v>2016</v>
      </c>
    </row>
    <row r="108" spans="1:21" x14ac:dyDescent="0.2">
      <c r="A108" s="8">
        <f>F108/E108</f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14">
        <f>F108/M108</f>
        <v>186.11111111111111</v>
      </c>
      <c r="Q108" s="9" t="s">
        <v>8310</v>
      </c>
      <c r="R108" s="9" t="s">
        <v>8312</v>
      </c>
      <c r="S108" s="13">
        <f>(((K108/60)/60)/24)+DATE(1970,1,1)+(-5/24)</f>
        <v>40987.568298611113</v>
      </c>
      <c r="T108" s="13">
        <f>(((J108/60)/60)/24)+DATE(1970,1,1)+(-5/24)</f>
        <v>41001.568298611113</v>
      </c>
      <c r="U108">
        <f t="shared" si="1"/>
        <v>2012</v>
      </c>
    </row>
    <row r="109" spans="1:21" ht="45" x14ac:dyDescent="0.2">
      <c r="A109" s="8">
        <f>F109/E109</f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14">
        <f>F109/M109</f>
        <v>111.37681159420291</v>
      </c>
      <c r="Q109" s="9" t="s">
        <v>8310</v>
      </c>
      <c r="R109" s="9" t="s">
        <v>8312</v>
      </c>
      <c r="S109" s="13">
        <f>(((K109/60)/60)/24)+DATE(1970,1,1)+(-5/24)</f>
        <v>40635.774155092593</v>
      </c>
      <c r="T109" s="13">
        <f>(((J109/60)/60)/24)+DATE(1970,1,1)+(-5/24)</f>
        <v>40657.774155092593</v>
      </c>
      <c r="U109">
        <f t="shared" si="1"/>
        <v>2011</v>
      </c>
    </row>
    <row r="110" spans="1:21" ht="45" x14ac:dyDescent="0.2">
      <c r="A110" s="8">
        <f>F110/E110</f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14">
        <f>F110/M110</f>
        <v>78.723404255319153</v>
      </c>
      <c r="Q110" s="9" t="s">
        <v>8310</v>
      </c>
      <c r="R110" s="9" t="s">
        <v>8312</v>
      </c>
      <c r="S110" s="13">
        <f>(((K110/60)/60)/24)+DATE(1970,1,1)+(-5/24)</f>
        <v>41365.404745370368</v>
      </c>
      <c r="T110" s="13">
        <f>(((J110/60)/60)/24)+DATE(1970,1,1)+(-5/24)</f>
        <v>41425.404745370368</v>
      </c>
      <c r="U110">
        <f t="shared" si="1"/>
        <v>2013</v>
      </c>
    </row>
    <row r="111" spans="1:21" ht="45" x14ac:dyDescent="0.2">
      <c r="A111" s="8">
        <f>F111/E111</f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14">
        <f>F111/M111</f>
        <v>46.702127659574465</v>
      </c>
      <c r="Q111" s="9" t="s">
        <v>8310</v>
      </c>
      <c r="R111" s="9" t="s">
        <v>8312</v>
      </c>
      <c r="S111" s="13">
        <f>(((K111/60)/60)/24)+DATE(1970,1,1)+(-5/24)</f>
        <v>40569.817476851851</v>
      </c>
      <c r="T111" s="13">
        <f>(((J111/60)/60)/24)+DATE(1970,1,1)+(-5/24)</f>
        <v>40599.817476851851</v>
      </c>
      <c r="U111">
        <f t="shared" si="1"/>
        <v>2011</v>
      </c>
    </row>
    <row r="112" spans="1:21" ht="45" x14ac:dyDescent="0.2">
      <c r="A112" s="8">
        <f>F112/E112</f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14">
        <f>F112/M112</f>
        <v>65.384615384615387</v>
      </c>
      <c r="Q112" s="9" t="s">
        <v>8310</v>
      </c>
      <c r="R112" s="9" t="s">
        <v>8312</v>
      </c>
      <c r="S112" s="13">
        <f>(((K112/60)/60)/24)+DATE(1970,1,1)+(-5/24)</f>
        <v>41557.741354166668</v>
      </c>
      <c r="T112" s="13">
        <f>(((J112/60)/60)/24)+DATE(1970,1,1)+(-5/24)</f>
        <v>41592.040972222218</v>
      </c>
      <c r="U112">
        <f t="shared" si="1"/>
        <v>2013</v>
      </c>
    </row>
    <row r="113" spans="1:21" ht="45" x14ac:dyDescent="0.2">
      <c r="A113" s="8">
        <f>F113/E113</f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14">
        <f>F113/M113</f>
        <v>102.0754716981132</v>
      </c>
      <c r="Q113" s="9" t="s">
        <v>8310</v>
      </c>
      <c r="R113" s="9" t="s">
        <v>8312</v>
      </c>
      <c r="S113" s="13">
        <f>(((K113/60)/60)/24)+DATE(1970,1,1)+(-5/24)</f>
        <v>42125.124849537031</v>
      </c>
      <c r="T113" s="13">
        <f>(((J113/60)/60)/24)+DATE(1970,1,1)+(-5/24)</f>
        <v>42155.124849537031</v>
      </c>
      <c r="U113">
        <f t="shared" si="1"/>
        <v>2015</v>
      </c>
    </row>
    <row r="114" spans="1:21" ht="45" x14ac:dyDescent="0.2">
      <c r="A114" s="8">
        <f>F114/E114</f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14">
        <f>F114/M114</f>
        <v>64.197530864197532</v>
      </c>
      <c r="Q114" s="9" t="s">
        <v>8310</v>
      </c>
      <c r="R114" s="9" t="s">
        <v>8312</v>
      </c>
      <c r="S114" s="13">
        <f>(((K114/60)/60)/24)+DATE(1970,1,1)+(-5/24)</f>
        <v>41717.834699074068</v>
      </c>
      <c r="T114" s="13">
        <f>(((J114/60)/60)/24)+DATE(1970,1,1)+(-5/24)</f>
        <v>41741.875</v>
      </c>
      <c r="U114">
        <f t="shared" si="1"/>
        <v>2014</v>
      </c>
    </row>
    <row r="115" spans="1:21" ht="30" x14ac:dyDescent="0.2">
      <c r="A115" s="8">
        <f>F115/E115</f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14">
        <f>F115/M115</f>
        <v>90.384615384615387</v>
      </c>
      <c r="Q115" s="9" t="s">
        <v>8310</v>
      </c>
      <c r="R115" s="9" t="s">
        <v>8312</v>
      </c>
      <c r="S115" s="13">
        <f>(((K115/60)/60)/24)+DATE(1970,1,1)+(-5/24)</f>
        <v>40753.550092592588</v>
      </c>
      <c r="T115" s="13">
        <f>(((J115/60)/60)/24)+DATE(1970,1,1)+(-5/24)</f>
        <v>40761.416666666664</v>
      </c>
      <c r="U115">
        <f t="shared" si="1"/>
        <v>2011</v>
      </c>
    </row>
    <row r="116" spans="1:21" ht="45" x14ac:dyDescent="0.2">
      <c r="A116" s="8">
        <f>F116/E116</f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14">
        <f>F116/M116</f>
        <v>88.571428571428569</v>
      </c>
      <c r="Q116" s="9" t="s">
        <v>8310</v>
      </c>
      <c r="R116" s="9" t="s">
        <v>8312</v>
      </c>
      <c r="S116" s="13">
        <f>(((K116/60)/60)/24)+DATE(1970,1,1)+(-5/24)</f>
        <v>40861.065833333334</v>
      </c>
      <c r="T116" s="13">
        <f>(((J116/60)/60)/24)+DATE(1970,1,1)+(-5/24)</f>
        <v>40921.065833333334</v>
      </c>
      <c r="U116">
        <f t="shared" si="1"/>
        <v>2011</v>
      </c>
    </row>
    <row r="117" spans="1:21" x14ac:dyDescent="0.2">
      <c r="A117" s="8">
        <f>F117/E117</f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14">
        <f>F117/M117</f>
        <v>28.727272727272727</v>
      </c>
      <c r="Q117" s="9" t="s">
        <v>8310</v>
      </c>
      <c r="R117" s="9" t="s">
        <v>8312</v>
      </c>
      <c r="S117" s="13">
        <f>(((K117/60)/60)/24)+DATE(1970,1,1)+(-5/24)</f>
        <v>40918.530601851846</v>
      </c>
      <c r="T117" s="13">
        <f>(((J117/60)/60)/24)+DATE(1970,1,1)+(-5/24)</f>
        <v>40943.530601851846</v>
      </c>
      <c r="U117">
        <f t="shared" si="1"/>
        <v>2012</v>
      </c>
    </row>
    <row r="118" spans="1:21" ht="45" x14ac:dyDescent="0.2">
      <c r="A118" s="8">
        <f>F118/E118</f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14">
        <f>F118/M118</f>
        <v>69.78947368421052</v>
      </c>
      <c r="Q118" s="9" t="s">
        <v>8310</v>
      </c>
      <c r="R118" s="9" t="s">
        <v>8312</v>
      </c>
      <c r="S118" s="13">
        <f>(((K118/60)/60)/24)+DATE(1970,1,1)+(-5/24)</f>
        <v>40595.288831018515</v>
      </c>
      <c r="T118" s="13">
        <f>(((J118/60)/60)/24)+DATE(1970,1,1)+(-5/24)</f>
        <v>40641.247164351851</v>
      </c>
      <c r="U118">
        <f t="shared" si="1"/>
        <v>2011</v>
      </c>
    </row>
    <row r="119" spans="1:21" ht="45" x14ac:dyDescent="0.2">
      <c r="A119" s="8">
        <f>F119/E119</f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14">
        <f>F119/M119</f>
        <v>167.48962962962963</v>
      </c>
      <c r="Q119" s="9" t="s">
        <v>8310</v>
      </c>
      <c r="R119" s="9" t="s">
        <v>8312</v>
      </c>
      <c r="S119" s="13">
        <f>(((K119/60)/60)/24)+DATE(1970,1,1)+(-5/24)</f>
        <v>40248.626666666663</v>
      </c>
      <c r="T119" s="13">
        <f>(((J119/60)/60)/24)+DATE(1970,1,1)+(-5/24)</f>
        <v>40338.583333333328</v>
      </c>
      <c r="U119">
        <f t="shared" si="1"/>
        <v>2010</v>
      </c>
    </row>
    <row r="120" spans="1:21" ht="30" x14ac:dyDescent="0.2">
      <c r="A120" s="8">
        <f>F120/E120</f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14">
        <f>F120/M120</f>
        <v>144.91230769230768</v>
      </c>
      <c r="Q120" s="9" t="s">
        <v>8310</v>
      </c>
      <c r="R120" s="9" t="s">
        <v>8312</v>
      </c>
      <c r="S120" s="13">
        <f>(((K120/60)/60)/24)+DATE(1970,1,1)+(-5/24)</f>
        <v>40722.845324074071</v>
      </c>
      <c r="T120" s="13">
        <f>(((J120/60)/60)/24)+DATE(1970,1,1)+(-5/24)</f>
        <v>40752.845324074071</v>
      </c>
      <c r="U120">
        <f t="shared" si="1"/>
        <v>2011</v>
      </c>
    </row>
    <row r="121" spans="1:21" ht="45" x14ac:dyDescent="0.2">
      <c r="A121" s="8">
        <f>F121/E121</f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14">
        <f>F121/M121</f>
        <v>91.840540540540545</v>
      </c>
      <c r="Q121" s="9" t="s">
        <v>8310</v>
      </c>
      <c r="R121" s="9" t="s">
        <v>8312</v>
      </c>
      <c r="S121" s="13">
        <f>(((K121/60)/60)/24)+DATE(1970,1,1)+(-5/24)</f>
        <v>40738.860949074071</v>
      </c>
      <c r="T121" s="13">
        <f>(((J121/60)/60)/24)+DATE(1970,1,1)+(-5/24)</f>
        <v>40768.75</v>
      </c>
      <c r="U121">
        <f t="shared" si="1"/>
        <v>2011</v>
      </c>
    </row>
    <row r="122" spans="1:21" ht="45" x14ac:dyDescent="0.2">
      <c r="A122" s="8">
        <f>F122/E122</f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14">
        <f>F122/M122</f>
        <v>10</v>
      </c>
      <c r="Q122" s="9" t="s">
        <v>8310</v>
      </c>
      <c r="R122" s="9" t="s">
        <v>8313</v>
      </c>
      <c r="S122" s="13">
        <f>(((K122/60)/60)/24)+DATE(1970,1,1)+(-5/24)</f>
        <v>42615.841516203705</v>
      </c>
      <c r="T122" s="13">
        <f>(((J122/60)/60)/24)+DATE(1970,1,1)+(-5/24)</f>
        <v>42645.841516203705</v>
      </c>
      <c r="U122">
        <f t="shared" si="1"/>
        <v>2016</v>
      </c>
    </row>
    <row r="123" spans="1:21" ht="45" x14ac:dyDescent="0.2">
      <c r="A123" s="8">
        <f>F123/E123</f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14">
        <f>F123/M123</f>
        <v>1</v>
      </c>
      <c r="Q123" s="9" t="s">
        <v>8310</v>
      </c>
      <c r="R123" s="9" t="s">
        <v>8313</v>
      </c>
      <c r="S123" s="13">
        <f>(((K123/60)/60)/24)+DATE(1970,1,1)+(-5/24)</f>
        <v>42096.496643518512</v>
      </c>
      <c r="T123" s="13">
        <f>(((J123/60)/60)/24)+DATE(1970,1,1)+(-5/24)</f>
        <v>42112.219444444439</v>
      </c>
      <c r="U123">
        <f t="shared" si="1"/>
        <v>2015</v>
      </c>
    </row>
    <row r="124" spans="1:21" ht="30" x14ac:dyDescent="0.2">
      <c r="A124" s="8">
        <f>F124/E124</f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14" t="e">
        <f>F124/M124</f>
        <v>#DIV/0!</v>
      </c>
      <c r="Q124" s="9" t="s">
        <v>8310</v>
      </c>
      <c r="R124" s="9" t="s">
        <v>8313</v>
      </c>
      <c r="S124" s="13">
        <f>(((K124/60)/60)/24)+DATE(1970,1,1)+(-5/24)</f>
        <v>42593.223460648143</v>
      </c>
      <c r="T124" s="13">
        <f>(((J124/60)/60)/24)+DATE(1970,1,1)+(-5/24)</f>
        <v>42653.223460648143</v>
      </c>
      <c r="U124">
        <f t="shared" si="1"/>
        <v>2016</v>
      </c>
    </row>
    <row r="125" spans="1:21" ht="45" x14ac:dyDescent="0.2">
      <c r="A125" s="8">
        <f>F125/E125</f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14">
        <f>F125/M125</f>
        <v>25.166666666666668</v>
      </c>
      <c r="Q125" s="9" t="s">
        <v>8310</v>
      </c>
      <c r="R125" s="9" t="s">
        <v>8313</v>
      </c>
      <c r="S125" s="13">
        <f>(((K125/60)/60)/24)+DATE(1970,1,1)+(-5/24)</f>
        <v>41904.573657407404</v>
      </c>
      <c r="T125" s="13">
        <f>(((J125/60)/60)/24)+DATE(1970,1,1)+(-5/24)</f>
        <v>41940.708333333328</v>
      </c>
      <c r="U125">
        <f t="shared" si="1"/>
        <v>2014</v>
      </c>
    </row>
    <row r="126" spans="1:21" ht="45" x14ac:dyDescent="0.2">
      <c r="A126" s="8">
        <f>F126/E126</f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14" t="e">
        <f>F126/M126</f>
        <v>#DIV/0!</v>
      </c>
      <c r="Q126" s="9" t="s">
        <v>8310</v>
      </c>
      <c r="R126" s="9" t="s">
        <v>8313</v>
      </c>
      <c r="S126" s="13">
        <f>(((K126/60)/60)/24)+DATE(1970,1,1)+(-5/24)</f>
        <v>42114.720393518517</v>
      </c>
      <c r="T126" s="13">
        <f>(((J126/60)/60)/24)+DATE(1970,1,1)+(-5/24)</f>
        <v>42139.720393518517</v>
      </c>
      <c r="U126">
        <f t="shared" si="1"/>
        <v>2015</v>
      </c>
    </row>
    <row r="127" spans="1:21" ht="45" x14ac:dyDescent="0.2">
      <c r="A127" s="8">
        <f>F127/E127</f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14">
        <f>F127/M127</f>
        <v>11.666666666666666</v>
      </c>
      <c r="Q127" s="9" t="s">
        <v>8310</v>
      </c>
      <c r="R127" s="9" t="s">
        <v>8313</v>
      </c>
      <c r="S127" s="13">
        <f>(((K127/60)/60)/24)+DATE(1970,1,1)+(-5/24)</f>
        <v>42709.78564814815</v>
      </c>
      <c r="T127" s="13">
        <f>(((J127/60)/60)/24)+DATE(1970,1,1)+(-5/24)</f>
        <v>42769.78564814815</v>
      </c>
      <c r="U127">
        <f t="shared" si="1"/>
        <v>2016</v>
      </c>
    </row>
    <row r="128" spans="1:21" ht="45" x14ac:dyDescent="0.2">
      <c r="A128" s="8">
        <f>F128/E128</f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14">
        <f>F128/M128</f>
        <v>106.69230769230769</v>
      </c>
      <c r="Q128" s="9" t="s">
        <v>8310</v>
      </c>
      <c r="R128" s="9" t="s">
        <v>8313</v>
      </c>
      <c r="S128" s="13">
        <f>(((K128/60)/60)/24)+DATE(1970,1,1)+(-5/24)</f>
        <v>42135.381215277775</v>
      </c>
      <c r="T128" s="13">
        <f>(((J128/60)/60)/24)+DATE(1970,1,1)+(-5/24)</f>
        <v>42165.874999999993</v>
      </c>
      <c r="U128">
        <f t="shared" si="1"/>
        <v>2015</v>
      </c>
    </row>
    <row r="129" spans="1:21" ht="45" x14ac:dyDescent="0.2">
      <c r="A129" s="8">
        <f>F129/E129</f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14">
        <f>F129/M129</f>
        <v>47.5</v>
      </c>
      <c r="Q129" s="9" t="s">
        <v>8310</v>
      </c>
      <c r="R129" s="9" t="s">
        <v>8313</v>
      </c>
      <c r="S129" s="13">
        <f>(((K129/60)/60)/24)+DATE(1970,1,1)+(-5/24)</f>
        <v>42067.415983796294</v>
      </c>
      <c r="T129" s="13">
        <f>(((J129/60)/60)/24)+DATE(1970,1,1)+(-5/24)</f>
        <v>42097.37431712963</v>
      </c>
      <c r="U129">
        <f t="shared" si="1"/>
        <v>2015</v>
      </c>
    </row>
    <row r="130" spans="1:21" ht="30" x14ac:dyDescent="0.2">
      <c r="A130" s="8">
        <f>F130/E130</f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14">
        <f>F130/M130</f>
        <v>311.16666666666669</v>
      </c>
      <c r="Q130" s="9" t="s">
        <v>8310</v>
      </c>
      <c r="R130" s="9" t="s">
        <v>8313</v>
      </c>
      <c r="S130" s="13">
        <f>(((K130/60)/60)/24)+DATE(1970,1,1)+(-5/24)</f>
        <v>42628.019594907404</v>
      </c>
      <c r="T130" s="13">
        <f>(((J130/60)/60)/24)+DATE(1970,1,1)+(-5/24)</f>
        <v>42663.019594907404</v>
      </c>
      <c r="U130">
        <f t="shared" si="1"/>
        <v>2016</v>
      </c>
    </row>
    <row r="131" spans="1:21" ht="45" x14ac:dyDescent="0.2">
      <c r="A131" s="8">
        <f>F131/E131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14" t="e">
        <f>F131/M131</f>
        <v>#DIV/0!</v>
      </c>
      <c r="Q131" s="9" t="s">
        <v>8310</v>
      </c>
      <c r="R131" s="9" t="s">
        <v>8313</v>
      </c>
      <c r="S131" s="13">
        <f>(((K131/60)/60)/24)+DATE(1970,1,1)+(-5/24)</f>
        <v>41882.728969907403</v>
      </c>
      <c r="T131" s="13">
        <f>(((J131/60)/60)/24)+DATE(1970,1,1)+(-5/24)</f>
        <v>41942.728969907403</v>
      </c>
      <c r="U131">
        <f t="shared" ref="U131:U194" si="2">YEAR(S131)</f>
        <v>2014</v>
      </c>
    </row>
    <row r="132" spans="1:21" ht="45" x14ac:dyDescent="0.2">
      <c r="A132" s="8">
        <f>F132/E132</f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14" t="e">
        <f>F132/M132</f>
        <v>#DIV/0!</v>
      </c>
      <c r="Q132" s="9" t="s">
        <v>8310</v>
      </c>
      <c r="R132" s="9" t="s">
        <v>8313</v>
      </c>
      <c r="S132" s="13">
        <f>(((K132/60)/60)/24)+DATE(1970,1,1)+(-5/24)</f>
        <v>41778.707083333327</v>
      </c>
      <c r="T132" s="13">
        <f>(((J132/60)/60)/24)+DATE(1970,1,1)+(-5/24)</f>
        <v>41806.636111111111</v>
      </c>
      <c r="U132">
        <f t="shared" si="2"/>
        <v>2014</v>
      </c>
    </row>
    <row r="133" spans="1:21" x14ac:dyDescent="0.2">
      <c r="A133" s="8">
        <f>F133/E133</f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14" t="e">
        <f>F133/M133</f>
        <v>#DIV/0!</v>
      </c>
      <c r="Q133" s="9" t="s">
        <v>8310</v>
      </c>
      <c r="R133" s="9" t="s">
        <v>8313</v>
      </c>
      <c r="S133" s="13">
        <f>(((K133/60)/60)/24)+DATE(1970,1,1)+(-5/24)</f>
        <v>42541.629178240742</v>
      </c>
      <c r="T133" s="13">
        <f>(((J133/60)/60)/24)+DATE(1970,1,1)+(-5/24)</f>
        <v>42556.791666666664</v>
      </c>
      <c r="U133">
        <f t="shared" si="2"/>
        <v>2016</v>
      </c>
    </row>
    <row r="134" spans="1:21" ht="45" x14ac:dyDescent="0.2">
      <c r="A134" s="8">
        <f>F134/E134</f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14">
        <f>F134/M134</f>
        <v>94.506172839506178</v>
      </c>
      <c r="Q134" s="9" t="s">
        <v>8310</v>
      </c>
      <c r="R134" s="9" t="s">
        <v>8313</v>
      </c>
      <c r="S134" s="13">
        <f>(((K134/60)/60)/24)+DATE(1970,1,1)+(-5/24)</f>
        <v>41905.60424768518</v>
      </c>
      <c r="T134" s="13">
        <f>(((J134/60)/60)/24)+DATE(1970,1,1)+(-5/24)</f>
        <v>41950.645914351851</v>
      </c>
      <c r="U134">
        <f t="shared" si="2"/>
        <v>2014</v>
      </c>
    </row>
    <row r="135" spans="1:21" ht="30" x14ac:dyDescent="0.2">
      <c r="A135" s="8">
        <f>F135/E135</f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14" t="e">
        <f>F135/M135</f>
        <v>#DIV/0!</v>
      </c>
      <c r="Q135" s="9" t="s">
        <v>8310</v>
      </c>
      <c r="R135" s="9" t="s">
        <v>8313</v>
      </c>
      <c r="S135" s="13">
        <f>(((K135/60)/60)/24)+DATE(1970,1,1)+(-5/24)</f>
        <v>42491.599351851844</v>
      </c>
      <c r="T135" s="13">
        <f>(((J135/60)/60)/24)+DATE(1970,1,1)+(-5/24)</f>
        <v>42521.521527777775</v>
      </c>
      <c r="U135">
        <f t="shared" si="2"/>
        <v>2016</v>
      </c>
    </row>
    <row r="136" spans="1:21" ht="30" x14ac:dyDescent="0.2">
      <c r="A136" s="8">
        <f>F136/E136</f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14" t="e">
        <f>F136/M136</f>
        <v>#DIV/0!</v>
      </c>
      <c r="Q136" s="9" t="s">
        <v>8310</v>
      </c>
      <c r="R136" s="9" t="s">
        <v>8313</v>
      </c>
      <c r="S136" s="13">
        <f>(((K136/60)/60)/24)+DATE(1970,1,1)+(-5/24)</f>
        <v>42221.701597222222</v>
      </c>
      <c r="T136" s="13">
        <f>(((J136/60)/60)/24)+DATE(1970,1,1)+(-5/24)</f>
        <v>42251.499999999993</v>
      </c>
      <c r="U136">
        <f t="shared" si="2"/>
        <v>2015</v>
      </c>
    </row>
    <row r="137" spans="1:21" ht="45" x14ac:dyDescent="0.2">
      <c r="A137" s="8">
        <f>F137/E137</f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14">
        <f>F137/M137</f>
        <v>80.599999999999994</v>
      </c>
      <c r="Q137" s="9" t="s">
        <v>8310</v>
      </c>
      <c r="R137" s="9" t="s">
        <v>8313</v>
      </c>
      <c r="S137" s="13">
        <f>(((K137/60)/60)/24)+DATE(1970,1,1)+(-5/24)</f>
        <v>41788.173576388886</v>
      </c>
      <c r="T137" s="13">
        <f>(((J137/60)/60)/24)+DATE(1970,1,1)+(-5/24)</f>
        <v>41821.583333333328</v>
      </c>
      <c r="U137">
        <f t="shared" si="2"/>
        <v>2014</v>
      </c>
    </row>
    <row r="138" spans="1:21" ht="45" x14ac:dyDescent="0.2">
      <c r="A138" s="8">
        <f>F138/E138</f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14" t="e">
        <f>F138/M138</f>
        <v>#DIV/0!</v>
      </c>
      <c r="Q138" s="9" t="s">
        <v>8310</v>
      </c>
      <c r="R138" s="9" t="s">
        <v>8313</v>
      </c>
      <c r="S138" s="13">
        <f>(((K138/60)/60)/24)+DATE(1970,1,1)+(-5/24)</f>
        <v>42096.201782407406</v>
      </c>
      <c r="T138" s="13">
        <f>(((J138/60)/60)/24)+DATE(1970,1,1)+(-5/24)</f>
        <v>42140.219444444439</v>
      </c>
      <c r="U138">
        <f t="shared" si="2"/>
        <v>2015</v>
      </c>
    </row>
    <row r="139" spans="1:21" ht="45" x14ac:dyDescent="0.2">
      <c r="A139" s="8">
        <f>F139/E139</f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14" t="e">
        <f>F139/M139</f>
        <v>#DIV/0!</v>
      </c>
      <c r="Q139" s="9" t="s">
        <v>8310</v>
      </c>
      <c r="R139" s="9" t="s">
        <v>8313</v>
      </c>
      <c r="S139" s="13">
        <f>(((K139/60)/60)/24)+DATE(1970,1,1)+(-5/24)</f>
        <v>42239.365659722222</v>
      </c>
      <c r="T139" s="13">
        <f>(((J139/60)/60)/24)+DATE(1970,1,1)+(-5/24)</f>
        <v>42289.365659722222</v>
      </c>
      <c r="U139">
        <f t="shared" si="2"/>
        <v>2015</v>
      </c>
    </row>
    <row r="140" spans="1:21" ht="45" x14ac:dyDescent="0.2">
      <c r="A140" s="8">
        <f>F140/E140</f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14">
        <f>F140/M140</f>
        <v>81.241379310344826</v>
      </c>
      <c r="Q140" s="9" t="s">
        <v>8310</v>
      </c>
      <c r="R140" s="9" t="s">
        <v>8313</v>
      </c>
      <c r="S140" s="13">
        <f>(((K140/60)/60)/24)+DATE(1970,1,1)+(-5/24)</f>
        <v>42186.049085648141</v>
      </c>
      <c r="T140" s="13">
        <f>(((J140/60)/60)/24)+DATE(1970,1,1)+(-5/24)</f>
        <v>42216.999305555553</v>
      </c>
      <c r="U140">
        <f t="shared" si="2"/>
        <v>2015</v>
      </c>
    </row>
    <row r="141" spans="1:21" ht="30" x14ac:dyDescent="0.2">
      <c r="A141" s="8">
        <f>F141/E141</f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14">
        <f>F141/M141</f>
        <v>500</v>
      </c>
      <c r="Q141" s="9" t="s">
        <v>8310</v>
      </c>
      <c r="R141" s="9" t="s">
        <v>8313</v>
      </c>
      <c r="S141" s="13">
        <f>(((K141/60)/60)/24)+DATE(1970,1,1)+(-5/24)</f>
        <v>42187.712638888886</v>
      </c>
      <c r="T141" s="13">
        <f>(((J141/60)/60)/24)+DATE(1970,1,1)+(-5/24)</f>
        <v>42197.712638888886</v>
      </c>
      <c r="U141">
        <f t="shared" si="2"/>
        <v>2015</v>
      </c>
    </row>
    <row r="142" spans="1:21" ht="45" x14ac:dyDescent="0.2">
      <c r="A142" s="8">
        <f>F142/E142</f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14" t="e">
        <f>F142/M142</f>
        <v>#DIV/0!</v>
      </c>
      <c r="Q142" s="9" t="s">
        <v>8310</v>
      </c>
      <c r="R142" s="9" t="s">
        <v>8313</v>
      </c>
      <c r="S142" s="13">
        <f>(((K142/60)/60)/24)+DATE(1970,1,1)+(-5/24)</f>
        <v>42052.989953703705</v>
      </c>
      <c r="T142" s="13">
        <f>(((J142/60)/60)/24)+DATE(1970,1,1)+(-5/24)</f>
        <v>42082.948287037034</v>
      </c>
      <c r="U142">
        <f t="shared" si="2"/>
        <v>2015</v>
      </c>
    </row>
    <row r="143" spans="1:21" ht="45" x14ac:dyDescent="0.2">
      <c r="A143" s="8">
        <f>F143/E143</f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14">
        <f>F143/M143</f>
        <v>46.178571428571431</v>
      </c>
      <c r="Q143" s="9" t="s">
        <v>8310</v>
      </c>
      <c r="R143" s="9" t="s">
        <v>8313</v>
      </c>
      <c r="S143" s="13">
        <f>(((K143/60)/60)/24)+DATE(1970,1,1)+(-5/24)</f>
        <v>42109.944710648146</v>
      </c>
      <c r="T143" s="13">
        <f>(((J143/60)/60)/24)+DATE(1970,1,1)+(-5/24)</f>
        <v>42154.944710648146</v>
      </c>
      <c r="U143">
        <f t="shared" si="2"/>
        <v>2015</v>
      </c>
    </row>
    <row r="144" spans="1:21" ht="45" x14ac:dyDescent="0.2">
      <c r="A144" s="8">
        <f>F144/E144</f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14">
        <f>F144/M144</f>
        <v>10</v>
      </c>
      <c r="Q144" s="9" t="s">
        <v>8310</v>
      </c>
      <c r="R144" s="9" t="s">
        <v>8313</v>
      </c>
      <c r="S144" s="13">
        <f>(((K144/60)/60)/24)+DATE(1970,1,1)+(-5/24)</f>
        <v>41938.684930555552</v>
      </c>
      <c r="T144" s="13">
        <f>(((J144/60)/60)/24)+DATE(1970,1,1)+(-5/24)</f>
        <v>41959.726597222216</v>
      </c>
      <c r="U144">
        <f t="shared" si="2"/>
        <v>2014</v>
      </c>
    </row>
    <row r="145" spans="1:21" ht="45" x14ac:dyDescent="0.2">
      <c r="A145" s="8">
        <f>F145/E145</f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14" t="e">
        <f>F145/M145</f>
        <v>#DIV/0!</v>
      </c>
      <c r="Q145" s="9" t="s">
        <v>8310</v>
      </c>
      <c r="R145" s="9" t="s">
        <v>8313</v>
      </c>
      <c r="S145" s="13">
        <f>(((K145/60)/60)/24)+DATE(1970,1,1)+(-5/24)</f>
        <v>42558.855810185189</v>
      </c>
      <c r="T145" s="13">
        <f>(((J145/60)/60)/24)+DATE(1970,1,1)+(-5/24)</f>
        <v>42616.038194444445</v>
      </c>
      <c r="U145">
        <f t="shared" si="2"/>
        <v>2016</v>
      </c>
    </row>
    <row r="146" spans="1:21" ht="45" x14ac:dyDescent="0.2">
      <c r="A146" s="8">
        <f>F146/E146</f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14">
        <f>F146/M146</f>
        <v>55.945945945945944</v>
      </c>
      <c r="Q146" s="9" t="s">
        <v>8310</v>
      </c>
      <c r="R146" s="9" t="s">
        <v>8313</v>
      </c>
      <c r="S146" s="13">
        <f>(((K146/60)/60)/24)+DATE(1970,1,1)+(-5/24)</f>
        <v>42047.554074074076</v>
      </c>
      <c r="T146" s="13">
        <f>(((J146/60)/60)/24)+DATE(1970,1,1)+(-5/24)</f>
        <v>42107.512407407405</v>
      </c>
      <c r="U146">
        <f t="shared" si="2"/>
        <v>2015</v>
      </c>
    </row>
    <row r="147" spans="1:21" ht="45" x14ac:dyDescent="0.2">
      <c r="A147" s="8">
        <f>F147/E147</f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14">
        <f>F147/M147</f>
        <v>37.555555555555557</v>
      </c>
      <c r="Q147" s="9" t="s">
        <v>8310</v>
      </c>
      <c r="R147" s="9" t="s">
        <v>8313</v>
      </c>
      <c r="S147" s="13">
        <f>(((K147/60)/60)/24)+DATE(1970,1,1)+(-5/24)</f>
        <v>42200.333935185183</v>
      </c>
      <c r="T147" s="13">
        <f>(((J147/60)/60)/24)+DATE(1970,1,1)+(-5/24)</f>
        <v>42227.333935185183</v>
      </c>
      <c r="U147">
        <f t="shared" si="2"/>
        <v>2015</v>
      </c>
    </row>
    <row r="148" spans="1:21" ht="45" x14ac:dyDescent="0.2">
      <c r="A148" s="8">
        <f>F148/E148</f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14">
        <f>F148/M148</f>
        <v>38.333333333333336</v>
      </c>
      <c r="Q148" s="9" t="s">
        <v>8310</v>
      </c>
      <c r="R148" s="9" t="s">
        <v>8313</v>
      </c>
      <c r="S148" s="13">
        <f>(((K148/60)/60)/24)+DATE(1970,1,1)+(-5/24)</f>
        <v>42692.807847222219</v>
      </c>
      <c r="T148" s="13">
        <f>(((J148/60)/60)/24)+DATE(1970,1,1)+(-5/24)</f>
        <v>42752.807847222219</v>
      </c>
      <c r="U148">
        <f t="shared" si="2"/>
        <v>2016</v>
      </c>
    </row>
    <row r="149" spans="1:21" ht="30" x14ac:dyDescent="0.2">
      <c r="A149" s="8">
        <f>F149/E149</f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14" t="e">
        <f>F149/M149</f>
        <v>#DIV/0!</v>
      </c>
      <c r="Q149" s="9" t="s">
        <v>8310</v>
      </c>
      <c r="R149" s="9" t="s">
        <v>8313</v>
      </c>
      <c r="S149" s="13">
        <f>(((K149/60)/60)/24)+DATE(1970,1,1)+(-5/24)</f>
        <v>41969.559490740743</v>
      </c>
      <c r="T149" s="13">
        <f>(((J149/60)/60)/24)+DATE(1970,1,1)+(-5/24)</f>
        <v>42012.554166666661</v>
      </c>
      <c r="U149">
        <f t="shared" si="2"/>
        <v>2014</v>
      </c>
    </row>
    <row r="150" spans="1:21" ht="45" x14ac:dyDescent="0.2">
      <c r="A150" s="8">
        <f>F150/E150</f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14">
        <f>F150/M150</f>
        <v>20</v>
      </c>
      <c r="Q150" s="9" t="s">
        <v>8310</v>
      </c>
      <c r="R150" s="9" t="s">
        <v>8313</v>
      </c>
      <c r="S150" s="13">
        <f>(((K150/60)/60)/24)+DATE(1970,1,1)+(-5/24)</f>
        <v>42397.073333333326</v>
      </c>
      <c r="T150" s="13">
        <f>(((J150/60)/60)/24)+DATE(1970,1,1)+(-5/24)</f>
        <v>42427.073333333326</v>
      </c>
      <c r="U150">
        <f t="shared" si="2"/>
        <v>2016</v>
      </c>
    </row>
    <row r="151" spans="1:21" ht="45" x14ac:dyDescent="0.2">
      <c r="A151" s="8">
        <f>F151/E151</f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14">
        <f>F151/M151</f>
        <v>15.333333333333334</v>
      </c>
      <c r="Q151" s="9" t="s">
        <v>8310</v>
      </c>
      <c r="R151" s="9" t="s">
        <v>8313</v>
      </c>
      <c r="S151" s="13">
        <f>(((K151/60)/60)/24)+DATE(1970,1,1)+(-5/24)</f>
        <v>41967.963773148142</v>
      </c>
      <c r="T151" s="13">
        <f>(((J151/60)/60)/24)+DATE(1970,1,1)+(-5/24)</f>
        <v>41998.124999999993</v>
      </c>
      <c r="U151">
        <f t="shared" si="2"/>
        <v>2014</v>
      </c>
    </row>
    <row r="152" spans="1:21" ht="45" x14ac:dyDescent="0.2">
      <c r="A152" s="8">
        <f>F152/E152</f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14">
        <f>F152/M152</f>
        <v>449.43283582089555</v>
      </c>
      <c r="Q152" s="9" t="s">
        <v>8310</v>
      </c>
      <c r="R152" s="9" t="s">
        <v>8313</v>
      </c>
      <c r="S152" s="13">
        <f>(((K152/60)/60)/24)+DATE(1970,1,1)+(-5/24)</f>
        <v>42089.95349537037</v>
      </c>
      <c r="T152" s="13">
        <f>(((J152/60)/60)/24)+DATE(1970,1,1)+(-5/24)</f>
        <v>42149.95349537037</v>
      </c>
      <c r="U152">
        <f t="shared" si="2"/>
        <v>2015</v>
      </c>
    </row>
    <row r="153" spans="1:21" ht="45" x14ac:dyDescent="0.2">
      <c r="A153" s="8">
        <f>F153/E153</f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14">
        <f>F153/M153</f>
        <v>28</v>
      </c>
      <c r="Q153" s="9" t="s">
        <v>8310</v>
      </c>
      <c r="R153" s="9" t="s">
        <v>8313</v>
      </c>
      <c r="S153" s="13">
        <f>(((K153/60)/60)/24)+DATE(1970,1,1)+(-5/24)</f>
        <v>42113.342488425922</v>
      </c>
      <c r="T153" s="13">
        <f>(((J153/60)/60)/24)+DATE(1970,1,1)+(-5/24)</f>
        <v>42173.342488425922</v>
      </c>
      <c r="U153">
        <f t="shared" si="2"/>
        <v>2015</v>
      </c>
    </row>
    <row r="154" spans="1:21" ht="30" x14ac:dyDescent="0.2">
      <c r="A154" s="8">
        <f>F154/E154</f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14">
        <f>F154/M154</f>
        <v>15</v>
      </c>
      <c r="Q154" s="9" t="s">
        <v>8310</v>
      </c>
      <c r="R154" s="9" t="s">
        <v>8313</v>
      </c>
      <c r="S154" s="13">
        <f>(((K154/60)/60)/24)+DATE(1970,1,1)+(-5/24)</f>
        <v>41874.869212962964</v>
      </c>
      <c r="T154" s="13">
        <f>(((J154/60)/60)/24)+DATE(1970,1,1)+(-5/24)</f>
        <v>41904.869212962964</v>
      </c>
      <c r="U154">
        <f t="shared" si="2"/>
        <v>2014</v>
      </c>
    </row>
    <row r="155" spans="1:21" ht="45" x14ac:dyDescent="0.2">
      <c r="A155" s="8">
        <f>F155/E155</f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14">
        <f>F155/M155</f>
        <v>35.9</v>
      </c>
      <c r="Q155" s="9" t="s">
        <v>8310</v>
      </c>
      <c r="R155" s="9" t="s">
        <v>8313</v>
      </c>
      <c r="S155" s="13">
        <f>(((K155/60)/60)/24)+DATE(1970,1,1)+(-5/24)</f>
        <v>41933.377824074072</v>
      </c>
      <c r="T155" s="13">
        <f>(((J155/60)/60)/24)+DATE(1970,1,1)+(-5/24)</f>
        <v>41975.419490740744</v>
      </c>
      <c r="U155">
        <f t="shared" si="2"/>
        <v>2014</v>
      </c>
    </row>
    <row r="156" spans="1:21" ht="30" x14ac:dyDescent="0.2">
      <c r="A156" s="8">
        <f>F156/E156</f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14">
        <f>F156/M156</f>
        <v>13.333333333333334</v>
      </c>
      <c r="Q156" s="9" t="s">
        <v>8310</v>
      </c>
      <c r="R156" s="9" t="s">
        <v>8313</v>
      </c>
      <c r="S156" s="13">
        <f>(((K156/60)/60)/24)+DATE(1970,1,1)+(-5/24)</f>
        <v>42115.339062499996</v>
      </c>
      <c r="T156" s="13">
        <f>(((J156/60)/60)/24)+DATE(1970,1,1)+(-5/24)</f>
        <v>42158.339062499996</v>
      </c>
      <c r="U156">
        <f t="shared" si="2"/>
        <v>2015</v>
      </c>
    </row>
    <row r="157" spans="1:21" ht="60" x14ac:dyDescent="0.2">
      <c r="A157" s="8">
        <f>F157/E157</f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14">
        <f>F157/M157</f>
        <v>20.25</v>
      </c>
      <c r="Q157" s="9" t="s">
        <v>8310</v>
      </c>
      <c r="R157" s="9" t="s">
        <v>8313</v>
      </c>
      <c r="S157" s="13">
        <f>(((K157/60)/60)/24)+DATE(1970,1,1)+(-5/24)</f>
        <v>42168.351099537038</v>
      </c>
      <c r="T157" s="13">
        <f>(((J157/60)/60)/24)+DATE(1970,1,1)+(-5/24)</f>
        <v>42208.351099537038</v>
      </c>
      <c r="U157">
        <f t="shared" si="2"/>
        <v>2015</v>
      </c>
    </row>
    <row r="158" spans="1:21" ht="45" x14ac:dyDescent="0.2">
      <c r="A158" s="8">
        <f>F158/E158</f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14">
        <f>F158/M158</f>
        <v>119</v>
      </c>
      <c r="Q158" s="9" t="s">
        <v>8310</v>
      </c>
      <c r="R158" s="9" t="s">
        <v>8313</v>
      </c>
      <c r="S158" s="13">
        <f>(((K158/60)/60)/24)+DATE(1970,1,1)+(-5/24)</f>
        <v>41793.916620370372</v>
      </c>
      <c r="T158" s="13">
        <f>(((J158/60)/60)/24)+DATE(1970,1,1)+(-5/24)</f>
        <v>41853.916620370372</v>
      </c>
      <c r="U158">
        <f t="shared" si="2"/>
        <v>2014</v>
      </c>
    </row>
    <row r="159" spans="1:21" ht="45" x14ac:dyDescent="0.2">
      <c r="A159" s="8">
        <f>F159/E159</f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14">
        <f>F159/M159</f>
        <v>4</v>
      </c>
      <c r="Q159" s="9" t="s">
        <v>8310</v>
      </c>
      <c r="R159" s="9" t="s">
        <v>8313</v>
      </c>
      <c r="S159" s="13">
        <f>(((K159/60)/60)/24)+DATE(1970,1,1)+(-5/24)</f>
        <v>42396.703379629624</v>
      </c>
      <c r="T159" s="13">
        <f>(((J159/60)/60)/24)+DATE(1970,1,1)+(-5/24)</f>
        <v>42426.703379629624</v>
      </c>
      <c r="U159">
        <f t="shared" si="2"/>
        <v>2016</v>
      </c>
    </row>
    <row r="160" spans="1:21" ht="45" x14ac:dyDescent="0.2">
      <c r="A160" s="8">
        <f>F160/E160</f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14" t="e">
        <f>F160/M160</f>
        <v>#DIV/0!</v>
      </c>
      <c r="Q160" s="9" t="s">
        <v>8310</v>
      </c>
      <c r="R160" s="9" t="s">
        <v>8313</v>
      </c>
      <c r="S160" s="13">
        <f>(((K160/60)/60)/24)+DATE(1970,1,1)+(-5/24)</f>
        <v>41903.868379629625</v>
      </c>
      <c r="T160" s="13">
        <f>(((J160/60)/60)/24)+DATE(1970,1,1)+(-5/24)</f>
        <v>41933.868379629625</v>
      </c>
      <c r="U160">
        <f t="shared" si="2"/>
        <v>2014</v>
      </c>
    </row>
    <row r="161" spans="1:21" ht="45" x14ac:dyDescent="0.2">
      <c r="A161" s="8">
        <f>F161/E161</f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14">
        <f>F161/M161</f>
        <v>10</v>
      </c>
      <c r="Q161" s="9" t="s">
        <v>8310</v>
      </c>
      <c r="R161" s="9" t="s">
        <v>8313</v>
      </c>
      <c r="S161" s="13">
        <f>(((K161/60)/60)/24)+DATE(1970,1,1)+(-5/24)</f>
        <v>42514.226215277777</v>
      </c>
      <c r="T161" s="13">
        <f>(((J161/60)/60)/24)+DATE(1970,1,1)+(-5/24)</f>
        <v>42554.226215277777</v>
      </c>
      <c r="U161">
        <f t="shared" si="2"/>
        <v>2016</v>
      </c>
    </row>
    <row r="162" spans="1:21" ht="45" x14ac:dyDescent="0.2">
      <c r="A162" s="8">
        <f>F162/E162</f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14" t="e">
        <f>F162/M162</f>
        <v>#DIV/0!</v>
      </c>
      <c r="Q162" s="9" t="s">
        <v>8310</v>
      </c>
      <c r="R162" s="9" t="s">
        <v>8314</v>
      </c>
      <c r="S162" s="13">
        <f>(((K162/60)/60)/24)+DATE(1970,1,1)+(-5/24)</f>
        <v>42171.704756944448</v>
      </c>
      <c r="T162" s="13">
        <f>(((J162/60)/60)/24)+DATE(1970,1,1)+(-5/24)</f>
        <v>42231.704756944448</v>
      </c>
      <c r="U162">
        <f t="shared" si="2"/>
        <v>2015</v>
      </c>
    </row>
    <row r="163" spans="1:21" ht="45" x14ac:dyDescent="0.2">
      <c r="A163" s="8">
        <f>F163/E163</f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14">
        <f>F163/M163</f>
        <v>5</v>
      </c>
      <c r="Q163" s="9" t="s">
        <v>8310</v>
      </c>
      <c r="R163" s="9" t="s">
        <v>8314</v>
      </c>
      <c r="S163" s="13">
        <f>(((K163/60)/60)/24)+DATE(1970,1,1)+(-5/24)</f>
        <v>41792.479108796295</v>
      </c>
      <c r="T163" s="13">
        <f>(((J163/60)/60)/24)+DATE(1970,1,1)+(-5/24)</f>
        <v>41822.479108796295</v>
      </c>
      <c r="U163">
        <f t="shared" si="2"/>
        <v>2014</v>
      </c>
    </row>
    <row r="164" spans="1:21" ht="45" x14ac:dyDescent="0.2">
      <c r="A164" s="8">
        <f>F164/E164</f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14">
        <f>F164/M164</f>
        <v>43.5</v>
      </c>
      <c r="Q164" s="9" t="s">
        <v>8310</v>
      </c>
      <c r="R164" s="9" t="s">
        <v>8314</v>
      </c>
      <c r="S164" s="13">
        <f>(((K164/60)/60)/24)+DATE(1970,1,1)+(-5/24)</f>
        <v>41834.91847222222</v>
      </c>
      <c r="T164" s="13">
        <f>(((J164/60)/60)/24)+DATE(1970,1,1)+(-5/24)</f>
        <v>41867.779166666667</v>
      </c>
      <c r="U164">
        <f t="shared" si="2"/>
        <v>2014</v>
      </c>
    </row>
    <row r="165" spans="1:21" ht="60" x14ac:dyDescent="0.2">
      <c r="A165" s="8">
        <f>F165/E165</f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14" t="e">
        <f>F165/M165</f>
        <v>#DIV/0!</v>
      </c>
      <c r="Q165" s="9" t="s">
        <v>8310</v>
      </c>
      <c r="R165" s="9" t="s">
        <v>8314</v>
      </c>
      <c r="S165" s="13">
        <f>(((K165/60)/60)/24)+DATE(1970,1,1)+(-5/24)</f>
        <v>42243.752939814811</v>
      </c>
      <c r="T165" s="13">
        <f>(((J165/60)/60)/24)+DATE(1970,1,1)+(-5/24)</f>
        <v>42277.791666666664</v>
      </c>
      <c r="U165">
        <f t="shared" si="2"/>
        <v>2015</v>
      </c>
    </row>
    <row r="166" spans="1:21" ht="45" x14ac:dyDescent="0.2">
      <c r="A166" s="8">
        <f>F166/E166</f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14">
        <f>F166/M166</f>
        <v>91.428571428571431</v>
      </c>
      <c r="Q166" s="9" t="s">
        <v>8310</v>
      </c>
      <c r="R166" s="9" t="s">
        <v>8314</v>
      </c>
      <c r="S166" s="13">
        <f>(((K166/60)/60)/24)+DATE(1970,1,1)+(-5/24)</f>
        <v>41841.554409722223</v>
      </c>
      <c r="T166" s="13">
        <f>(((J166/60)/60)/24)+DATE(1970,1,1)+(-5/24)</f>
        <v>41901.554409722223</v>
      </c>
      <c r="U166">
        <f t="shared" si="2"/>
        <v>2014</v>
      </c>
    </row>
    <row r="167" spans="1:21" ht="30" x14ac:dyDescent="0.2">
      <c r="A167" s="8">
        <f>F167/E167</f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14" t="e">
        <f>F167/M167</f>
        <v>#DIV/0!</v>
      </c>
      <c r="Q167" s="9" t="s">
        <v>8310</v>
      </c>
      <c r="R167" s="9" t="s">
        <v>8314</v>
      </c>
      <c r="S167" s="13">
        <f>(((K167/60)/60)/24)+DATE(1970,1,1)+(-5/24)</f>
        <v>42351.450509259252</v>
      </c>
      <c r="T167" s="13">
        <f>(((J167/60)/60)/24)+DATE(1970,1,1)+(-5/24)</f>
        <v>42381.450509259252</v>
      </c>
      <c r="U167">
        <f t="shared" si="2"/>
        <v>2015</v>
      </c>
    </row>
    <row r="168" spans="1:21" ht="45" x14ac:dyDescent="0.2">
      <c r="A168" s="8">
        <f>F168/E168</f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14">
        <f>F168/M168</f>
        <v>3000</v>
      </c>
      <c r="Q168" s="9" t="s">
        <v>8310</v>
      </c>
      <c r="R168" s="9" t="s">
        <v>8314</v>
      </c>
      <c r="S168" s="13">
        <f>(((K168/60)/60)/24)+DATE(1970,1,1)+(-5/24)</f>
        <v>42720.867615740739</v>
      </c>
      <c r="T168" s="13">
        <f>(((J168/60)/60)/24)+DATE(1970,1,1)+(-5/24)</f>
        <v>42750.867615740739</v>
      </c>
      <c r="U168">
        <f t="shared" si="2"/>
        <v>2016</v>
      </c>
    </row>
    <row r="169" spans="1:21" ht="45" x14ac:dyDescent="0.2">
      <c r="A169" s="8">
        <f>F169/E169</f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14">
        <f>F169/M169</f>
        <v>5.5</v>
      </c>
      <c r="Q169" s="9" t="s">
        <v>8310</v>
      </c>
      <c r="R169" s="9" t="s">
        <v>8314</v>
      </c>
      <c r="S169" s="13">
        <f>(((K169/60)/60)/24)+DATE(1970,1,1)+(-5/24)</f>
        <v>42160.719155092585</v>
      </c>
      <c r="T169" s="13">
        <f>(((J169/60)/60)/24)+DATE(1970,1,1)+(-5/24)</f>
        <v>42220.719155092585</v>
      </c>
      <c r="U169">
        <f t="shared" si="2"/>
        <v>2015</v>
      </c>
    </row>
    <row r="170" spans="1:21" ht="45" x14ac:dyDescent="0.2">
      <c r="A170" s="8">
        <f>F170/E170</f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14">
        <f>F170/M170</f>
        <v>108.33333333333333</v>
      </c>
      <c r="Q170" s="9" t="s">
        <v>8310</v>
      </c>
      <c r="R170" s="9" t="s">
        <v>8314</v>
      </c>
      <c r="S170" s="13">
        <f>(((K170/60)/60)/24)+DATE(1970,1,1)+(-5/24)</f>
        <v>42052.626967592594</v>
      </c>
      <c r="T170" s="13">
        <f>(((J170/60)/60)/24)+DATE(1970,1,1)+(-5/24)</f>
        <v>42082.585300925923</v>
      </c>
      <c r="U170">
        <f t="shared" si="2"/>
        <v>2015</v>
      </c>
    </row>
    <row r="171" spans="1:21" ht="45" x14ac:dyDescent="0.2">
      <c r="A171" s="8">
        <f>F171/E171</f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14">
        <f>F171/M171</f>
        <v>56</v>
      </c>
      <c r="Q171" s="9" t="s">
        <v>8310</v>
      </c>
      <c r="R171" s="9" t="s">
        <v>8314</v>
      </c>
      <c r="S171" s="13">
        <f>(((K171/60)/60)/24)+DATE(1970,1,1)+(-5/24)</f>
        <v>41900.296979166662</v>
      </c>
      <c r="T171" s="13">
        <f>(((J171/60)/60)/24)+DATE(1970,1,1)+(-5/24)</f>
        <v>41930.296979166662</v>
      </c>
      <c r="U171">
        <f t="shared" si="2"/>
        <v>2014</v>
      </c>
    </row>
    <row r="172" spans="1:21" ht="45" x14ac:dyDescent="0.2">
      <c r="A172" s="8">
        <f>F172/E172</f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14">
        <f>F172/M172</f>
        <v>32.5</v>
      </c>
      <c r="Q172" s="9" t="s">
        <v>8310</v>
      </c>
      <c r="R172" s="9" t="s">
        <v>8314</v>
      </c>
      <c r="S172" s="13">
        <f>(((K172/60)/60)/24)+DATE(1970,1,1)+(-5/24)</f>
        <v>42216.769479166665</v>
      </c>
      <c r="T172" s="13">
        <f>(((J172/60)/60)/24)+DATE(1970,1,1)+(-5/24)</f>
        <v>42246.019444444442</v>
      </c>
      <c r="U172">
        <f t="shared" si="2"/>
        <v>2015</v>
      </c>
    </row>
    <row r="173" spans="1:21" ht="45" x14ac:dyDescent="0.2">
      <c r="A173" s="8">
        <f>F173/E173</f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14">
        <f>F173/M173</f>
        <v>1</v>
      </c>
      <c r="Q173" s="9" t="s">
        <v>8310</v>
      </c>
      <c r="R173" s="9" t="s">
        <v>8314</v>
      </c>
      <c r="S173" s="13">
        <f>(((K173/60)/60)/24)+DATE(1970,1,1)+(-5/24)</f>
        <v>42533.972384259258</v>
      </c>
      <c r="T173" s="13">
        <f>(((J173/60)/60)/24)+DATE(1970,1,1)+(-5/24)</f>
        <v>42593.972384259258</v>
      </c>
      <c r="U173">
        <f t="shared" si="2"/>
        <v>2016</v>
      </c>
    </row>
    <row r="174" spans="1:21" ht="45" x14ac:dyDescent="0.2">
      <c r="A174" s="8">
        <f>F174/E174</f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14" t="e">
        <f>F174/M174</f>
        <v>#DIV/0!</v>
      </c>
      <c r="Q174" s="9" t="s">
        <v>8310</v>
      </c>
      <c r="R174" s="9" t="s">
        <v>8314</v>
      </c>
      <c r="S174" s="13">
        <f>(((K174/60)/60)/24)+DATE(1970,1,1)+(-5/24)</f>
        <v>42047.186608796292</v>
      </c>
      <c r="T174" s="13">
        <f>(((J174/60)/60)/24)+DATE(1970,1,1)+(-5/24)</f>
        <v>42082.14494212962</v>
      </c>
      <c r="U174">
        <f t="shared" si="2"/>
        <v>2015</v>
      </c>
    </row>
    <row r="175" spans="1:21" ht="45" x14ac:dyDescent="0.2">
      <c r="A175" s="8">
        <f>F175/E175</f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14" t="e">
        <f>F175/M175</f>
        <v>#DIV/0!</v>
      </c>
      <c r="Q175" s="9" t="s">
        <v>8310</v>
      </c>
      <c r="R175" s="9" t="s">
        <v>8314</v>
      </c>
      <c r="S175" s="13">
        <f>(((K175/60)/60)/24)+DATE(1970,1,1)+(-5/24)</f>
        <v>42033.364675925921</v>
      </c>
      <c r="T175" s="13">
        <f>(((J175/60)/60)/24)+DATE(1970,1,1)+(-5/24)</f>
        <v>42063.364675925921</v>
      </c>
      <c r="U175">
        <f t="shared" si="2"/>
        <v>2015</v>
      </c>
    </row>
    <row r="176" spans="1:21" ht="45" x14ac:dyDescent="0.2">
      <c r="A176" s="8">
        <f>F176/E176</f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14" t="e">
        <f>F176/M176</f>
        <v>#DIV/0!</v>
      </c>
      <c r="Q176" s="9" t="s">
        <v>8310</v>
      </c>
      <c r="R176" s="9" t="s">
        <v>8314</v>
      </c>
      <c r="S176" s="13">
        <f>(((K176/60)/60)/24)+DATE(1970,1,1)+(-5/24)</f>
        <v>42072.55064814815</v>
      </c>
      <c r="T176" s="13">
        <f>(((J176/60)/60)/24)+DATE(1970,1,1)+(-5/24)</f>
        <v>42132.55064814815</v>
      </c>
      <c r="U176">
        <f t="shared" si="2"/>
        <v>2015</v>
      </c>
    </row>
    <row r="177" spans="1:21" ht="45" x14ac:dyDescent="0.2">
      <c r="A177" s="8">
        <f>F177/E177</f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14">
        <f>F177/M177</f>
        <v>49.884615384615387</v>
      </c>
      <c r="Q177" s="9" t="s">
        <v>8310</v>
      </c>
      <c r="R177" s="9" t="s">
        <v>8314</v>
      </c>
      <c r="S177" s="13">
        <f>(((K177/60)/60)/24)+DATE(1970,1,1)+(-5/24)</f>
        <v>41855.569571759253</v>
      </c>
      <c r="T177" s="13">
        <f>(((J177/60)/60)/24)+DATE(1970,1,1)+(-5/24)</f>
        <v>41880.569571759253</v>
      </c>
      <c r="U177">
        <f t="shared" si="2"/>
        <v>2014</v>
      </c>
    </row>
    <row r="178" spans="1:21" ht="45" x14ac:dyDescent="0.2">
      <c r="A178" s="8">
        <f>F178/E178</f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14" t="e">
        <f>F178/M178</f>
        <v>#DIV/0!</v>
      </c>
      <c r="Q178" s="9" t="s">
        <v>8310</v>
      </c>
      <c r="R178" s="9" t="s">
        <v>8314</v>
      </c>
      <c r="S178" s="13">
        <f>(((K178/60)/60)/24)+DATE(1970,1,1)+(-5/24)</f>
        <v>42191.615729166668</v>
      </c>
      <c r="T178" s="13">
        <f>(((J178/60)/60)/24)+DATE(1970,1,1)+(-5/24)</f>
        <v>42221.615729166668</v>
      </c>
      <c r="U178">
        <f t="shared" si="2"/>
        <v>2015</v>
      </c>
    </row>
    <row r="179" spans="1:21" ht="30" x14ac:dyDescent="0.2">
      <c r="A179" s="8">
        <f>F179/E179</f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14">
        <f>F179/M179</f>
        <v>25.714285714285715</v>
      </c>
      <c r="Q179" s="9" t="s">
        <v>8310</v>
      </c>
      <c r="R179" s="9" t="s">
        <v>8314</v>
      </c>
      <c r="S179" s="13">
        <f>(((K179/60)/60)/24)+DATE(1970,1,1)+(-5/24)</f>
        <v>42069.839421296296</v>
      </c>
      <c r="T179" s="13">
        <f>(((J179/60)/60)/24)+DATE(1970,1,1)+(-5/24)</f>
        <v>42086.797754629624</v>
      </c>
      <c r="U179">
        <f t="shared" si="2"/>
        <v>2015</v>
      </c>
    </row>
    <row r="180" spans="1:21" ht="30" x14ac:dyDescent="0.2">
      <c r="A180" s="8">
        <f>F180/E180</f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14" t="e">
        <f>F180/M180</f>
        <v>#DIV/0!</v>
      </c>
      <c r="Q180" s="9" t="s">
        <v>8310</v>
      </c>
      <c r="R180" s="9" t="s">
        <v>8314</v>
      </c>
      <c r="S180" s="13">
        <f>(((K180/60)/60)/24)+DATE(1970,1,1)+(-5/24)</f>
        <v>42304.747048611105</v>
      </c>
      <c r="T180" s="13">
        <f>(((J180/60)/60)/24)+DATE(1970,1,1)+(-5/24)</f>
        <v>42334.788715277777</v>
      </c>
      <c r="U180">
        <f t="shared" si="2"/>
        <v>2015</v>
      </c>
    </row>
    <row r="181" spans="1:21" ht="30" x14ac:dyDescent="0.2">
      <c r="A181" s="8">
        <f>F181/E181</f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14">
        <f>F181/M181</f>
        <v>100</v>
      </c>
      <c r="Q181" s="9" t="s">
        <v>8310</v>
      </c>
      <c r="R181" s="9" t="s">
        <v>8314</v>
      </c>
      <c r="S181" s="13">
        <f>(((K181/60)/60)/24)+DATE(1970,1,1)+(-5/24)</f>
        <v>42402.872164351851</v>
      </c>
      <c r="T181" s="13">
        <f>(((J181/60)/60)/24)+DATE(1970,1,1)+(-5/24)</f>
        <v>42432.872164351851</v>
      </c>
      <c r="U181">
        <f t="shared" si="2"/>
        <v>2016</v>
      </c>
    </row>
    <row r="182" spans="1:21" ht="45" x14ac:dyDescent="0.2">
      <c r="A182" s="8">
        <f>F182/E182</f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14">
        <f>F182/M182</f>
        <v>30.846153846153847</v>
      </c>
      <c r="Q182" s="9" t="s">
        <v>8310</v>
      </c>
      <c r="R182" s="9" t="s">
        <v>8314</v>
      </c>
      <c r="S182" s="13">
        <f>(((K182/60)/60)/24)+DATE(1970,1,1)+(-5/24)</f>
        <v>42067.782905092587</v>
      </c>
      <c r="T182" s="13">
        <f>(((J182/60)/60)/24)+DATE(1970,1,1)+(-5/24)</f>
        <v>42107.583333333336</v>
      </c>
      <c r="U182">
        <f t="shared" si="2"/>
        <v>2015</v>
      </c>
    </row>
    <row r="183" spans="1:21" ht="45" x14ac:dyDescent="0.2">
      <c r="A183" s="8">
        <f>F183/E183</f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14">
        <f>F183/M183</f>
        <v>180.5</v>
      </c>
      <c r="Q183" s="9" t="s">
        <v>8310</v>
      </c>
      <c r="R183" s="9" t="s">
        <v>8314</v>
      </c>
      <c r="S183" s="13">
        <f>(((K183/60)/60)/24)+DATE(1970,1,1)+(-5/24)</f>
        <v>42147.533506944441</v>
      </c>
      <c r="T183" s="13">
        <f>(((J183/60)/60)/24)+DATE(1970,1,1)+(-5/24)</f>
        <v>42177.533506944441</v>
      </c>
      <c r="U183">
        <f t="shared" si="2"/>
        <v>2015</v>
      </c>
    </row>
    <row r="184" spans="1:21" ht="45" x14ac:dyDescent="0.2">
      <c r="A184" s="8">
        <f>F184/E184</f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14" t="e">
        <f>F184/M184</f>
        <v>#DIV/0!</v>
      </c>
      <c r="Q184" s="9" t="s">
        <v>8310</v>
      </c>
      <c r="R184" s="9" t="s">
        <v>8314</v>
      </c>
      <c r="S184" s="13">
        <f>(((K184/60)/60)/24)+DATE(1970,1,1)+(-5/24)</f>
        <v>42711.803611111107</v>
      </c>
      <c r="T184" s="13">
        <f>(((J184/60)/60)/24)+DATE(1970,1,1)+(-5/24)</f>
        <v>42741.803611111107</v>
      </c>
      <c r="U184">
        <f t="shared" si="2"/>
        <v>2016</v>
      </c>
    </row>
    <row r="185" spans="1:21" x14ac:dyDescent="0.2">
      <c r="A185" s="8">
        <f>F185/E185</f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14">
        <f>F185/M185</f>
        <v>373.5</v>
      </c>
      <c r="Q185" s="9" t="s">
        <v>8310</v>
      </c>
      <c r="R185" s="9" t="s">
        <v>8314</v>
      </c>
      <c r="S185" s="13">
        <f>(((K185/60)/60)/24)+DATE(1970,1,1)+(-5/24)</f>
        <v>41939.601967592593</v>
      </c>
      <c r="T185" s="13">
        <f>(((J185/60)/60)/24)+DATE(1970,1,1)+(-5/24)</f>
        <v>41969.643634259257</v>
      </c>
      <c r="U185">
        <f t="shared" si="2"/>
        <v>2014</v>
      </c>
    </row>
    <row r="186" spans="1:21" ht="45" x14ac:dyDescent="0.2">
      <c r="A186" s="8">
        <f>F186/E186</f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14">
        <f>F186/M186</f>
        <v>25.5</v>
      </c>
      <c r="Q186" s="9" t="s">
        <v>8310</v>
      </c>
      <c r="R186" s="9" t="s">
        <v>8314</v>
      </c>
      <c r="S186" s="13">
        <f>(((K186/60)/60)/24)+DATE(1970,1,1)+(-5/24)</f>
        <v>41825.58289351852</v>
      </c>
      <c r="T186" s="13">
        <f>(((J186/60)/60)/24)+DATE(1970,1,1)+(-5/24)</f>
        <v>41882.957638888889</v>
      </c>
      <c r="U186">
        <f t="shared" si="2"/>
        <v>2014</v>
      </c>
    </row>
    <row r="187" spans="1:21" x14ac:dyDescent="0.2">
      <c r="A187" s="8">
        <f>F187/E187</f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14">
        <f>F187/M187</f>
        <v>220</v>
      </c>
      <c r="Q187" s="9" t="s">
        <v>8310</v>
      </c>
      <c r="R187" s="9" t="s">
        <v>8314</v>
      </c>
      <c r="S187" s="13">
        <f>(((K187/60)/60)/24)+DATE(1970,1,1)+(-5/24)</f>
        <v>42570.702997685185</v>
      </c>
      <c r="T187" s="13">
        <f>(((J187/60)/60)/24)+DATE(1970,1,1)+(-5/24)</f>
        <v>42600.702997685185</v>
      </c>
      <c r="U187">
        <f t="shared" si="2"/>
        <v>2016</v>
      </c>
    </row>
    <row r="188" spans="1:21" ht="45" x14ac:dyDescent="0.2">
      <c r="A188" s="8">
        <f>F188/E188</f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14" t="e">
        <f>F188/M188</f>
        <v>#DIV/0!</v>
      </c>
      <c r="Q188" s="9" t="s">
        <v>8310</v>
      </c>
      <c r="R188" s="9" t="s">
        <v>8314</v>
      </c>
      <c r="S188" s="13">
        <f>(((K188/60)/60)/24)+DATE(1970,1,1)+(-5/24)</f>
        <v>42767.604560185187</v>
      </c>
      <c r="T188" s="13">
        <f>(((J188/60)/60)/24)+DATE(1970,1,1)+(-5/24)</f>
        <v>42797.624999999993</v>
      </c>
      <c r="U188">
        <f t="shared" si="2"/>
        <v>2017</v>
      </c>
    </row>
    <row r="189" spans="1:21" ht="30" x14ac:dyDescent="0.2">
      <c r="A189" s="8">
        <f>F189/E189</f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14">
        <f>F189/M189</f>
        <v>160</v>
      </c>
      <c r="Q189" s="9" t="s">
        <v>8310</v>
      </c>
      <c r="R189" s="9" t="s">
        <v>8314</v>
      </c>
      <c r="S189" s="13">
        <f>(((K189/60)/60)/24)+DATE(1970,1,1)+(-5/24)</f>
        <v>42182.02612268518</v>
      </c>
      <c r="T189" s="13">
        <f>(((J189/60)/60)/24)+DATE(1970,1,1)+(-5/24)</f>
        <v>42206.082638888889</v>
      </c>
      <c r="U189">
        <f t="shared" si="2"/>
        <v>2015</v>
      </c>
    </row>
    <row r="190" spans="1:21" ht="45" x14ac:dyDescent="0.2">
      <c r="A190" s="8">
        <f>F190/E190</f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14" t="e">
        <f>F190/M190</f>
        <v>#DIV/0!</v>
      </c>
      <c r="Q190" s="9" t="s">
        <v>8310</v>
      </c>
      <c r="R190" s="9" t="s">
        <v>8314</v>
      </c>
      <c r="S190" s="13">
        <f>(((K190/60)/60)/24)+DATE(1970,1,1)+(-5/24)</f>
        <v>41856.974710648145</v>
      </c>
      <c r="T190" s="13">
        <f>(((J190/60)/60)/24)+DATE(1970,1,1)+(-5/24)</f>
        <v>41886.974710648145</v>
      </c>
      <c r="U190">
        <f t="shared" si="2"/>
        <v>2014</v>
      </c>
    </row>
    <row r="191" spans="1:21" ht="45" x14ac:dyDescent="0.2">
      <c r="A191" s="8">
        <f>F191/E191</f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14">
        <f>F191/M191</f>
        <v>69</v>
      </c>
      <c r="Q191" s="9" t="s">
        <v>8310</v>
      </c>
      <c r="R191" s="9" t="s">
        <v>8314</v>
      </c>
      <c r="S191" s="13">
        <f>(((K191/60)/60)/24)+DATE(1970,1,1)+(-5/24)</f>
        <v>42556.482372685183</v>
      </c>
      <c r="T191" s="13">
        <f>(((J191/60)/60)/24)+DATE(1970,1,1)+(-5/24)</f>
        <v>42616.482372685183</v>
      </c>
      <c r="U191">
        <f t="shared" si="2"/>
        <v>2016</v>
      </c>
    </row>
    <row r="192" spans="1:21" x14ac:dyDescent="0.2">
      <c r="A192" s="8">
        <f>F192/E192</f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14">
        <f>F192/M192</f>
        <v>50</v>
      </c>
      <c r="Q192" s="9" t="s">
        <v>8310</v>
      </c>
      <c r="R192" s="9" t="s">
        <v>8314</v>
      </c>
      <c r="S192" s="13">
        <f>(((K192/60)/60)/24)+DATE(1970,1,1)+(-5/24)</f>
        <v>42527.442662037036</v>
      </c>
      <c r="T192" s="13">
        <f>(((J192/60)/60)/24)+DATE(1970,1,1)+(-5/24)</f>
        <v>42537.442662037036</v>
      </c>
      <c r="U192">
        <f t="shared" si="2"/>
        <v>2016</v>
      </c>
    </row>
    <row r="193" spans="1:21" ht="45" x14ac:dyDescent="0.2">
      <c r="A193" s="8">
        <f>F193/E193</f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14">
        <f>F193/M193</f>
        <v>83.333333333333329</v>
      </c>
      <c r="Q193" s="9" t="s">
        <v>8310</v>
      </c>
      <c r="R193" s="9" t="s">
        <v>8314</v>
      </c>
      <c r="S193" s="13">
        <f>(((K193/60)/60)/24)+DATE(1970,1,1)+(-5/24)</f>
        <v>42239.233078703699</v>
      </c>
      <c r="T193" s="13">
        <f>(((J193/60)/60)/24)+DATE(1970,1,1)+(-5/24)</f>
        <v>42279.233078703699</v>
      </c>
      <c r="U193">
        <f t="shared" si="2"/>
        <v>2015</v>
      </c>
    </row>
    <row r="194" spans="1:21" ht="45" x14ac:dyDescent="0.2">
      <c r="A194" s="8">
        <f>F194/E194</f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14">
        <f>F194/M194</f>
        <v>5.666666666666667</v>
      </c>
      <c r="Q194" s="9" t="s">
        <v>8310</v>
      </c>
      <c r="R194" s="9" t="s">
        <v>8314</v>
      </c>
      <c r="S194" s="13">
        <f>(((K194/60)/60)/24)+DATE(1970,1,1)+(-5/24)</f>
        <v>41899.583703703705</v>
      </c>
      <c r="T194" s="13">
        <f>(((J194/60)/60)/24)+DATE(1970,1,1)+(-5/24)</f>
        <v>41929.583703703705</v>
      </c>
      <c r="U194">
        <f t="shared" si="2"/>
        <v>2014</v>
      </c>
    </row>
    <row r="195" spans="1:21" ht="45" x14ac:dyDescent="0.2">
      <c r="A195" s="8">
        <f>F195/E195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14" t="e">
        <f>F195/M195</f>
        <v>#DIV/0!</v>
      </c>
      <c r="Q195" s="9" t="s">
        <v>8310</v>
      </c>
      <c r="R195" s="9" t="s">
        <v>8314</v>
      </c>
      <c r="S195" s="13">
        <f>(((K195/60)/60)/24)+DATE(1970,1,1)+(-5/24)</f>
        <v>41911.726458333331</v>
      </c>
      <c r="T195" s="13">
        <f>(((J195/60)/60)/24)+DATE(1970,1,1)+(-5/24)</f>
        <v>41971.768124999995</v>
      </c>
      <c r="U195">
        <f t="shared" ref="U195:U258" si="3">YEAR(S195)</f>
        <v>2014</v>
      </c>
    </row>
    <row r="196" spans="1:21" ht="45" x14ac:dyDescent="0.2">
      <c r="A196" s="8">
        <f>F196/E196</f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14">
        <f>F196/M196</f>
        <v>1</v>
      </c>
      <c r="Q196" s="9" t="s">
        <v>8310</v>
      </c>
      <c r="R196" s="9" t="s">
        <v>8314</v>
      </c>
      <c r="S196" s="13">
        <f>(((K196/60)/60)/24)+DATE(1970,1,1)+(-5/24)</f>
        <v>42375.788553240738</v>
      </c>
      <c r="T196" s="13">
        <f>(((J196/60)/60)/24)+DATE(1970,1,1)+(-5/24)</f>
        <v>42435.788553240738</v>
      </c>
      <c r="U196">
        <f t="shared" si="3"/>
        <v>2016</v>
      </c>
    </row>
    <row r="197" spans="1:21" ht="45" x14ac:dyDescent="0.2">
      <c r="A197" s="8">
        <f>F197/E197</f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14" t="e">
        <f>F197/M197</f>
        <v>#DIV/0!</v>
      </c>
      <c r="Q197" s="9" t="s">
        <v>8310</v>
      </c>
      <c r="R197" s="9" t="s">
        <v>8314</v>
      </c>
      <c r="S197" s="13">
        <f>(((K197/60)/60)/24)+DATE(1970,1,1)+(-5/24)</f>
        <v>42135.462175925924</v>
      </c>
      <c r="T197" s="13">
        <f>(((J197/60)/60)/24)+DATE(1970,1,1)+(-5/24)</f>
        <v>42195.462175925924</v>
      </c>
      <c r="U197">
        <f t="shared" si="3"/>
        <v>2015</v>
      </c>
    </row>
    <row r="198" spans="1:21" ht="45" x14ac:dyDescent="0.2">
      <c r="A198" s="8">
        <f>F198/E198</f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14">
        <f>F198/M198</f>
        <v>77.10526315789474</v>
      </c>
      <c r="Q198" s="9" t="s">
        <v>8310</v>
      </c>
      <c r="R198" s="9" t="s">
        <v>8314</v>
      </c>
      <c r="S198" s="13">
        <f>(((K198/60)/60)/24)+DATE(1970,1,1)+(-5/24)</f>
        <v>42259.334467592591</v>
      </c>
      <c r="T198" s="13">
        <f>(((J198/60)/60)/24)+DATE(1970,1,1)+(-5/24)</f>
        <v>42287.666666666664</v>
      </c>
      <c r="U198">
        <f t="shared" si="3"/>
        <v>2015</v>
      </c>
    </row>
    <row r="199" spans="1:21" ht="45" x14ac:dyDescent="0.2">
      <c r="A199" s="8">
        <f>F199/E199</f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14">
        <f>F199/M199</f>
        <v>32.75</v>
      </c>
      <c r="Q199" s="9" t="s">
        <v>8310</v>
      </c>
      <c r="R199" s="9" t="s">
        <v>8314</v>
      </c>
      <c r="S199" s="13">
        <f>(((K199/60)/60)/24)+DATE(1970,1,1)+(-5/24)</f>
        <v>42741.640046296299</v>
      </c>
      <c r="T199" s="13">
        <f>(((J199/60)/60)/24)+DATE(1970,1,1)+(-5/24)</f>
        <v>42783.666666666664</v>
      </c>
      <c r="U199">
        <f t="shared" si="3"/>
        <v>2017</v>
      </c>
    </row>
    <row r="200" spans="1:21" ht="45" x14ac:dyDescent="0.2">
      <c r="A200" s="8">
        <f>F200/E200</f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14">
        <f>F200/M200</f>
        <v>46.5</v>
      </c>
      <c r="Q200" s="9" t="s">
        <v>8310</v>
      </c>
      <c r="R200" s="9" t="s">
        <v>8314</v>
      </c>
      <c r="S200" s="13">
        <f>(((K200/60)/60)/24)+DATE(1970,1,1)+(-5/24)</f>
        <v>41887.175023148149</v>
      </c>
      <c r="T200" s="13">
        <f>(((J200/60)/60)/24)+DATE(1970,1,1)+(-5/24)</f>
        <v>41917.175023148149</v>
      </c>
      <c r="U200">
        <f t="shared" si="3"/>
        <v>2014</v>
      </c>
    </row>
    <row r="201" spans="1:21" ht="45" x14ac:dyDescent="0.2">
      <c r="A201" s="8">
        <f>F201/E201</f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14" t="e">
        <f>F201/M201</f>
        <v>#DIV/0!</v>
      </c>
      <c r="Q201" s="9" t="s">
        <v>8310</v>
      </c>
      <c r="R201" s="9" t="s">
        <v>8314</v>
      </c>
      <c r="S201" s="13">
        <f>(((K201/60)/60)/24)+DATE(1970,1,1)+(-5/24)</f>
        <v>42583.915532407402</v>
      </c>
      <c r="T201" s="13">
        <f>(((J201/60)/60)/24)+DATE(1970,1,1)+(-5/24)</f>
        <v>42613.915532407402</v>
      </c>
      <c r="U201">
        <f t="shared" si="3"/>
        <v>2016</v>
      </c>
    </row>
    <row r="202" spans="1:21" ht="30" x14ac:dyDescent="0.2">
      <c r="A202" s="8">
        <f>F202/E202</f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14">
        <f>F202/M202</f>
        <v>87.308333333333337</v>
      </c>
      <c r="Q202" s="9" t="s">
        <v>8310</v>
      </c>
      <c r="R202" s="9" t="s">
        <v>8314</v>
      </c>
      <c r="S202" s="13">
        <f>(((K202/60)/60)/24)+DATE(1970,1,1)+(-5/24)</f>
        <v>41866.875034722223</v>
      </c>
      <c r="T202" s="13">
        <f>(((J202/60)/60)/24)+DATE(1970,1,1)+(-5/24)</f>
        <v>41896.875034722223</v>
      </c>
      <c r="U202">
        <f t="shared" si="3"/>
        <v>2014</v>
      </c>
    </row>
    <row r="203" spans="1:21" ht="45" x14ac:dyDescent="0.2">
      <c r="A203" s="8">
        <f>F203/E203</f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14">
        <f>F203/M203</f>
        <v>54.285714285714285</v>
      </c>
      <c r="Q203" s="9" t="s">
        <v>8310</v>
      </c>
      <c r="R203" s="9" t="s">
        <v>8314</v>
      </c>
      <c r="S203" s="13">
        <f>(((K203/60)/60)/24)+DATE(1970,1,1)+(-5/24)</f>
        <v>42023.610289351847</v>
      </c>
      <c r="T203" s="13">
        <f>(((J203/60)/60)/24)+DATE(1970,1,1)+(-5/24)</f>
        <v>42043.610289351847</v>
      </c>
      <c r="U203">
        <f t="shared" si="3"/>
        <v>2015</v>
      </c>
    </row>
    <row r="204" spans="1:21" x14ac:dyDescent="0.2">
      <c r="A204" s="8">
        <f>F204/E204</f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14" t="e">
        <f>F204/M204</f>
        <v>#DIV/0!</v>
      </c>
      <c r="Q204" s="9" t="s">
        <v>8310</v>
      </c>
      <c r="R204" s="9" t="s">
        <v>8314</v>
      </c>
      <c r="S204" s="13">
        <f>(((K204/60)/60)/24)+DATE(1970,1,1)+(-5/24)</f>
        <v>42255.719490740739</v>
      </c>
      <c r="T204" s="13">
        <f>(((J204/60)/60)/24)+DATE(1970,1,1)+(-5/24)</f>
        <v>42285.665972222218</v>
      </c>
      <c r="U204">
        <f t="shared" si="3"/>
        <v>2015</v>
      </c>
    </row>
    <row r="205" spans="1:21" ht="45" x14ac:dyDescent="0.2">
      <c r="A205" s="8">
        <f>F205/E205</f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14">
        <f>F205/M205</f>
        <v>93.25</v>
      </c>
      <c r="Q205" s="9" t="s">
        <v>8310</v>
      </c>
      <c r="R205" s="9" t="s">
        <v>8314</v>
      </c>
      <c r="S205" s="13">
        <f>(((K205/60)/60)/24)+DATE(1970,1,1)+(-5/24)</f>
        <v>41973.639629629623</v>
      </c>
      <c r="T205" s="13">
        <f>(((J205/60)/60)/24)+DATE(1970,1,1)+(-5/24)</f>
        <v>42033.639629629623</v>
      </c>
      <c r="U205">
        <f t="shared" si="3"/>
        <v>2014</v>
      </c>
    </row>
    <row r="206" spans="1:21" ht="45" x14ac:dyDescent="0.2">
      <c r="A206" s="8">
        <f>F206/E206</f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14">
        <f>F206/M206</f>
        <v>117.68368136117556</v>
      </c>
      <c r="Q206" s="9" t="s">
        <v>8310</v>
      </c>
      <c r="R206" s="9" t="s">
        <v>8314</v>
      </c>
      <c r="S206" s="13">
        <f>(((K206/60)/60)/24)+DATE(1970,1,1)+(-5/24)</f>
        <v>42556.375034722216</v>
      </c>
      <c r="T206" s="13">
        <f>(((J206/60)/60)/24)+DATE(1970,1,1)+(-5/24)</f>
        <v>42586.375034722216</v>
      </c>
      <c r="U206">
        <f t="shared" si="3"/>
        <v>2016</v>
      </c>
    </row>
    <row r="207" spans="1:21" ht="45" x14ac:dyDescent="0.2">
      <c r="A207" s="8">
        <f>F207/E207</f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14">
        <f>F207/M207</f>
        <v>76.470588235294116</v>
      </c>
      <c r="Q207" s="9" t="s">
        <v>8310</v>
      </c>
      <c r="R207" s="9" t="s">
        <v>8314</v>
      </c>
      <c r="S207" s="13">
        <f>(((K207/60)/60)/24)+DATE(1970,1,1)+(-5/24)</f>
        <v>42248.423865740733</v>
      </c>
      <c r="T207" s="13">
        <f>(((J207/60)/60)/24)+DATE(1970,1,1)+(-5/24)</f>
        <v>42283.423865740733</v>
      </c>
      <c r="U207">
        <f t="shared" si="3"/>
        <v>2015</v>
      </c>
    </row>
    <row r="208" spans="1:21" ht="45" x14ac:dyDescent="0.2">
      <c r="A208" s="8">
        <f>F208/E208</f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14" t="e">
        <f>F208/M208</f>
        <v>#DIV/0!</v>
      </c>
      <c r="Q208" s="9" t="s">
        <v>8310</v>
      </c>
      <c r="R208" s="9" t="s">
        <v>8314</v>
      </c>
      <c r="S208" s="13">
        <f>(((K208/60)/60)/24)+DATE(1970,1,1)+(-5/24)</f>
        <v>42566.79609953703</v>
      </c>
      <c r="T208" s="13">
        <f>(((J208/60)/60)/24)+DATE(1970,1,1)+(-5/24)</f>
        <v>42587.79609953703</v>
      </c>
      <c r="U208">
        <f t="shared" si="3"/>
        <v>2016</v>
      </c>
    </row>
    <row r="209" spans="1:21" ht="45" x14ac:dyDescent="0.2">
      <c r="A209" s="8">
        <f>F209/E209</f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14">
        <f>F209/M209</f>
        <v>163.84615384615384</v>
      </c>
      <c r="Q209" s="9" t="s">
        <v>8310</v>
      </c>
      <c r="R209" s="9" t="s">
        <v>8314</v>
      </c>
      <c r="S209" s="13">
        <f>(((K209/60)/60)/24)+DATE(1970,1,1)+(-5/24)</f>
        <v>41977.988865740735</v>
      </c>
      <c r="T209" s="13">
        <f>(((J209/60)/60)/24)+DATE(1970,1,1)+(-5/24)</f>
        <v>42007.988865740735</v>
      </c>
      <c r="U209">
        <f t="shared" si="3"/>
        <v>2014</v>
      </c>
    </row>
    <row r="210" spans="1:21" ht="45" x14ac:dyDescent="0.2">
      <c r="A210" s="8">
        <f>F210/E210</f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14" t="e">
        <f>F210/M210</f>
        <v>#DIV/0!</v>
      </c>
      <c r="Q210" s="9" t="s">
        <v>8310</v>
      </c>
      <c r="R210" s="9" t="s">
        <v>8314</v>
      </c>
      <c r="S210" s="13">
        <f>(((K210/60)/60)/24)+DATE(1970,1,1)+(-5/24)</f>
        <v>41959.16165509259</v>
      </c>
      <c r="T210" s="13">
        <f>(((J210/60)/60)/24)+DATE(1970,1,1)+(-5/24)</f>
        <v>41989.16165509259</v>
      </c>
      <c r="U210">
        <f t="shared" si="3"/>
        <v>2014</v>
      </c>
    </row>
    <row r="211" spans="1:21" ht="45" x14ac:dyDescent="0.2">
      <c r="A211" s="8">
        <f>F211/E211</f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14" t="e">
        <f>F211/M211</f>
        <v>#DIV/0!</v>
      </c>
      <c r="Q211" s="9" t="s">
        <v>8310</v>
      </c>
      <c r="R211" s="9" t="s">
        <v>8314</v>
      </c>
      <c r="S211" s="13">
        <f>(((K211/60)/60)/24)+DATE(1970,1,1)+(-5/24)</f>
        <v>42165.714525462965</v>
      </c>
      <c r="T211" s="13">
        <f>(((J211/60)/60)/24)+DATE(1970,1,1)+(-5/24)</f>
        <v>42195.714525462965</v>
      </c>
      <c r="U211">
        <f t="shared" si="3"/>
        <v>2015</v>
      </c>
    </row>
    <row r="212" spans="1:21" ht="45" x14ac:dyDescent="0.2">
      <c r="A212" s="8">
        <f>F212/E212</f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14">
        <f>F212/M212</f>
        <v>91.818181818181813</v>
      </c>
      <c r="Q212" s="9" t="s">
        <v>8310</v>
      </c>
      <c r="R212" s="9" t="s">
        <v>8314</v>
      </c>
      <c r="S212" s="13">
        <f>(((K212/60)/60)/24)+DATE(1970,1,1)+(-5/24)</f>
        <v>42248.856388888882</v>
      </c>
      <c r="T212" s="13">
        <f>(((J212/60)/60)/24)+DATE(1970,1,1)+(-5/24)</f>
        <v>42277.999999999993</v>
      </c>
      <c r="U212">
        <f t="shared" si="3"/>
        <v>2015</v>
      </c>
    </row>
    <row r="213" spans="1:21" ht="45" x14ac:dyDescent="0.2">
      <c r="A213" s="8">
        <f>F213/E213</f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14">
        <f>F213/M213</f>
        <v>185.83333333333334</v>
      </c>
      <c r="Q213" s="9" t="s">
        <v>8310</v>
      </c>
      <c r="R213" s="9" t="s">
        <v>8314</v>
      </c>
      <c r="S213" s="13">
        <f>(((K213/60)/60)/24)+DATE(1970,1,1)+(-5/24)</f>
        <v>42235.951585648152</v>
      </c>
      <c r="T213" s="13">
        <f>(((J213/60)/60)/24)+DATE(1970,1,1)+(-5/24)</f>
        <v>42265.951585648152</v>
      </c>
      <c r="U213">
        <f t="shared" si="3"/>
        <v>2015</v>
      </c>
    </row>
    <row r="214" spans="1:21" ht="30" x14ac:dyDescent="0.2">
      <c r="A214" s="8">
        <f>F214/E214</f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14">
        <f>F214/M214</f>
        <v>1</v>
      </c>
      <c r="Q214" s="9" t="s">
        <v>8310</v>
      </c>
      <c r="R214" s="9" t="s">
        <v>8314</v>
      </c>
      <c r="S214" s="13">
        <f>(((K214/60)/60)/24)+DATE(1970,1,1)+(-5/24)</f>
        <v>42416.672685185178</v>
      </c>
      <c r="T214" s="13">
        <f>(((J214/60)/60)/24)+DATE(1970,1,1)+(-5/24)</f>
        <v>42476.631018518521</v>
      </c>
      <c r="U214">
        <f t="shared" si="3"/>
        <v>2016</v>
      </c>
    </row>
    <row r="215" spans="1:21" ht="45" x14ac:dyDescent="0.2">
      <c r="A215" s="8">
        <f>F215/E215</f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14">
        <f>F215/M215</f>
        <v>20</v>
      </c>
      <c r="Q215" s="9" t="s">
        <v>8310</v>
      </c>
      <c r="R215" s="9" t="s">
        <v>8314</v>
      </c>
      <c r="S215" s="13">
        <f>(((K215/60)/60)/24)+DATE(1970,1,1)+(-5/24)</f>
        <v>42202.385960648149</v>
      </c>
      <c r="T215" s="13">
        <f>(((J215/60)/60)/24)+DATE(1970,1,1)+(-5/24)</f>
        <v>42232.379641203697</v>
      </c>
      <c r="U215">
        <f t="shared" si="3"/>
        <v>2015</v>
      </c>
    </row>
    <row r="216" spans="1:21" ht="45" x14ac:dyDescent="0.2">
      <c r="A216" s="8">
        <f>F216/E216</f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14">
        <f>F216/M216</f>
        <v>1</v>
      </c>
      <c r="Q216" s="9" t="s">
        <v>8310</v>
      </c>
      <c r="R216" s="9" t="s">
        <v>8314</v>
      </c>
      <c r="S216" s="13">
        <f>(((K216/60)/60)/24)+DATE(1970,1,1)+(-5/24)</f>
        <v>42009.432280092595</v>
      </c>
      <c r="T216" s="13">
        <f>(((J216/60)/60)/24)+DATE(1970,1,1)+(-5/24)</f>
        <v>42069.432280092595</v>
      </c>
      <c r="U216">
        <f t="shared" si="3"/>
        <v>2015</v>
      </c>
    </row>
    <row r="217" spans="1:21" ht="45" x14ac:dyDescent="0.2">
      <c r="A217" s="8">
        <f>F217/E217</f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14">
        <f>F217/M217</f>
        <v>10</v>
      </c>
      <c r="Q217" s="9" t="s">
        <v>8310</v>
      </c>
      <c r="R217" s="9" t="s">
        <v>8314</v>
      </c>
      <c r="S217" s="13">
        <f>(((K217/60)/60)/24)+DATE(1970,1,1)+(-5/24)</f>
        <v>42375.021782407406</v>
      </c>
      <c r="T217" s="13">
        <f>(((J217/60)/60)/24)+DATE(1970,1,1)+(-5/24)</f>
        <v>42417.790972222218</v>
      </c>
      <c r="U217">
        <f t="shared" si="3"/>
        <v>2016</v>
      </c>
    </row>
    <row r="218" spans="1:21" ht="45" x14ac:dyDescent="0.2">
      <c r="A218" s="8">
        <f>F218/E218</f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14">
        <f>F218/M218</f>
        <v>331.53833333333336</v>
      </c>
      <c r="Q218" s="9" t="s">
        <v>8310</v>
      </c>
      <c r="R218" s="9" t="s">
        <v>8314</v>
      </c>
      <c r="S218" s="13">
        <f>(((K218/60)/60)/24)+DATE(1970,1,1)+(-5/24)</f>
        <v>42066.750428240739</v>
      </c>
      <c r="T218" s="13">
        <f>(((J218/60)/60)/24)+DATE(1970,1,1)+(-5/24)</f>
        <v>42116.708761574067</v>
      </c>
      <c r="U218">
        <f t="shared" si="3"/>
        <v>2015</v>
      </c>
    </row>
    <row r="219" spans="1:21" x14ac:dyDescent="0.2">
      <c r="A219" s="8">
        <f>F219/E219</f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14">
        <f>F219/M219</f>
        <v>314.28947368421052</v>
      </c>
      <c r="Q219" s="9" t="s">
        <v>8310</v>
      </c>
      <c r="R219" s="9" t="s">
        <v>8314</v>
      </c>
      <c r="S219" s="13">
        <f>(((K219/60)/60)/24)+DATE(1970,1,1)+(-5/24)</f>
        <v>41970.432280092595</v>
      </c>
      <c r="T219" s="13">
        <f>(((J219/60)/60)/24)+DATE(1970,1,1)+(-5/24)</f>
        <v>42001.432280092595</v>
      </c>
      <c r="U219">
        <f t="shared" si="3"/>
        <v>2014</v>
      </c>
    </row>
    <row r="220" spans="1:21" ht="45" x14ac:dyDescent="0.2">
      <c r="A220" s="8">
        <f>F220/E220</f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14">
        <f>F220/M220</f>
        <v>100</v>
      </c>
      <c r="Q220" s="9" t="s">
        <v>8310</v>
      </c>
      <c r="R220" s="9" t="s">
        <v>8314</v>
      </c>
      <c r="S220" s="13">
        <f>(((K220/60)/60)/24)+DATE(1970,1,1)+(-5/24)</f>
        <v>42079.420011574075</v>
      </c>
      <c r="T220" s="13">
        <f>(((J220/60)/60)/24)+DATE(1970,1,1)+(-5/24)</f>
        <v>42139.420011574075</v>
      </c>
      <c r="U220">
        <f t="shared" si="3"/>
        <v>2015</v>
      </c>
    </row>
    <row r="221" spans="1:21" ht="30" x14ac:dyDescent="0.2">
      <c r="A221" s="8">
        <f>F221/E221</f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14">
        <f>F221/M221</f>
        <v>115.98684210526316</v>
      </c>
      <c r="Q221" s="9" t="s">
        <v>8310</v>
      </c>
      <c r="R221" s="9" t="s">
        <v>8314</v>
      </c>
      <c r="S221" s="13">
        <f>(((K221/60)/60)/24)+DATE(1970,1,1)+(-5/24)</f>
        <v>42429.118344907409</v>
      </c>
      <c r="T221" s="13">
        <f>(((J221/60)/60)/24)+DATE(1970,1,1)+(-5/24)</f>
        <v>42461.082638888889</v>
      </c>
      <c r="U221">
        <f t="shared" si="3"/>
        <v>2016</v>
      </c>
    </row>
    <row r="222" spans="1:21" ht="45" x14ac:dyDescent="0.2">
      <c r="A222" s="8">
        <f>F222/E222</f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14">
        <f>F222/M222</f>
        <v>120</v>
      </c>
      <c r="Q222" s="9" t="s">
        <v>8310</v>
      </c>
      <c r="R222" s="9" t="s">
        <v>8314</v>
      </c>
      <c r="S222" s="13">
        <f>(((K222/60)/60)/24)+DATE(1970,1,1)+(-5/24)</f>
        <v>42195.435532407406</v>
      </c>
      <c r="T222" s="13">
        <f>(((J222/60)/60)/24)+DATE(1970,1,1)+(-5/24)</f>
        <v>42236.629166666658</v>
      </c>
      <c r="U222">
        <f t="shared" si="3"/>
        <v>2015</v>
      </c>
    </row>
    <row r="223" spans="1:21" x14ac:dyDescent="0.2">
      <c r="A223" s="8">
        <f>F223/E223</f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14" t="e">
        <f>F223/M223</f>
        <v>#DIV/0!</v>
      </c>
      <c r="Q223" s="9" t="s">
        <v>8310</v>
      </c>
      <c r="R223" s="9" t="s">
        <v>8314</v>
      </c>
      <c r="S223" s="13">
        <f>(((K223/60)/60)/24)+DATE(1970,1,1)+(-5/24)</f>
        <v>42031.629212962966</v>
      </c>
      <c r="T223" s="13">
        <f>(((J223/60)/60)/24)+DATE(1970,1,1)+(-5/24)</f>
        <v>42091.587546296294</v>
      </c>
      <c r="U223">
        <f t="shared" si="3"/>
        <v>2015</v>
      </c>
    </row>
    <row r="224" spans="1:21" ht="45" x14ac:dyDescent="0.2">
      <c r="A224" s="8">
        <f>F224/E224</f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14">
        <f>F224/M224</f>
        <v>65</v>
      </c>
      <c r="Q224" s="9" t="s">
        <v>8310</v>
      </c>
      <c r="R224" s="9" t="s">
        <v>8314</v>
      </c>
      <c r="S224" s="13">
        <f>(((K224/60)/60)/24)+DATE(1970,1,1)+(-5/24)</f>
        <v>42031.561550925922</v>
      </c>
      <c r="T224" s="13">
        <f>(((J224/60)/60)/24)+DATE(1970,1,1)+(-5/24)</f>
        <v>42089.902083333327</v>
      </c>
      <c r="U224">
        <f t="shared" si="3"/>
        <v>2015</v>
      </c>
    </row>
    <row r="225" spans="1:21" ht="45" x14ac:dyDescent="0.2">
      <c r="A225" s="8">
        <f>F225/E225</f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14" t="e">
        <f>F225/M225</f>
        <v>#DIV/0!</v>
      </c>
      <c r="Q225" s="9" t="s">
        <v>8310</v>
      </c>
      <c r="R225" s="9" t="s">
        <v>8314</v>
      </c>
      <c r="S225" s="13">
        <f>(((K225/60)/60)/24)+DATE(1970,1,1)+(-5/24)</f>
        <v>42481.839699074073</v>
      </c>
      <c r="T225" s="13">
        <f>(((J225/60)/60)/24)+DATE(1970,1,1)+(-5/24)</f>
        <v>42511.836805555555</v>
      </c>
      <c r="U225">
        <f t="shared" si="3"/>
        <v>2016</v>
      </c>
    </row>
    <row r="226" spans="1:21" ht="45" x14ac:dyDescent="0.2">
      <c r="A226" s="8">
        <f>F226/E226</f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14" t="e">
        <f>F226/M226</f>
        <v>#DIV/0!</v>
      </c>
      <c r="Q226" s="9" t="s">
        <v>8310</v>
      </c>
      <c r="R226" s="9" t="s">
        <v>8314</v>
      </c>
      <c r="S226" s="13">
        <f>(((K226/60)/60)/24)+DATE(1970,1,1)+(-5/24)</f>
        <v>42135.026921296296</v>
      </c>
      <c r="T226" s="13">
        <f>(((J226/60)/60)/24)+DATE(1970,1,1)+(-5/24)</f>
        <v>42195.026921296296</v>
      </c>
      <c r="U226">
        <f t="shared" si="3"/>
        <v>2015</v>
      </c>
    </row>
    <row r="227" spans="1:21" ht="45" x14ac:dyDescent="0.2">
      <c r="A227" s="8">
        <f>F227/E227</f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14" t="e">
        <f>F227/M227</f>
        <v>#DIV/0!</v>
      </c>
      <c r="Q227" s="9" t="s">
        <v>8310</v>
      </c>
      <c r="R227" s="9" t="s">
        <v>8314</v>
      </c>
      <c r="S227" s="13">
        <f>(((K227/60)/60)/24)+DATE(1970,1,1)+(-5/24)</f>
        <v>42438.752939814811</v>
      </c>
      <c r="T227" s="13">
        <f>(((J227/60)/60)/24)+DATE(1970,1,1)+(-5/24)</f>
        <v>42468.711273148147</v>
      </c>
      <c r="U227">
        <f t="shared" si="3"/>
        <v>2016</v>
      </c>
    </row>
    <row r="228" spans="1:21" ht="45" x14ac:dyDescent="0.2">
      <c r="A228" s="8">
        <f>F228/E228</f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14">
        <f>F228/M228</f>
        <v>125</v>
      </c>
      <c r="Q228" s="9" t="s">
        <v>8310</v>
      </c>
      <c r="R228" s="9" t="s">
        <v>8314</v>
      </c>
      <c r="S228" s="13">
        <f>(((K228/60)/60)/24)+DATE(1970,1,1)+(-5/24)</f>
        <v>42106.457685185182</v>
      </c>
      <c r="T228" s="13">
        <f>(((J228/60)/60)/24)+DATE(1970,1,1)+(-5/24)</f>
        <v>42155.186805555553</v>
      </c>
      <c r="U228">
        <f t="shared" si="3"/>
        <v>2015</v>
      </c>
    </row>
    <row r="229" spans="1:21" ht="45" x14ac:dyDescent="0.2">
      <c r="A229" s="8">
        <f>F229/E229</f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14" t="e">
        <f>F229/M229</f>
        <v>#DIV/0!</v>
      </c>
      <c r="Q229" s="9" t="s">
        <v>8310</v>
      </c>
      <c r="R229" s="9" t="s">
        <v>8314</v>
      </c>
      <c r="S229" s="13">
        <f>(((K229/60)/60)/24)+DATE(1970,1,1)+(-5/24)</f>
        <v>42164.685659722221</v>
      </c>
      <c r="T229" s="13">
        <f>(((J229/60)/60)/24)+DATE(1970,1,1)+(-5/24)</f>
        <v>42194.685659722221</v>
      </c>
      <c r="U229">
        <f t="shared" si="3"/>
        <v>2015</v>
      </c>
    </row>
    <row r="230" spans="1:21" ht="30" x14ac:dyDescent="0.2">
      <c r="A230" s="8">
        <f>F230/E230</f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14" t="e">
        <f>F230/M230</f>
        <v>#DIV/0!</v>
      </c>
      <c r="Q230" s="9" t="s">
        <v>8310</v>
      </c>
      <c r="R230" s="9" t="s">
        <v>8314</v>
      </c>
      <c r="S230" s="13">
        <f>(((K230/60)/60)/24)+DATE(1970,1,1)+(-5/24)</f>
        <v>42096.478067129625</v>
      </c>
      <c r="T230" s="13">
        <f>(((J230/60)/60)/24)+DATE(1970,1,1)+(-5/24)</f>
        <v>42156.478067129625</v>
      </c>
      <c r="U230">
        <f t="shared" si="3"/>
        <v>2015</v>
      </c>
    </row>
    <row r="231" spans="1:21" ht="45" x14ac:dyDescent="0.2">
      <c r="A231" s="8">
        <f>F231/E231</f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14" t="e">
        <f>F231/M231</f>
        <v>#DIV/0!</v>
      </c>
      <c r="Q231" s="9" t="s">
        <v>8310</v>
      </c>
      <c r="R231" s="9" t="s">
        <v>8314</v>
      </c>
      <c r="S231" s="13">
        <f>(((K231/60)/60)/24)+DATE(1970,1,1)+(-5/24)</f>
        <v>42383.725659722222</v>
      </c>
      <c r="T231" s="13">
        <f>(((J231/60)/60)/24)+DATE(1970,1,1)+(-5/24)</f>
        <v>42413.725659722222</v>
      </c>
      <c r="U231">
        <f t="shared" si="3"/>
        <v>2016</v>
      </c>
    </row>
    <row r="232" spans="1:21" ht="45" x14ac:dyDescent="0.2">
      <c r="A232" s="8">
        <f>F232/E232</f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14">
        <f>F232/M232</f>
        <v>30</v>
      </c>
      <c r="Q232" s="9" t="s">
        <v>8310</v>
      </c>
      <c r="R232" s="9" t="s">
        <v>8314</v>
      </c>
      <c r="S232" s="13">
        <f>(((K232/60)/60)/24)+DATE(1970,1,1)+(-5/24)</f>
        <v>42129.568877314807</v>
      </c>
      <c r="T232" s="13">
        <f>(((J232/60)/60)/24)+DATE(1970,1,1)+(-5/24)</f>
        <v>42159.568877314807</v>
      </c>
      <c r="U232">
        <f t="shared" si="3"/>
        <v>2015</v>
      </c>
    </row>
    <row r="233" spans="1:21" ht="45" x14ac:dyDescent="0.2">
      <c r="A233" s="8">
        <f>F233/E233</f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14" t="e">
        <f>F233/M233</f>
        <v>#DIV/0!</v>
      </c>
      <c r="Q233" s="9" t="s">
        <v>8310</v>
      </c>
      <c r="R233" s="9" t="s">
        <v>8314</v>
      </c>
      <c r="S233" s="13">
        <f>(((K233/60)/60)/24)+DATE(1970,1,1)+(-5/24)</f>
        <v>42341.750590277778</v>
      </c>
      <c r="T233" s="13">
        <f>(((J233/60)/60)/24)+DATE(1970,1,1)+(-5/24)</f>
        <v>42371.750590277778</v>
      </c>
      <c r="U233">
        <f t="shared" si="3"/>
        <v>2015</v>
      </c>
    </row>
    <row r="234" spans="1:21" ht="45" x14ac:dyDescent="0.2">
      <c r="A234" s="8">
        <f>F234/E234</f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14">
        <f>F234/M234</f>
        <v>15.714285714285714</v>
      </c>
      <c r="Q234" s="9" t="s">
        <v>8310</v>
      </c>
      <c r="R234" s="9" t="s">
        <v>8314</v>
      </c>
      <c r="S234" s="13">
        <f>(((K234/60)/60)/24)+DATE(1970,1,1)+(-5/24)</f>
        <v>42032.617430555554</v>
      </c>
      <c r="T234" s="13">
        <f>(((J234/60)/60)/24)+DATE(1970,1,1)+(-5/24)</f>
        <v>42062.617430555554</v>
      </c>
      <c r="U234">
        <f t="shared" si="3"/>
        <v>2015</v>
      </c>
    </row>
    <row r="235" spans="1:21" ht="45" x14ac:dyDescent="0.2">
      <c r="A235" s="8">
        <f>F235/E235</f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14" t="e">
        <f>F235/M235</f>
        <v>#DIV/0!</v>
      </c>
      <c r="Q235" s="9" t="s">
        <v>8310</v>
      </c>
      <c r="R235" s="9" t="s">
        <v>8314</v>
      </c>
      <c r="S235" s="13">
        <f>(((K235/60)/60)/24)+DATE(1970,1,1)+(-5/24)</f>
        <v>42612.703379629624</v>
      </c>
      <c r="T235" s="13">
        <f>(((J235/60)/60)/24)+DATE(1970,1,1)+(-5/24)</f>
        <v>42642.703379629624</v>
      </c>
      <c r="U235">
        <f t="shared" si="3"/>
        <v>2016</v>
      </c>
    </row>
    <row r="236" spans="1:21" ht="45" x14ac:dyDescent="0.2">
      <c r="A236" s="8">
        <f>F236/E236</f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14">
        <f>F236/M236</f>
        <v>80.2</v>
      </c>
      <c r="Q236" s="9" t="s">
        <v>8310</v>
      </c>
      <c r="R236" s="9" t="s">
        <v>8314</v>
      </c>
      <c r="S236" s="13">
        <f>(((K236/60)/60)/24)+DATE(1970,1,1)+(-5/24)</f>
        <v>42135.82707175926</v>
      </c>
      <c r="T236" s="13">
        <f>(((J236/60)/60)/24)+DATE(1970,1,1)+(-5/24)</f>
        <v>42175.82707175926</v>
      </c>
      <c r="U236">
        <f t="shared" si="3"/>
        <v>2015</v>
      </c>
    </row>
    <row r="237" spans="1:21" ht="30" x14ac:dyDescent="0.2">
      <c r="A237" s="8">
        <f>F237/E237</f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14" t="e">
        <f>F237/M237</f>
        <v>#DIV/0!</v>
      </c>
      <c r="Q237" s="9" t="s">
        <v>8310</v>
      </c>
      <c r="R237" s="9" t="s">
        <v>8314</v>
      </c>
      <c r="S237" s="13">
        <f>(((K237/60)/60)/24)+DATE(1970,1,1)+(-5/24)</f>
        <v>42164.700196759259</v>
      </c>
      <c r="T237" s="13">
        <f>(((J237/60)/60)/24)+DATE(1970,1,1)+(-5/24)</f>
        <v>42194.700196759259</v>
      </c>
      <c r="U237">
        <f t="shared" si="3"/>
        <v>2015</v>
      </c>
    </row>
    <row r="238" spans="1:21" ht="45" x14ac:dyDescent="0.2">
      <c r="A238" s="8">
        <f>F238/E238</f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14" t="e">
        <f>F238/M238</f>
        <v>#DIV/0!</v>
      </c>
      <c r="Q238" s="9" t="s">
        <v>8310</v>
      </c>
      <c r="R238" s="9" t="s">
        <v>8314</v>
      </c>
      <c r="S238" s="13">
        <f>(((K238/60)/60)/24)+DATE(1970,1,1)+(-5/24)</f>
        <v>42320.876145833325</v>
      </c>
      <c r="T238" s="13">
        <f>(((J238/60)/60)/24)+DATE(1970,1,1)+(-5/24)</f>
        <v>42373.791666666664</v>
      </c>
      <c r="U238">
        <f t="shared" si="3"/>
        <v>2015</v>
      </c>
    </row>
    <row r="239" spans="1:21" x14ac:dyDescent="0.2">
      <c r="A239" s="8">
        <f>F239/E239</f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14">
        <f>F239/M239</f>
        <v>50</v>
      </c>
      <c r="Q239" s="9" t="s">
        <v>8310</v>
      </c>
      <c r="R239" s="9" t="s">
        <v>8314</v>
      </c>
      <c r="S239" s="13">
        <f>(((K239/60)/60)/24)+DATE(1970,1,1)+(-5/24)</f>
        <v>42377.368854166663</v>
      </c>
      <c r="T239" s="13">
        <f>(((J239/60)/60)/24)+DATE(1970,1,1)+(-5/24)</f>
        <v>42437.368854166663</v>
      </c>
      <c r="U239">
        <f t="shared" si="3"/>
        <v>2016</v>
      </c>
    </row>
    <row r="240" spans="1:21" ht="45" x14ac:dyDescent="0.2">
      <c r="A240" s="8">
        <f>F240/E240</f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14" t="e">
        <f>F240/M240</f>
        <v>#DIV/0!</v>
      </c>
      <c r="Q240" s="9" t="s">
        <v>8310</v>
      </c>
      <c r="R240" s="9" t="s">
        <v>8314</v>
      </c>
      <c r="S240" s="13">
        <f>(((K240/60)/60)/24)+DATE(1970,1,1)+(-5/24)</f>
        <v>42713.754166666658</v>
      </c>
      <c r="T240" s="13">
        <f>(((J240/60)/60)/24)+DATE(1970,1,1)+(-5/24)</f>
        <v>42734.166666666664</v>
      </c>
      <c r="U240">
        <f t="shared" si="3"/>
        <v>2016</v>
      </c>
    </row>
    <row r="241" spans="1:21" ht="45" x14ac:dyDescent="0.2">
      <c r="A241" s="8">
        <f>F241/E241</f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14">
        <f>F241/M241</f>
        <v>50</v>
      </c>
      <c r="Q241" s="9" t="s">
        <v>8310</v>
      </c>
      <c r="R241" s="9" t="s">
        <v>8314</v>
      </c>
      <c r="S241" s="13">
        <f>(((K241/60)/60)/24)+DATE(1970,1,1)+(-5/24)</f>
        <v>42296.901967592588</v>
      </c>
      <c r="T241" s="13">
        <f>(((J241/60)/60)/24)+DATE(1970,1,1)+(-5/24)</f>
        <v>42316.291666666664</v>
      </c>
      <c r="U241">
        <f t="shared" si="3"/>
        <v>2015</v>
      </c>
    </row>
    <row r="242" spans="1:21" ht="45" x14ac:dyDescent="0.2">
      <c r="A242" s="8">
        <f>F242/E242</f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14">
        <f>F242/M242</f>
        <v>117.84759124087591</v>
      </c>
      <c r="Q242" s="9" t="s">
        <v>8310</v>
      </c>
      <c r="R242" s="9" t="s">
        <v>8315</v>
      </c>
      <c r="S242" s="13">
        <f>(((K242/60)/60)/24)+DATE(1970,1,1)+(-5/24)</f>
        <v>41354.500127314815</v>
      </c>
      <c r="T242" s="13">
        <f>(((J242/60)/60)/24)+DATE(1970,1,1)+(-5/24)</f>
        <v>41399.500127314815</v>
      </c>
      <c r="U242">
        <f t="shared" si="3"/>
        <v>2013</v>
      </c>
    </row>
    <row r="243" spans="1:21" ht="45" x14ac:dyDescent="0.2">
      <c r="A243" s="8">
        <f>F243/E243</f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14">
        <f>F243/M243</f>
        <v>109.04255319148936</v>
      </c>
      <c r="Q243" s="9" t="s">
        <v>8310</v>
      </c>
      <c r="R243" s="9" t="s">
        <v>8315</v>
      </c>
      <c r="S243" s="13">
        <f>(((K243/60)/60)/24)+DATE(1970,1,1)+(-5/24)</f>
        <v>41949.489629629628</v>
      </c>
      <c r="T243" s="13">
        <f>(((J243/60)/60)/24)+DATE(1970,1,1)+(-5/24)</f>
        <v>41994.489629629628</v>
      </c>
      <c r="U243">
        <f t="shared" si="3"/>
        <v>2014</v>
      </c>
    </row>
    <row r="244" spans="1:21" ht="45" x14ac:dyDescent="0.2">
      <c r="A244" s="8">
        <f>F244/E244</f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14">
        <f>F244/M244</f>
        <v>73.019801980198025</v>
      </c>
      <c r="Q244" s="9" t="s">
        <v>8310</v>
      </c>
      <c r="R244" s="9" t="s">
        <v>8315</v>
      </c>
      <c r="S244" s="13">
        <f>(((K244/60)/60)/24)+DATE(1970,1,1)+(-5/24)</f>
        <v>40862.28460648148</v>
      </c>
      <c r="T244" s="13">
        <f>(((J244/60)/60)/24)+DATE(1970,1,1)+(-5/24)</f>
        <v>40897.28460648148</v>
      </c>
      <c r="U244">
        <f t="shared" si="3"/>
        <v>2011</v>
      </c>
    </row>
    <row r="245" spans="1:21" ht="45" x14ac:dyDescent="0.2">
      <c r="A245" s="8">
        <f>F245/E245</f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14">
        <f>F245/M245</f>
        <v>78.195121951219505</v>
      </c>
      <c r="Q245" s="9" t="s">
        <v>8310</v>
      </c>
      <c r="R245" s="9" t="s">
        <v>8315</v>
      </c>
      <c r="S245" s="13">
        <f>(((K245/60)/60)/24)+DATE(1970,1,1)+(-5/24)</f>
        <v>41661.839166666665</v>
      </c>
      <c r="T245" s="13">
        <f>(((J245/60)/60)/24)+DATE(1970,1,1)+(-5/24)</f>
        <v>41691.839166666665</v>
      </c>
      <c r="U245">
        <f t="shared" si="3"/>
        <v>2014</v>
      </c>
    </row>
    <row r="246" spans="1:21" ht="45" x14ac:dyDescent="0.2">
      <c r="A246" s="8">
        <f>F246/E246</f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14">
        <f>F246/M246</f>
        <v>47.398809523809526</v>
      </c>
      <c r="Q246" s="9" t="s">
        <v>8310</v>
      </c>
      <c r="R246" s="9" t="s">
        <v>8315</v>
      </c>
      <c r="S246" s="13">
        <f>(((K246/60)/60)/24)+DATE(1970,1,1)+(-5/24)</f>
        <v>40213.115266203698</v>
      </c>
      <c r="T246" s="13">
        <f>(((J246/60)/60)/24)+DATE(1970,1,1)+(-5/24)</f>
        <v>40253.087499999994</v>
      </c>
      <c r="U246">
        <f t="shared" si="3"/>
        <v>2010</v>
      </c>
    </row>
    <row r="247" spans="1:21" ht="45" x14ac:dyDescent="0.2">
      <c r="A247" s="8">
        <f>F247/E247</f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14">
        <f>F247/M247</f>
        <v>54.020833333333336</v>
      </c>
      <c r="Q247" s="9" t="s">
        <v>8310</v>
      </c>
      <c r="R247" s="9" t="s">
        <v>8315</v>
      </c>
      <c r="S247" s="13">
        <f>(((K247/60)/60)/24)+DATE(1970,1,1)+(-5/24)</f>
        <v>41106.844733796293</v>
      </c>
      <c r="T247" s="13">
        <f>(((J247/60)/60)/24)+DATE(1970,1,1)+(-5/24)</f>
        <v>41136.844733796293</v>
      </c>
      <c r="U247">
        <f t="shared" si="3"/>
        <v>2012</v>
      </c>
    </row>
    <row r="248" spans="1:21" ht="45" x14ac:dyDescent="0.2">
      <c r="A248" s="8">
        <f>F248/E248</f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14">
        <f>F248/M248</f>
        <v>68.488789237668158</v>
      </c>
      <c r="Q248" s="9" t="s">
        <v>8310</v>
      </c>
      <c r="R248" s="9" t="s">
        <v>8315</v>
      </c>
      <c r="S248" s="13">
        <f>(((K248/60)/60)/24)+DATE(1970,1,1)+(-5/24)</f>
        <v>40480.155150462961</v>
      </c>
      <c r="T248" s="13">
        <f>(((J248/60)/60)/24)+DATE(1970,1,1)+(-5/24)</f>
        <v>40530.196817129625</v>
      </c>
      <c r="U248">
        <f t="shared" si="3"/>
        <v>2010</v>
      </c>
    </row>
    <row r="249" spans="1:21" ht="60" x14ac:dyDescent="0.2">
      <c r="A249" s="8">
        <f>F249/E249</f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14">
        <f>F249/M249</f>
        <v>108.14516129032258</v>
      </c>
      <c r="Q249" s="9" t="s">
        <v>8310</v>
      </c>
      <c r="R249" s="9" t="s">
        <v>8315</v>
      </c>
      <c r="S249" s="13">
        <f>(((K249/60)/60)/24)+DATE(1970,1,1)+(-5/24)</f>
        <v>40430.395995370367</v>
      </c>
      <c r="T249" s="13">
        <f>(((J249/60)/60)/24)+DATE(1970,1,1)+(-5/24)</f>
        <v>40466.943749999999</v>
      </c>
      <c r="U249">
        <f t="shared" si="3"/>
        <v>2010</v>
      </c>
    </row>
    <row r="250" spans="1:21" ht="45" x14ac:dyDescent="0.2">
      <c r="A250" s="8">
        <f>F250/E250</f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14">
        <f>F250/M250</f>
        <v>589.95205479452056</v>
      </c>
      <c r="Q250" s="9" t="s">
        <v>8310</v>
      </c>
      <c r="R250" s="9" t="s">
        <v>8315</v>
      </c>
      <c r="S250" s="13">
        <f>(((K250/60)/60)/24)+DATE(1970,1,1)+(-5/24)</f>
        <v>40870.566076388888</v>
      </c>
      <c r="T250" s="13">
        <f>(((J250/60)/60)/24)+DATE(1970,1,1)+(-5/24)</f>
        <v>40915.566076388888</v>
      </c>
      <c r="U250">
        <f t="shared" si="3"/>
        <v>2011</v>
      </c>
    </row>
    <row r="251" spans="1:21" ht="60" x14ac:dyDescent="0.2">
      <c r="A251" s="8">
        <f>F251/E251</f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14">
        <f>F251/M251</f>
        <v>48.051063829787232</v>
      </c>
      <c r="Q251" s="9" t="s">
        <v>8310</v>
      </c>
      <c r="R251" s="9" t="s">
        <v>8315</v>
      </c>
      <c r="S251" s="13">
        <f>(((K251/60)/60)/24)+DATE(1970,1,1)+(-5/24)</f>
        <v>40332.715509259258</v>
      </c>
      <c r="T251" s="13">
        <f>(((J251/60)/60)/24)+DATE(1970,1,1)+(-5/24)</f>
        <v>40412.527777777774</v>
      </c>
      <c r="U251">
        <f t="shared" si="3"/>
        <v>2010</v>
      </c>
    </row>
    <row r="252" spans="1:21" ht="45" x14ac:dyDescent="0.2">
      <c r="A252" s="8">
        <f>F252/E252</f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14">
        <f>F252/M252</f>
        <v>72.482837528604122</v>
      </c>
      <c r="Q252" s="9" t="s">
        <v>8310</v>
      </c>
      <c r="R252" s="9" t="s">
        <v>8315</v>
      </c>
      <c r="S252" s="13">
        <f>(((K252/60)/60)/24)+DATE(1970,1,1)+(-5/24)</f>
        <v>41401.357534722221</v>
      </c>
      <c r="T252" s="13">
        <f>(((J252/60)/60)/24)+DATE(1970,1,1)+(-5/24)</f>
        <v>41431.357534722221</v>
      </c>
      <c r="U252">
        <f t="shared" si="3"/>
        <v>2013</v>
      </c>
    </row>
    <row r="253" spans="1:21" ht="45" x14ac:dyDescent="0.2">
      <c r="A253" s="8">
        <f>F253/E253</f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14">
        <f>F253/M253</f>
        <v>57.077922077922075</v>
      </c>
      <c r="Q253" s="9" t="s">
        <v>8310</v>
      </c>
      <c r="R253" s="9" t="s">
        <v>8315</v>
      </c>
      <c r="S253" s="13">
        <f>(((K253/60)/60)/24)+DATE(1970,1,1)+(-5/24)</f>
        <v>41013.579236111109</v>
      </c>
      <c r="T253" s="13">
        <f>(((J253/60)/60)/24)+DATE(1970,1,1)+(-5/24)</f>
        <v>41045.583333333328</v>
      </c>
      <c r="U253">
        <f t="shared" si="3"/>
        <v>2012</v>
      </c>
    </row>
    <row r="254" spans="1:21" ht="45" x14ac:dyDescent="0.2">
      <c r="A254" s="8">
        <f>F254/E254</f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14">
        <f>F254/M254</f>
        <v>85.444444444444443</v>
      </c>
      <c r="Q254" s="9" t="s">
        <v>8310</v>
      </c>
      <c r="R254" s="9" t="s">
        <v>8315</v>
      </c>
      <c r="S254" s="13">
        <f>(((K254/60)/60)/24)+DATE(1970,1,1)+(-5/24)</f>
        <v>40266.454375000001</v>
      </c>
      <c r="T254" s="13">
        <f>(((J254/60)/60)/24)+DATE(1970,1,1)+(-5/24)</f>
        <v>40329.957638888889</v>
      </c>
      <c r="U254">
        <f t="shared" si="3"/>
        <v>2010</v>
      </c>
    </row>
    <row r="255" spans="1:21" ht="45" x14ac:dyDescent="0.2">
      <c r="A255" s="8">
        <f>F255/E255</f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14">
        <f>F255/M255</f>
        <v>215.85714285714286</v>
      </c>
      <c r="Q255" s="9" t="s">
        <v>8310</v>
      </c>
      <c r="R255" s="9" t="s">
        <v>8315</v>
      </c>
      <c r="S255" s="13">
        <f>(((K255/60)/60)/24)+DATE(1970,1,1)+(-5/24)</f>
        <v>40924.44253472222</v>
      </c>
      <c r="T255" s="13">
        <f>(((J255/60)/60)/24)+DATE(1970,1,1)+(-5/24)</f>
        <v>40954.44253472222</v>
      </c>
      <c r="U255">
        <f t="shared" si="3"/>
        <v>2012</v>
      </c>
    </row>
    <row r="256" spans="1:21" ht="45" x14ac:dyDescent="0.2">
      <c r="A256" s="8">
        <f>F256/E256</f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14">
        <f>F256/M256</f>
        <v>89.38643312101911</v>
      </c>
      <c r="Q256" s="9" t="s">
        <v>8310</v>
      </c>
      <c r="R256" s="9" t="s">
        <v>8315</v>
      </c>
      <c r="S256" s="13">
        <f>(((K256/60)/60)/24)+DATE(1970,1,1)+(-5/24)</f>
        <v>42263.744328703695</v>
      </c>
      <c r="T256" s="13">
        <f>(((J256/60)/60)/24)+DATE(1970,1,1)+(-5/24)</f>
        <v>42293.874999999993</v>
      </c>
      <c r="U256">
        <f t="shared" si="3"/>
        <v>2015</v>
      </c>
    </row>
    <row r="257" spans="1:21" ht="30" x14ac:dyDescent="0.2">
      <c r="A257" s="8">
        <f>F257/E257</f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14">
        <f>F257/M257</f>
        <v>45.418404255319146</v>
      </c>
      <c r="Q257" s="9" t="s">
        <v>8310</v>
      </c>
      <c r="R257" s="9" t="s">
        <v>8315</v>
      </c>
      <c r="S257" s="13">
        <f>(((K257/60)/60)/24)+DATE(1970,1,1)+(-5/24)</f>
        <v>40588.318078703705</v>
      </c>
      <c r="T257" s="13">
        <f>(((J257/60)/60)/24)+DATE(1970,1,1)+(-5/24)</f>
        <v>40618.276412037034</v>
      </c>
      <c r="U257">
        <f t="shared" si="3"/>
        <v>2011</v>
      </c>
    </row>
    <row r="258" spans="1:21" ht="45" x14ac:dyDescent="0.2">
      <c r="A258" s="8">
        <f>F258/E258</f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14">
        <f>F258/M258</f>
        <v>65.756363636363631</v>
      </c>
      <c r="Q258" s="9" t="s">
        <v>8310</v>
      </c>
      <c r="R258" s="9" t="s">
        <v>8315</v>
      </c>
      <c r="S258" s="13">
        <f>(((K258/60)/60)/24)+DATE(1970,1,1)+(-5/24)</f>
        <v>41319.560960648145</v>
      </c>
      <c r="T258" s="13">
        <f>(((J258/60)/60)/24)+DATE(1970,1,1)+(-5/24)</f>
        <v>41349.560960648145</v>
      </c>
      <c r="U258">
        <f t="shared" si="3"/>
        <v>2013</v>
      </c>
    </row>
    <row r="259" spans="1:21" ht="45" x14ac:dyDescent="0.2">
      <c r="A259" s="8">
        <f>F259/E259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14">
        <f>F259/M259</f>
        <v>66.70405357142856</v>
      </c>
      <c r="Q259" s="9" t="s">
        <v>8310</v>
      </c>
      <c r="R259" s="9" t="s">
        <v>8315</v>
      </c>
      <c r="S259" s="13">
        <f>(((K259/60)/60)/24)+DATE(1970,1,1)+(-5/24)</f>
        <v>42479.418541666666</v>
      </c>
      <c r="T259" s="13">
        <f>(((J259/60)/60)/24)+DATE(1970,1,1)+(-5/24)</f>
        <v>42509.418541666666</v>
      </c>
      <c r="U259">
        <f t="shared" ref="U259:U322" si="4">YEAR(S259)</f>
        <v>2016</v>
      </c>
    </row>
    <row r="260" spans="1:21" ht="45" x14ac:dyDescent="0.2">
      <c r="A260" s="8">
        <f>F260/E260</f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14">
        <f>F260/M260</f>
        <v>83.345930232558146</v>
      </c>
      <c r="Q260" s="9" t="s">
        <v>8310</v>
      </c>
      <c r="R260" s="9" t="s">
        <v>8315</v>
      </c>
      <c r="S260" s="13">
        <f>(((K260/60)/60)/24)+DATE(1970,1,1)+(-5/24)</f>
        <v>40681.843356481477</v>
      </c>
      <c r="T260" s="13">
        <f>(((J260/60)/60)/24)+DATE(1970,1,1)+(-5/24)</f>
        <v>40711.843356481477</v>
      </c>
      <c r="U260">
        <f t="shared" si="4"/>
        <v>2011</v>
      </c>
    </row>
    <row r="261" spans="1:21" ht="45" x14ac:dyDescent="0.2">
      <c r="A261" s="8">
        <f>F261/E261</f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14">
        <f>F261/M261</f>
        <v>105.04609341825902</v>
      </c>
      <c r="Q261" s="9" t="s">
        <v>8310</v>
      </c>
      <c r="R261" s="9" t="s">
        <v>8315</v>
      </c>
      <c r="S261" s="13">
        <f>(((K261/60)/60)/24)+DATE(1970,1,1)+(-5/24)</f>
        <v>42072.529733796291</v>
      </c>
      <c r="T261" s="13">
        <f>(((J261/60)/60)/24)+DATE(1970,1,1)+(-5/24)</f>
        <v>42102.529733796291</v>
      </c>
      <c r="U261">
        <f t="shared" si="4"/>
        <v>2015</v>
      </c>
    </row>
    <row r="262" spans="1:21" ht="30" x14ac:dyDescent="0.2">
      <c r="A262" s="8">
        <f>F262/E262</f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14">
        <f>F262/M262</f>
        <v>120.90909090909091</v>
      </c>
      <c r="Q262" s="9" t="s">
        <v>8310</v>
      </c>
      <c r="R262" s="9" t="s">
        <v>8315</v>
      </c>
      <c r="S262" s="13">
        <f>(((K262/60)/60)/24)+DATE(1970,1,1)+(-5/24)</f>
        <v>40330.547210648147</v>
      </c>
      <c r="T262" s="13">
        <f>(((J262/60)/60)/24)+DATE(1970,1,1)+(-5/24)</f>
        <v>40376.207638888889</v>
      </c>
      <c r="U262">
        <f t="shared" si="4"/>
        <v>2010</v>
      </c>
    </row>
    <row r="263" spans="1:21" ht="30" x14ac:dyDescent="0.2">
      <c r="A263" s="8">
        <f>F263/E263</f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14">
        <f>F263/M263</f>
        <v>97.63636363636364</v>
      </c>
      <c r="Q263" s="9" t="s">
        <v>8310</v>
      </c>
      <c r="R263" s="9" t="s">
        <v>8315</v>
      </c>
      <c r="S263" s="13">
        <f>(((K263/60)/60)/24)+DATE(1970,1,1)+(-5/24)</f>
        <v>41017.677129629628</v>
      </c>
      <c r="T263" s="13">
        <f>(((J263/60)/60)/24)+DATE(1970,1,1)+(-5/24)</f>
        <v>41067.413194444445</v>
      </c>
      <c r="U263">
        <f t="shared" si="4"/>
        <v>2012</v>
      </c>
    </row>
    <row r="264" spans="1:21" ht="30" x14ac:dyDescent="0.2">
      <c r="A264" s="8">
        <f>F264/E264</f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14">
        <f>F264/M264</f>
        <v>41.379310344827587</v>
      </c>
      <c r="Q264" s="9" t="s">
        <v>8310</v>
      </c>
      <c r="R264" s="9" t="s">
        <v>8315</v>
      </c>
      <c r="S264" s="13">
        <f>(((K264/60)/60)/24)+DATE(1970,1,1)+(-5/24)</f>
        <v>40555.039675925924</v>
      </c>
      <c r="T264" s="13">
        <f>(((J264/60)/60)/24)+DATE(1970,1,1)+(-5/24)</f>
        <v>40600.039675925924</v>
      </c>
      <c r="U264">
        <f t="shared" si="4"/>
        <v>2011</v>
      </c>
    </row>
    <row r="265" spans="1:21" ht="60" x14ac:dyDescent="0.2">
      <c r="A265" s="8">
        <f>F265/E265</f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14">
        <f>F265/M265</f>
        <v>30.654485981308412</v>
      </c>
      <c r="Q265" s="9" t="s">
        <v>8310</v>
      </c>
      <c r="R265" s="9" t="s">
        <v>8315</v>
      </c>
      <c r="S265" s="13">
        <f>(((K265/60)/60)/24)+DATE(1970,1,1)+(-5/24)</f>
        <v>41149.746458333328</v>
      </c>
      <c r="T265" s="13">
        <f>(((J265/60)/60)/24)+DATE(1970,1,1)+(-5/24)</f>
        <v>41179.746458333328</v>
      </c>
      <c r="U265">
        <f t="shared" si="4"/>
        <v>2012</v>
      </c>
    </row>
    <row r="266" spans="1:21" ht="60" x14ac:dyDescent="0.2">
      <c r="A266" s="8">
        <f>F266/E266</f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14">
        <f>F266/M266</f>
        <v>64.945054945054949</v>
      </c>
      <c r="Q266" s="9" t="s">
        <v>8310</v>
      </c>
      <c r="R266" s="9" t="s">
        <v>8315</v>
      </c>
      <c r="S266" s="13">
        <f>(((K266/60)/60)/24)+DATE(1970,1,1)+(-5/24)</f>
        <v>41010.411979166667</v>
      </c>
      <c r="T266" s="13">
        <f>(((J266/60)/60)/24)+DATE(1970,1,1)+(-5/24)</f>
        <v>41040.411979166667</v>
      </c>
      <c r="U266">
        <f t="shared" si="4"/>
        <v>2012</v>
      </c>
    </row>
    <row r="267" spans="1:21" ht="60" x14ac:dyDescent="0.2">
      <c r="A267" s="8">
        <f>F267/E267</f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14">
        <f>F267/M267</f>
        <v>95.775862068965523</v>
      </c>
      <c r="Q267" s="9" t="s">
        <v>8310</v>
      </c>
      <c r="R267" s="9" t="s">
        <v>8315</v>
      </c>
      <c r="S267" s="13">
        <f>(((K267/60)/60)/24)+DATE(1970,1,1)+(-5/24)</f>
        <v>40267.037384259253</v>
      </c>
      <c r="T267" s="13">
        <f>(((J267/60)/60)/24)+DATE(1970,1,1)+(-5/24)</f>
        <v>40308.636111111111</v>
      </c>
      <c r="U267">
        <f t="shared" si="4"/>
        <v>2010</v>
      </c>
    </row>
    <row r="268" spans="1:21" ht="60" x14ac:dyDescent="0.2">
      <c r="A268" s="8">
        <f>F268/E268</f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14">
        <f>F268/M268</f>
        <v>40.416666666666664</v>
      </c>
      <c r="Q268" s="9" t="s">
        <v>8310</v>
      </c>
      <c r="R268" s="9" t="s">
        <v>8315</v>
      </c>
      <c r="S268" s="13">
        <f>(((K268/60)/60)/24)+DATE(1970,1,1)+(-5/24)</f>
        <v>40204.966516203705</v>
      </c>
      <c r="T268" s="13">
        <f>(((J268/60)/60)/24)+DATE(1970,1,1)+(-5/24)</f>
        <v>40290.95208333333</v>
      </c>
      <c r="U268">
        <f t="shared" si="4"/>
        <v>2010</v>
      </c>
    </row>
    <row r="269" spans="1:21" ht="45" x14ac:dyDescent="0.2">
      <c r="A269" s="8">
        <f>F269/E269</f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14">
        <f>F269/M269</f>
        <v>78.578424242424248</v>
      </c>
      <c r="Q269" s="9" t="s">
        <v>8310</v>
      </c>
      <c r="R269" s="9" t="s">
        <v>8315</v>
      </c>
      <c r="S269" s="13">
        <f>(((K269/60)/60)/24)+DATE(1970,1,1)+(-5/24)</f>
        <v>41785.244201388887</v>
      </c>
      <c r="T269" s="13">
        <f>(((J269/60)/60)/24)+DATE(1970,1,1)+(-5/24)</f>
        <v>41815.244201388887</v>
      </c>
      <c r="U269">
        <f t="shared" si="4"/>
        <v>2014</v>
      </c>
    </row>
    <row r="270" spans="1:21" ht="45" x14ac:dyDescent="0.2">
      <c r="A270" s="8">
        <f>F270/E270</f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14">
        <f>F270/M270</f>
        <v>50.18018018018018</v>
      </c>
      <c r="Q270" s="9" t="s">
        <v>8310</v>
      </c>
      <c r="R270" s="9" t="s">
        <v>8315</v>
      </c>
      <c r="S270" s="13">
        <f>(((K270/60)/60)/24)+DATE(1970,1,1)+(-5/24)</f>
        <v>40808.944189814814</v>
      </c>
      <c r="T270" s="13">
        <f>(((J270/60)/60)/24)+DATE(1970,1,1)+(-5/24)</f>
        <v>40853.985856481479</v>
      </c>
      <c r="U270">
        <f t="shared" si="4"/>
        <v>2011</v>
      </c>
    </row>
    <row r="271" spans="1:21" ht="45" x14ac:dyDescent="0.2">
      <c r="A271" s="8">
        <f>F271/E271</f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14">
        <f>F271/M271</f>
        <v>92.251735588972423</v>
      </c>
      <c r="Q271" s="9" t="s">
        <v>8310</v>
      </c>
      <c r="R271" s="9" t="s">
        <v>8315</v>
      </c>
      <c r="S271" s="13">
        <f>(((K271/60)/60)/24)+DATE(1970,1,1)+(-5/24)</f>
        <v>42757.988680555551</v>
      </c>
      <c r="T271" s="13">
        <f>(((J271/60)/60)/24)+DATE(1970,1,1)+(-5/24)</f>
        <v>42787.988680555551</v>
      </c>
      <c r="U271">
        <f t="shared" si="4"/>
        <v>2017</v>
      </c>
    </row>
    <row r="272" spans="1:21" ht="45" x14ac:dyDescent="0.2">
      <c r="A272" s="8">
        <f>F272/E272</f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14">
        <f>F272/M272</f>
        <v>57.540983606557376</v>
      </c>
      <c r="Q272" s="9" t="s">
        <v>8310</v>
      </c>
      <c r="R272" s="9" t="s">
        <v>8315</v>
      </c>
      <c r="S272" s="13">
        <f>(((K272/60)/60)/24)+DATE(1970,1,1)+(-5/24)</f>
        <v>40637.658217592587</v>
      </c>
      <c r="T272" s="13">
        <f>(((J272/60)/60)/24)+DATE(1970,1,1)+(-5/24)</f>
        <v>40687.958333333328</v>
      </c>
      <c r="U272">
        <f t="shared" si="4"/>
        <v>2011</v>
      </c>
    </row>
    <row r="273" spans="1:21" ht="45" x14ac:dyDescent="0.2">
      <c r="A273" s="8">
        <f>F273/E273</f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14">
        <f>F273/M273</f>
        <v>109.42160278745645</v>
      </c>
      <c r="Q273" s="9" t="s">
        <v>8310</v>
      </c>
      <c r="R273" s="9" t="s">
        <v>8315</v>
      </c>
      <c r="S273" s="13">
        <f>(((K273/60)/60)/24)+DATE(1970,1,1)+(-5/24)</f>
        <v>41611.891909722224</v>
      </c>
      <c r="T273" s="13">
        <f>(((J273/60)/60)/24)+DATE(1970,1,1)+(-5/24)</f>
        <v>41641.125</v>
      </c>
      <c r="U273">
        <f t="shared" si="4"/>
        <v>2013</v>
      </c>
    </row>
    <row r="274" spans="1:21" ht="45" x14ac:dyDescent="0.2">
      <c r="A274" s="8">
        <f>F274/E274</f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14">
        <f>F274/M274</f>
        <v>81.892461538461546</v>
      </c>
      <c r="Q274" s="9" t="s">
        <v>8310</v>
      </c>
      <c r="R274" s="9" t="s">
        <v>8315</v>
      </c>
      <c r="S274" s="13">
        <f>(((K274/60)/60)/24)+DATE(1970,1,1)+(-5/24)</f>
        <v>40235.692025462959</v>
      </c>
      <c r="T274" s="13">
        <f>(((J274/60)/60)/24)+DATE(1970,1,1)+(-5/24)</f>
        <v>40296.575694444444</v>
      </c>
      <c r="U274">
        <f t="shared" si="4"/>
        <v>2010</v>
      </c>
    </row>
    <row r="275" spans="1:21" ht="45" x14ac:dyDescent="0.2">
      <c r="A275" s="8">
        <f>F275/E275</f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14">
        <f>F275/M275</f>
        <v>45.667711864406776</v>
      </c>
      <c r="Q275" s="9" t="s">
        <v>8310</v>
      </c>
      <c r="R275" s="9" t="s">
        <v>8315</v>
      </c>
      <c r="S275" s="13">
        <f>(((K275/60)/60)/24)+DATE(1970,1,1)+(-5/24)</f>
        <v>40697.29011574074</v>
      </c>
      <c r="T275" s="13">
        <f>(((J275/60)/60)/24)+DATE(1970,1,1)+(-5/24)</f>
        <v>40727.29011574074</v>
      </c>
      <c r="U275">
        <f t="shared" si="4"/>
        <v>2011</v>
      </c>
    </row>
    <row r="276" spans="1:21" ht="45" x14ac:dyDescent="0.2">
      <c r="A276" s="8">
        <f>F276/E276</f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14">
        <f>F276/M276</f>
        <v>55.221238938053098</v>
      </c>
      <c r="Q276" s="9" t="s">
        <v>8310</v>
      </c>
      <c r="R276" s="9" t="s">
        <v>8315</v>
      </c>
      <c r="S276" s="13">
        <f>(((K276/60)/60)/24)+DATE(1970,1,1)+(-5/24)</f>
        <v>40969.704039351847</v>
      </c>
      <c r="T276" s="13">
        <f>(((J276/60)/60)/24)+DATE(1970,1,1)+(-5/24)</f>
        <v>41004.082638888889</v>
      </c>
      <c r="U276">
        <f t="shared" si="4"/>
        <v>2012</v>
      </c>
    </row>
    <row r="277" spans="1:21" ht="45" x14ac:dyDescent="0.2">
      <c r="A277" s="8">
        <f>F277/E277</f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14">
        <f>F277/M277</f>
        <v>65.298192771084331</v>
      </c>
      <c r="Q277" s="9" t="s">
        <v>8310</v>
      </c>
      <c r="R277" s="9" t="s">
        <v>8315</v>
      </c>
      <c r="S277" s="13">
        <f>(((K277/60)/60)/24)+DATE(1970,1,1)+(-5/24)</f>
        <v>41192.823680555557</v>
      </c>
      <c r="T277" s="13">
        <f>(((J277/60)/60)/24)+DATE(1970,1,1)+(-5/24)</f>
        <v>41222.865347222221</v>
      </c>
      <c r="U277">
        <f t="shared" si="4"/>
        <v>2012</v>
      </c>
    </row>
    <row r="278" spans="1:21" ht="45" x14ac:dyDescent="0.2">
      <c r="A278" s="8">
        <f>F278/E278</f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14">
        <f>F278/M278</f>
        <v>95.225806451612897</v>
      </c>
      <c r="Q278" s="9" t="s">
        <v>8310</v>
      </c>
      <c r="R278" s="9" t="s">
        <v>8315</v>
      </c>
      <c r="S278" s="13">
        <f>(((K278/60)/60)/24)+DATE(1970,1,1)+(-5/24)</f>
        <v>40966.87354166666</v>
      </c>
      <c r="T278" s="13">
        <f>(((J278/60)/60)/24)+DATE(1970,1,1)+(-5/24)</f>
        <v>41026.831874999996</v>
      </c>
      <c r="U278">
        <f t="shared" si="4"/>
        <v>2012</v>
      </c>
    </row>
    <row r="279" spans="1:21" ht="45" x14ac:dyDescent="0.2">
      <c r="A279" s="8">
        <f>F279/E279</f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14">
        <f>F279/M279</f>
        <v>75.444794952681391</v>
      </c>
      <c r="Q279" s="9" t="s">
        <v>8310</v>
      </c>
      <c r="R279" s="9" t="s">
        <v>8315</v>
      </c>
      <c r="S279" s="13">
        <f>(((K279/60)/60)/24)+DATE(1970,1,1)+(-5/24)</f>
        <v>42117.68309027778</v>
      </c>
      <c r="T279" s="13">
        <f>(((J279/60)/60)/24)+DATE(1970,1,1)+(-5/24)</f>
        <v>42147.68309027778</v>
      </c>
      <c r="U279">
        <f t="shared" si="4"/>
        <v>2015</v>
      </c>
    </row>
    <row r="280" spans="1:21" ht="30" x14ac:dyDescent="0.2">
      <c r="A280" s="8">
        <f>F280/E280</f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14">
        <f>F280/M280</f>
        <v>97.816867469879512</v>
      </c>
      <c r="Q280" s="9" t="s">
        <v>8310</v>
      </c>
      <c r="R280" s="9" t="s">
        <v>8315</v>
      </c>
      <c r="S280" s="13">
        <f>(((K280/60)/60)/24)+DATE(1970,1,1)+(-5/24)</f>
        <v>41163.832627314812</v>
      </c>
      <c r="T280" s="13">
        <f>(((J280/60)/60)/24)+DATE(1970,1,1)+(-5/24)</f>
        <v>41193.832627314812</v>
      </c>
      <c r="U280">
        <f t="shared" si="4"/>
        <v>2012</v>
      </c>
    </row>
    <row r="281" spans="1:21" ht="45" x14ac:dyDescent="0.2">
      <c r="A281" s="8">
        <f>F281/E281</f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14">
        <f>F281/M281</f>
        <v>87.685606557377056</v>
      </c>
      <c r="Q281" s="9" t="s">
        <v>8310</v>
      </c>
      <c r="R281" s="9" t="s">
        <v>8315</v>
      </c>
      <c r="S281" s="13">
        <f>(((K281/60)/60)/24)+DATE(1970,1,1)+(-5/24)</f>
        <v>42759.035833333335</v>
      </c>
      <c r="T281" s="13">
        <f>(((J281/60)/60)/24)+DATE(1970,1,1)+(-5/24)</f>
        <v>42792.875694444439</v>
      </c>
      <c r="U281">
        <f t="shared" si="4"/>
        <v>2017</v>
      </c>
    </row>
    <row r="282" spans="1:21" ht="45" x14ac:dyDescent="0.2">
      <c r="A282" s="8">
        <f>F282/E282</f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14">
        <f>F282/M282</f>
        <v>54.748948106591868</v>
      </c>
      <c r="Q282" s="9" t="s">
        <v>8310</v>
      </c>
      <c r="R282" s="9" t="s">
        <v>8315</v>
      </c>
      <c r="S282" s="13">
        <f>(((K282/60)/60)/24)+DATE(1970,1,1)+(-5/24)</f>
        <v>41744.382349537031</v>
      </c>
      <c r="T282" s="13">
        <f>(((J282/60)/60)/24)+DATE(1970,1,1)+(-5/24)</f>
        <v>41789.382349537031</v>
      </c>
      <c r="U282">
        <f t="shared" si="4"/>
        <v>2014</v>
      </c>
    </row>
    <row r="283" spans="1:21" ht="45" x14ac:dyDescent="0.2">
      <c r="A283" s="8">
        <f>F283/E283</f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14">
        <f>F283/M283</f>
        <v>83.953417721518989</v>
      </c>
      <c r="Q283" s="9" t="s">
        <v>8310</v>
      </c>
      <c r="R283" s="9" t="s">
        <v>8315</v>
      </c>
      <c r="S283" s="13">
        <f>(((K283/60)/60)/24)+DATE(1970,1,1)+(-5/24)</f>
        <v>39949.955011574071</v>
      </c>
      <c r="T283" s="13">
        <f>(((J283/60)/60)/24)+DATE(1970,1,1)+(-5/24)</f>
        <v>40035.601388888885</v>
      </c>
      <c r="U283">
        <f t="shared" si="4"/>
        <v>2009</v>
      </c>
    </row>
    <row r="284" spans="1:21" ht="45" x14ac:dyDescent="0.2">
      <c r="A284" s="8">
        <f>F284/E284</f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14">
        <f>F284/M284</f>
        <v>254.38547486033519</v>
      </c>
      <c r="Q284" s="9" t="s">
        <v>8310</v>
      </c>
      <c r="R284" s="9" t="s">
        <v>8315</v>
      </c>
      <c r="S284" s="13">
        <f>(((K284/60)/60)/24)+DATE(1970,1,1)+(-5/24)</f>
        <v>40194.711712962962</v>
      </c>
      <c r="T284" s="13">
        <f>(((J284/60)/60)/24)+DATE(1970,1,1)+(-5/24)</f>
        <v>40231.708333333328</v>
      </c>
      <c r="U284">
        <f t="shared" si="4"/>
        <v>2010</v>
      </c>
    </row>
    <row r="285" spans="1:21" ht="30" x14ac:dyDescent="0.2">
      <c r="A285" s="8">
        <f>F285/E285</f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14">
        <f>F285/M285</f>
        <v>101.8269801980198</v>
      </c>
      <c r="Q285" s="9" t="s">
        <v>8310</v>
      </c>
      <c r="R285" s="9" t="s">
        <v>8315</v>
      </c>
      <c r="S285" s="13">
        <f>(((K285/60)/60)/24)+DATE(1970,1,1)+(-5/24)</f>
        <v>40675.501666666663</v>
      </c>
      <c r="T285" s="13">
        <f>(((J285/60)/60)/24)+DATE(1970,1,1)+(-5/24)</f>
        <v>40694.999305555553</v>
      </c>
      <c r="U285">
        <f t="shared" si="4"/>
        <v>2011</v>
      </c>
    </row>
    <row r="286" spans="1:21" ht="45" x14ac:dyDescent="0.2">
      <c r="A286" s="8">
        <f>F286/E286</f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14">
        <f>F286/M286</f>
        <v>55.066394736842106</v>
      </c>
      <c r="Q286" s="9" t="s">
        <v>8310</v>
      </c>
      <c r="R286" s="9" t="s">
        <v>8315</v>
      </c>
      <c r="S286" s="13">
        <f>(((K286/60)/60)/24)+DATE(1970,1,1)+(-5/24)</f>
        <v>40904.529861111107</v>
      </c>
      <c r="T286" s="13">
        <f>(((J286/60)/60)/24)+DATE(1970,1,1)+(-5/24)</f>
        <v>40929.529861111107</v>
      </c>
      <c r="U286">
        <f t="shared" si="4"/>
        <v>2011</v>
      </c>
    </row>
    <row r="287" spans="1:21" ht="45" x14ac:dyDescent="0.2">
      <c r="A287" s="8">
        <f>F287/E287</f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14">
        <f>F287/M287</f>
        <v>56.901438721136763</v>
      </c>
      <c r="Q287" s="9" t="s">
        <v>8310</v>
      </c>
      <c r="R287" s="9" t="s">
        <v>8315</v>
      </c>
      <c r="S287" s="13">
        <f>(((K287/60)/60)/24)+DATE(1970,1,1)+(-5/24)</f>
        <v>41506.547777777778</v>
      </c>
      <c r="T287" s="13">
        <f>(((J287/60)/60)/24)+DATE(1970,1,1)+(-5/24)</f>
        <v>41536.547777777778</v>
      </c>
      <c r="U287">
        <f t="shared" si="4"/>
        <v>2013</v>
      </c>
    </row>
    <row r="288" spans="1:21" ht="45" x14ac:dyDescent="0.2">
      <c r="A288" s="8">
        <f>F288/E288</f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14">
        <f>F288/M288</f>
        <v>121.28148148148148</v>
      </c>
      <c r="Q288" s="9" t="s">
        <v>8310</v>
      </c>
      <c r="R288" s="9" t="s">
        <v>8315</v>
      </c>
      <c r="S288" s="13">
        <f>(((K288/60)/60)/24)+DATE(1970,1,1)+(-5/24)</f>
        <v>41313.60791666666</v>
      </c>
      <c r="T288" s="13">
        <f>(((J288/60)/60)/24)+DATE(1970,1,1)+(-5/24)</f>
        <v>41358.566249999996</v>
      </c>
      <c r="U288">
        <f t="shared" si="4"/>
        <v>2013</v>
      </c>
    </row>
    <row r="289" spans="1:21" ht="30" x14ac:dyDescent="0.2">
      <c r="A289" s="8">
        <f>F289/E289</f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14">
        <f>F289/M289</f>
        <v>91.189655172413794</v>
      </c>
      <c r="Q289" s="9" t="s">
        <v>8310</v>
      </c>
      <c r="R289" s="9" t="s">
        <v>8315</v>
      </c>
      <c r="S289" s="13">
        <f>(((K289/60)/60)/24)+DATE(1970,1,1)+(-5/24)</f>
        <v>41184.069652777776</v>
      </c>
      <c r="T289" s="13">
        <f>(((J289/60)/60)/24)+DATE(1970,1,1)+(-5/24)</f>
        <v>41214.958333333328</v>
      </c>
      <c r="U289">
        <f t="shared" si="4"/>
        <v>2012</v>
      </c>
    </row>
    <row r="290" spans="1:21" ht="45" x14ac:dyDescent="0.2">
      <c r="A290" s="8">
        <f>F290/E290</f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14">
        <f>F290/M290</f>
        <v>115.44812080536913</v>
      </c>
      <c r="Q290" s="9" t="s">
        <v>8310</v>
      </c>
      <c r="R290" s="9" t="s">
        <v>8315</v>
      </c>
      <c r="S290" s="13">
        <f>(((K290/60)/60)/24)+DATE(1970,1,1)+(-5/24)</f>
        <v>41050.960567129623</v>
      </c>
      <c r="T290" s="13">
        <f>(((J290/60)/60)/24)+DATE(1970,1,1)+(-5/24)</f>
        <v>41085.960567129623</v>
      </c>
      <c r="U290">
        <f t="shared" si="4"/>
        <v>2012</v>
      </c>
    </row>
    <row r="291" spans="1:21" ht="45" x14ac:dyDescent="0.2">
      <c r="A291" s="8">
        <f>F291/E291</f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14">
        <f>F291/M291</f>
        <v>67.771551724137936</v>
      </c>
      <c r="Q291" s="9" t="s">
        <v>8310</v>
      </c>
      <c r="R291" s="9" t="s">
        <v>8315</v>
      </c>
      <c r="S291" s="13">
        <f>(((K291/60)/60)/24)+DATE(1970,1,1)+(-5/24)</f>
        <v>41550.248078703698</v>
      </c>
      <c r="T291" s="13">
        <f>(((J291/60)/60)/24)+DATE(1970,1,1)+(-5/24)</f>
        <v>41580.248078703698</v>
      </c>
      <c r="U291">
        <f t="shared" si="4"/>
        <v>2013</v>
      </c>
    </row>
    <row r="292" spans="1:21" ht="30" x14ac:dyDescent="0.2">
      <c r="A292" s="8">
        <f>F292/E292</f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14">
        <f>F292/M292</f>
        <v>28.576190476190476</v>
      </c>
      <c r="Q292" s="9" t="s">
        <v>8310</v>
      </c>
      <c r="R292" s="9" t="s">
        <v>8315</v>
      </c>
      <c r="S292" s="13">
        <f>(((K292/60)/60)/24)+DATE(1970,1,1)+(-5/24)</f>
        <v>40526.160844907405</v>
      </c>
      <c r="T292" s="13">
        <f>(((J292/60)/60)/24)+DATE(1970,1,1)+(-5/24)</f>
        <v>40576.124305555553</v>
      </c>
      <c r="U292">
        <f t="shared" si="4"/>
        <v>2010</v>
      </c>
    </row>
    <row r="293" spans="1:21" ht="45" x14ac:dyDescent="0.2">
      <c r="A293" s="8">
        <f>F293/E293</f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14">
        <f>F293/M293</f>
        <v>46.8828125</v>
      </c>
      <c r="Q293" s="9" t="s">
        <v>8310</v>
      </c>
      <c r="R293" s="9" t="s">
        <v>8315</v>
      </c>
      <c r="S293" s="13">
        <f>(((K293/60)/60)/24)+DATE(1970,1,1)+(-5/24)</f>
        <v>41376.560717592591</v>
      </c>
      <c r="T293" s="13">
        <f>(((J293/60)/60)/24)+DATE(1970,1,1)+(-5/24)</f>
        <v>41394.792361111111</v>
      </c>
      <c r="U293">
        <f t="shared" si="4"/>
        <v>2013</v>
      </c>
    </row>
    <row r="294" spans="1:21" ht="45" x14ac:dyDescent="0.2">
      <c r="A294" s="8">
        <f>F294/E294</f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14">
        <f>F294/M294</f>
        <v>154.42231237322514</v>
      </c>
      <c r="Q294" s="9" t="s">
        <v>8310</v>
      </c>
      <c r="R294" s="9" t="s">
        <v>8315</v>
      </c>
      <c r="S294" s="13">
        <f>(((K294/60)/60)/24)+DATE(1970,1,1)+(-5/24)</f>
        <v>40812.594895833332</v>
      </c>
      <c r="T294" s="13">
        <f>(((J294/60)/60)/24)+DATE(1970,1,1)+(-5/24)</f>
        <v>40844.957638888889</v>
      </c>
      <c r="U294">
        <f t="shared" si="4"/>
        <v>2011</v>
      </c>
    </row>
    <row r="295" spans="1:21" ht="45" x14ac:dyDescent="0.2">
      <c r="A295" s="8">
        <f>F295/E295</f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14">
        <f>F295/M295</f>
        <v>201.22137404580153</v>
      </c>
      <c r="Q295" s="9" t="s">
        <v>8310</v>
      </c>
      <c r="R295" s="9" t="s">
        <v>8315</v>
      </c>
      <c r="S295" s="13">
        <f>(((K295/60)/60)/24)+DATE(1970,1,1)+(-5/24)</f>
        <v>41719.459652777776</v>
      </c>
      <c r="T295" s="13">
        <f>(((J295/60)/60)/24)+DATE(1970,1,1)+(-5/24)</f>
        <v>41749.459652777776</v>
      </c>
      <c r="U295">
        <f t="shared" si="4"/>
        <v>2014</v>
      </c>
    </row>
    <row r="296" spans="1:21" ht="45" x14ac:dyDescent="0.2">
      <c r="A296" s="8">
        <f>F296/E296</f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14">
        <f>F296/M296</f>
        <v>100</v>
      </c>
      <c r="Q296" s="9" t="s">
        <v>8310</v>
      </c>
      <c r="R296" s="9" t="s">
        <v>8315</v>
      </c>
      <c r="S296" s="13">
        <f>(((K296/60)/60)/24)+DATE(1970,1,1)+(-5/24)</f>
        <v>40342.876087962963</v>
      </c>
      <c r="T296" s="13">
        <f>(((J296/60)/60)/24)+DATE(1970,1,1)+(-5/24)</f>
        <v>40378.458333333328</v>
      </c>
      <c r="U296">
        <f t="shared" si="4"/>
        <v>2010</v>
      </c>
    </row>
    <row r="297" spans="1:21" ht="45" x14ac:dyDescent="0.2">
      <c r="A297" s="8">
        <f>F297/E297</f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14">
        <f>F297/M297</f>
        <v>100.08204511278196</v>
      </c>
      <c r="Q297" s="9" t="s">
        <v>8310</v>
      </c>
      <c r="R297" s="9" t="s">
        <v>8315</v>
      </c>
      <c r="S297" s="13">
        <f>(((K297/60)/60)/24)+DATE(1970,1,1)+(-5/24)</f>
        <v>41518.796400462961</v>
      </c>
      <c r="T297" s="13">
        <f>(((J297/60)/60)/24)+DATE(1970,1,1)+(-5/24)</f>
        <v>41578.791666666664</v>
      </c>
      <c r="U297">
        <f t="shared" si="4"/>
        <v>2013</v>
      </c>
    </row>
    <row r="298" spans="1:21" ht="45" x14ac:dyDescent="0.2">
      <c r="A298" s="8">
        <f>F298/E298</f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14">
        <f>F298/M298</f>
        <v>230.08953488372092</v>
      </c>
      <c r="Q298" s="9" t="s">
        <v>8310</v>
      </c>
      <c r="R298" s="9" t="s">
        <v>8315</v>
      </c>
      <c r="S298" s="13">
        <f>(((K298/60)/60)/24)+DATE(1970,1,1)+(-5/24)</f>
        <v>41134.267164351848</v>
      </c>
      <c r="T298" s="13">
        <f>(((J298/60)/60)/24)+DATE(1970,1,1)+(-5/24)</f>
        <v>41159.267164351848</v>
      </c>
      <c r="U298">
        <f t="shared" si="4"/>
        <v>2012</v>
      </c>
    </row>
    <row r="299" spans="1:21" ht="45" x14ac:dyDescent="0.2">
      <c r="A299" s="8">
        <f>F299/E299</f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14">
        <f>F299/M299</f>
        <v>141.74647887323943</v>
      </c>
      <c r="Q299" s="9" t="s">
        <v>8310</v>
      </c>
      <c r="R299" s="9" t="s">
        <v>8315</v>
      </c>
      <c r="S299" s="13">
        <f>(((K299/60)/60)/24)+DATE(1970,1,1)+(-5/24)</f>
        <v>42089.519687500004</v>
      </c>
      <c r="T299" s="13">
        <f>(((J299/60)/60)/24)+DATE(1970,1,1)+(-5/24)</f>
        <v>42124.957638888889</v>
      </c>
      <c r="U299">
        <f t="shared" si="4"/>
        <v>2015</v>
      </c>
    </row>
    <row r="300" spans="1:21" ht="30" x14ac:dyDescent="0.2">
      <c r="A300" s="8">
        <f>F300/E300</f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14">
        <f>F300/M300</f>
        <v>56.344351395730705</v>
      </c>
      <c r="Q300" s="9" t="s">
        <v>8310</v>
      </c>
      <c r="R300" s="9" t="s">
        <v>8315</v>
      </c>
      <c r="S300" s="13">
        <f>(((K300/60)/60)/24)+DATE(1970,1,1)+(-5/24)</f>
        <v>41709.255185185182</v>
      </c>
      <c r="T300" s="13">
        <f>(((J300/60)/60)/24)+DATE(1970,1,1)+(-5/24)</f>
        <v>41768.666666666664</v>
      </c>
      <c r="U300">
        <f t="shared" si="4"/>
        <v>2014</v>
      </c>
    </row>
    <row r="301" spans="1:21" ht="45" x14ac:dyDescent="0.2">
      <c r="A301" s="8">
        <f>F301/E301</f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14">
        <f>F301/M301</f>
        <v>73.341188524590166</v>
      </c>
      <c r="Q301" s="9" t="s">
        <v>8310</v>
      </c>
      <c r="R301" s="9" t="s">
        <v>8315</v>
      </c>
      <c r="S301" s="13">
        <f>(((K301/60)/60)/24)+DATE(1970,1,1)+(-5/24)</f>
        <v>40469.016898148147</v>
      </c>
      <c r="T301" s="13">
        <f>(((J301/60)/60)/24)+DATE(1970,1,1)+(-5/24)</f>
        <v>40499.058564814812</v>
      </c>
      <c r="U301">
        <f t="shared" si="4"/>
        <v>2010</v>
      </c>
    </row>
    <row r="302" spans="1:21" ht="45" x14ac:dyDescent="0.2">
      <c r="A302" s="8">
        <f>F302/E302</f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14">
        <f>F302/M302</f>
        <v>85.337785234899329</v>
      </c>
      <c r="Q302" s="9" t="s">
        <v>8310</v>
      </c>
      <c r="R302" s="9" t="s">
        <v>8315</v>
      </c>
      <c r="S302" s="13">
        <f>(((K302/60)/60)/24)+DATE(1970,1,1)+(-5/24)</f>
        <v>40626.751597222217</v>
      </c>
      <c r="T302" s="13">
        <f>(((J302/60)/60)/24)+DATE(1970,1,1)+(-5/24)</f>
        <v>40657.751597222217</v>
      </c>
      <c r="U302">
        <f t="shared" si="4"/>
        <v>2011</v>
      </c>
    </row>
    <row r="303" spans="1:21" ht="45" x14ac:dyDescent="0.2">
      <c r="A303" s="8">
        <f>F303/E303</f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14">
        <f>F303/M303</f>
        <v>61.496215139442228</v>
      </c>
      <c r="Q303" s="9" t="s">
        <v>8310</v>
      </c>
      <c r="R303" s="9" t="s">
        <v>8315</v>
      </c>
      <c r="S303" s="13">
        <f>(((K303/60)/60)/24)+DATE(1970,1,1)+(-5/24)</f>
        <v>41312.529340277775</v>
      </c>
      <c r="T303" s="13">
        <f>(((J303/60)/60)/24)+DATE(1970,1,1)+(-5/24)</f>
        <v>41352.487673611111</v>
      </c>
      <c r="U303">
        <f t="shared" si="4"/>
        <v>2013</v>
      </c>
    </row>
    <row r="304" spans="1:21" ht="45" x14ac:dyDescent="0.2">
      <c r="A304" s="8">
        <f>F304/E304</f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14">
        <f>F304/M304</f>
        <v>93.018518518518519</v>
      </c>
      <c r="Q304" s="9" t="s">
        <v>8310</v>
      </c>
      <c r="R304" s="9" t="s">
        <v>8315</v>
      </c>
      <c r="S304" s="13">
        <f>(((K304/60)/60)/24)+DATE(1970,1,1)+(-5/24)</f>
        <v>40933.648587962962</v>
      </c>
      <c r="T304" s="13">
        <f>(((J304/60)/60)/24)+DATE(1970,1,1)+(-5/24)</f>
        <v>40963.648587962962</v>
      </c>
      <c r="U304">
        <f t="shared" si="4"/>
        <v>2012</v>
      </c>
    </row>
    <row r="305" spans="1:21" ht="45" x14ac:dyDescent="0.2">
      <c r="A305" s="8">
        <f>F305/E305</f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14">
        <f>F305/M305</f>
        <v>50.292682926829265</v>
      </c>
      <c r="Q305" s="9" t="s">
        <v>8310</v>
      </c>
      <c r="R305" s="9" t="s">
        <v>8315</v>
      </c>
      <c r="S305" s="13">
        <f>(((K305/60)/60)/24)+DATE(1970,1,1)+(-5/24)</f>
        <v>41031.862800925926</v>
      </c>
      <c r="T305" s="13">
        <f>(((J305/60)/60)/24)+DATE(1970,1,1)+(-5/24)</f>
        <v>41061.862800925926</v>
      </c>
      <c r="U305">
        <f t="shared" si="4"/>
        <v>2012</v>
      </c>
    </row>
    <row r="306" spans="1:21" ht="30" x14ac:dyDescent="0.2">
      <c r="A306" s="8">
        <f>F306/E306</f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14">
        <f>F306/M306</f>
        <v>106.43243243243244</v>
      </c>
      <c r="Q306" s="9" t="s">
        <v>8310</v>
      </c>
      <c r="R306" s="9" t="s">
        <v>8315</v>
      </c>
      <c r="S306" s="13">
        <f>(((K306/60)/60)/24)+DATE(1970,1,1)+(-5/24)</f>
        <v>41113.88653935185</v>
      </c>
      <c r="T306" s="13">
        <f>(((J306/60)/60)/24)+DATE(1970,1,1)+(-5/24)</f>
        <v>41152.875</v>
      </c>
      <c r="U306">
        <f t="shared" si="4"/>
        <v>2012</v>
      </c>
    </row>
    <row r="307" spans="1:21" ht="30" x14ac:dyDescent="0.2">
      <c r="A307" s="8">
        <f>F307/E307</f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14">
        <f>F307/M307</f>
        <v>51.719576719576722</v>
      </c>
      <c r="Q307" s="9" t="s">
        <v>8310</v>
      </c>
      <c r="R307" s="9" t="s">
        <v>8315</v>
      </c>
      <c r="S307" s="13">
        <f>(((K307/60)/60)/24)+DATE(1970,1,1)+(-5/24)</f>
        <v>40948.421863425923</v>
      </c>
      <c r="T307" s="13">
        <f>(((J307/60)/60)/24)+DATE(1970,1,1)+(-5/24)</f>
        <v>40978.421863425923</v>
      </c>
      <c r="U307">
        <f t="shared" si="4"/>
        <v>2012</v>
      </c>
    </row>
    <row r="308" spans="1:21" ht="30" x14ac:dyDescent="0.2">
      <c r="A308" s="8">
        <f>F308/E308</f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14">
        <f>F308/M308</f>
        <v>36.612499999999997</v>
      </c>
      <c r="Q308" s="9" t="s">
        <v>8310</v>
      </c>
      <c r="R308" s="9" t="s">
        <v>8315</v>
      </c>
      <c r="S308" s="13">
        <f>(((K308/60)/60)/24)+DATE(1970,1,1)+(-5/24)</f>
        <v>41333.628854166665</v>
      </c>
      <c r="T308" s="13">
        <f>(((J308/60)/60)/24)+DATE(1970,1,1)+(-5/24)</f>
        <v>41353.587187500001</v>
      </c>
      <c r="U308">
        <f t="shared" si="4"/>
        <v>2013</v>
      </c>
    </row>
    <row r="309" spans="1:21" x14ac:dyDescent="0.2">
      <c r="A309" s="8">
        <f>F309/E309</f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14">
        <f>F309/M309</f>
        <v>42.517361111111114</v>
      </c>
      <c r="Q309" s="9" t="s">
        <v>8310</v>
      </c>
      <c r="R309" s="9" t="s">
        <v>8315</v>
      </c>
      <c r="S309" s="13">
        <f>(((K309/60)/60)/24)+DATE(1970,1,1)+(-5/24)</f>
        <v>41282.736122685179</v>
      </c>
      <c r="T309" s="13">
        <f>(((J309/60)/60)/24)+DATE(1970,1,1)+(-5/24)</f>
        <v>41312.736122685179</v>
      </c>
      <c r="U309">
        <f t="shared" si="4"/>
        <v>2013</v>
      </c>
    </row>
    <row r="310" spans="1:21" ht="45" x14ac:dyDescent="0.2">
      <c r="A310" s="8">
        <f>F310/E310</f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14">
        <f>F310/M310</f>
        <v>62.712871287128714</v>
      </c>
      <c r="Q310" s="9" t="s">
        <v>8310</v>
      </c>
      <c r="R310" s="9" t="s">
        <v>8315</v>
      </c>
      <c r="S310" s="13">
        <f>(((K310/60)/60)/24)+DATE(1970,1,1)+(-5/24)</f>
        <v>40567.486226851848</v>
      </c>
      <c r="T310" s="13">
        <f>(((J310/60)/60)/24)+DATE(1970,1,1)+(-5/24)</f>
        <v>40612.486226851848</v>
      </c>
      <c r="U310">
        <f t="shared" si="4"/>
        <v>2011</v>
      </c>
    </row>
    <row r="311" spans="1:21" ht="45" x14ac:dyDescent="0.2">
      <c r="A311" s="8">
        <f>F311/E311</f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14">
        <f>F311/M311</f>
        <v>89.957983193277315</v>
      </c>
      <c r="Q311" s="9" t="s">
        <v>8310</v>
      </c>
      <c r="R311" s="9" t="s">
        <v>8315</v>
      </c>
      <c r="S311" s="13">
        <f>(((K311/60)/60)/24)+DATE(1970,1,1)+(-5/24)</f>
        <v>41134.543217592589</v>
      </c>
      <c r="T311" s="13">
        <f>(((J311/60)/60)/24)+DATE(1970,1,1)+(-5/24)</f>
        <v>41155.543217592589</v>
      </c>
      <c r="U311">
        <f t="shared" si="4"/>
        <v>2012</v>
      </c>
    </row>
    <row r="312" spans="1:21" ht="45" x14ac:dyDescent="0.2">
      <c r="A312" s="8">
        <f>F312/E312</f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14">
        <f>F312/M312</f>
        <v>28.924722222222222</v>
      </c>
      <c r="Q312" s="9" t="s">
        <v>8310</v>
      </c>
      <c r="R312" s="9" t="s">
        <v>8315</v>
      </c>
      <c r="S312" s="13">
        <f>(((K312/60)/60)/24)+DATE(1970,1,1)+(-5/24)</f>
        <v>40820.974803240737</v>
      </c>
      <c r="T312" s="13">
        <f>(((J312/60)/60)/24)+DATE(1970,1,1)+(-5/24)</f>
        <v>40835.875</v>
      </c>
      <c r="U312">
        <f t="shared" si="4"/>
        <v>2011</v>
      </c>
    </row>
    <row r="313" spans="1:21" ht="30" x14ac:dyDescent="0.2">
      <c r="A313" s="8">
        <f>F313/E313</f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14">
        <f>F313/M313</f>
        <v>138.8022</v>
      </c>
      <c r="Q313" s="9" t="s">
        <v>8310</v>
      </c>
      <c r="R313" s="9" t="s">
        <v>8315</v>
      </c>
      <c r="S313" s="13">
        <f>(((K313/60)/60)/24)+DATE(1970,1,1)+(-5/24)</f>
        <v>40868.011481481481</v>
      </c>
      <c r="T313" s="13">
        <f>(((J313/60)/60)/24)+DATE(1970,1,1)+(-5/24)</f>
        <v>40909.124305555553</v>
      </c>
      <c r="U313">
        <f t="shared" si="4"/>
        <v>2011</v>
      </c>
    </row>
    <row r="314" spans="1:21" ht="45" x14ac:dyDescent="0.2">
      <c r="A314" s="8">
        <f>F314/E314</f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14">
        <f>F314/M314</f>
        <v>61.301369863013697</v>
      </c>
      <c r="Q314" s="9" t="s">
        <v>8310</v>
      </c>
      <c r="R314" s="9" t="s">
        <v>8315</v>
      </c>
      <c r="S314" s="13">
        <f>(((K314/60)/60)/24)+DATE(1970,1,1)+(-5/24)</f>
        <v>41348.669351851851</v>
      </c>
      <c r="T314" s="13">
        <f>(((J314/60)/60)/24)+DATE(1970,1,1)+(-5/24)</f>
        <v>41378.669351851851</v>
      </c>
      <c r="U314">
        <f t="shared" si="4"/>
        <v>2013</v>
      </c>
    </row>
    <row r="315" spans="1:21" ht="45" x14ac:dyDescent="0.2">
      <c r="A315" s="8">
        <f>F315/E315</f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14">
        <f>F315/M315</f>
        <v>80.202702702702709</v>
      </c>
      <c r="Q315" s="9" t="s">
        <v>8310</v>
      </c>
      <c r="R315" s="9" t="s">
        <v>8315</v>
      </c>
      <c r="S315" s="13">
        <f>(((K315/60)/60)/24)+DATE(1970,1,1)+(-5/24)</f>
        <v>40357.019606481481</v>
      </c>
      <c r="T315" s="13">
        <f>(((J315/60)/60)/24)+DATE(1970,1,1)+(-5/24)</f>
        <v>40401.457638888889</v>
      </c>
      <c r="U315">
        <f t="shared" si="4"/>
        <v>2010</v>
      </c>
    </row>
    <row r="316" spans="1:21" ht="45" x14ac:dyDescent="0.2">
      <c r="A316" s="8">
        <f>F316/E316</f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14">
        <f>F316/M316</f>
        <v>32.095833333333331</v>
      </c>
      <c r="Q316" s="9" t="s">
        <v>8310</v>
      </c>
      <c r="R316" s="9" t="s">
        <v>8315</v>
      </c>
      <c r="S316" s="13">
        <f>(((K316/60)/60)/24)+DATE(1970,1,1)+(-5/24)</f>
        <v>41304.624861111108</v>
      </c>
      <c r="T316" s="13">
        <f>(((J316/60)/60)/24)+DATE(1970,1,1)+(-5/24)</f>
        <v>41334.624861111108</v>
      </c>
      <c r="U316">
        <f t="shared" si="4"/>
        <v>2013</v>
      </c>
    </row>
    <row r="317" spans="1:21" ht="45" x14ac:dyDescent="0.2">
      <c r="A317" s="8">
        <f>F317/E317</f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14">
        <f>F317/M317</f>
        <v>200.88888888888889</v>
      </c>
      <c r="Q317" s="9" t="s">
        <v>8310</v>
      </c>
      <c r="R317" s="9" t="s">
        <v>8315</v>
      </c>
      <c r="S317" s="13">
        <f>(((K317/60)/60)/24)+DATE(1970,1,1)+(-5/24)</f>
        <v>41113.564050925925</v>
      </c>
      <c r="T317" s="13">
        <f>(((J317/60)/60)/24)+DATE(1970,1,1)+(-5/24)</f>
        <v>41143.564050925925</v>
      </c>
      <c r="U317">
        <f t="shared" si="4"/>
        <v>2012</v>
      </c>
    </row>
    <row r="318" spans="1:21" ht="30" x14ac:dyDescent="0.2">
      <c r="A318" s="8">
        <f>F318/E318</f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14">
        <f>F318/M318</f>
        <v>108.01265822784811</v>
      </c>
      <c r="Q318" s="9" t="s">
        <v>8310</v>
      </c>
      <c r="R318" s="9" t="s">
        <v>8315</v>
      </c>
      <c r="S318" s="13">
        <f>(((K318/60)/60)/24)+DATE(1970,1,1)+(-5/24)</f>
        <v>41950.715243055551</v>
      </c>
      <c r="T318" s="13">
        <f>(((J318/60)/60)/24)+DATE(1970,1,1)+(-5/24)</f>
        <v>41983.999305555553</v>
      </c>
      <c r="U318">
        <f t="shared" si="4"/>
        <v>2014</v>
      </c>
    </row>
    <row r="319" spans="1:21" ht="30" x14ac:dyDescent="0.2">
      <c r="A319" s="8">
        <f>F319/E319</f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14">
        <f>F319/M319</f>
        <v>95.699367088607602</v>
      </c>
      <c r="Q319" s="9" t="s">
        <v>8310</v>
      </c>
      <c r="R319" s="9" t="s">
        <v>8315</v>
      </c>
      <c r="S319" s="13">
        <f>(((K319/60)/60)/24)+DATE(1970,1,1)+(-5/24)</f>
        <v>41589.468553240738</v>
      </c>
      <c r="T319" s="13">
        <f>(((J319/60)/60)/24)+DATE(1970,1,1)+(-5/24)</f>
        <v>41619.468553240738</v>
      </c>
      <c r="U319">
        <f t="shared" si="4"/>
        <v>2013</v>
      </c>
    </row>
    <row r="320" spans="1:21" ht="45" x14ac:dyDescent="0.2">
      <c r="A320" s="8">
        <f>F320/E320</f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14">
        <f>F320/M320</f>
        <v>49.880281690140848</v>
      </c>
      <c r="Q320" s="9" t="s">
        <v>8310</v>
      </c>
      <c r="R320" s="9" t="s">
        <v>8315</v>
      </c>
      <c r="S320" s="13">
        <f>(((K320/60)/60)/24)+DATE(1970,1,1)+(-5/24)</f>
        <v>41329.830451388887</v>
      </c>
      <c r="T320" s="13">
        <f>(((J320/60)/60)/24)+DATE(1970,1,1)+(-5/24)</f>
        <v>41359.788784722223</v>
      </c>
      <c r="U320">
        <f t="shared" si="4"/>
        <v>2013</v>
      </c>
    </row>
    <row r="321" spans="1:21" ht="60" x14ac:dyDescent="0.2">
      <c r="A321" s="8">
        <f>F321/E321</f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14">
        <f>F321/M321</f>
        <v>110.47058823529412</v>
      </c>
      <c r="Q321" s="9" t="s">
        <v>8310</v>
      </c>
      <c r="R321" s="9" t="s">
        <v>8315</v>
      </c>
      <c r="S321" s="13">
        <f>(((K321/60)/60)/24)+DATE(1970,1,1)+(-5/24)</f>
        <v>40123.629965277774</v>
      </c>
      <c r="T321" s="13">
        <f>(((J321/60)/60)/24)+DATE(1970,1,1)+(-5/24)</f>
        <v>40211.124305555553</v>
      </c>
      <c r="U321">
        <f t="shared" si="4"/>
        <v>2009</v>
      </c>
    </row>
    <row r="322" spans="1:21" ht="45" x14ac:dyDescent="0.2">
      <c r="A322" s="8">
        <f>F322/E322</f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14">
        <f>F322/M322</f>
        <v>134.91139240506328</v>
      </c>
      <c r="Q322" s="9" t="s">
        <v>8310</v>
      </c>
      <c r="R322" s="9" t="s">
        <v>8315</v>
      </c>
      <c r="S322" s="13">
        <f>(((K322/60)/60)/24)+DATE(1970,1,1)+(-5/24)</f>
        <v>42331.34297453703</v>
      </c>
      <c r="T322" s="13">
        <f>(((J322/60)/60)/24)+DATE(1970,1,1)+(-5/24)</f>
        <v>42360.749999999993</v>
      </c>
      <c r="U322">
        <f t="shared" si="4"/>
        <v>2015</v>
      </c>
    </row>
    <row r="323" spans="1:21" ht="45" x14ac:dyDescent="0.2">
      <c r="A323" s="8">
        <f>F323/E323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14">
        <f>F323/M323</f>
        <v>106.62314540059347</v>
      </c>
      <c r="Q323" s="9" t="s">
        <v>8310</v>
      </c>
      <c r="R323" s="9" t="s">
        <v>8315</v>
      </c>
      <c r="S323" s="13">
        <f>(((K323/60)/60)/24)+DATE(1970,1,1)+(-5/24)</f>
        <v>42647.238263888888</v>
      </c>
      <c r="T323" s="13">
        <f>(((J323/60)/60)/24)+DATE(1970,1,1)+(-5/24)</f>
        <v>42682.27993055556</v>
      </c>
      <c r="U323">
        <f t="shared" ref="U323:U386" si="5">YEAR(S323)</f>
        <v>2016</v>
      </c>
    </row>
    <row r="324" spans="1:21" ht="45" x14ac:dyDescent="0.2">
      <c r="A324" s="8">
        <f>F324/E324</f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14">
        <f>F324/M324</f>
        <v>145.04301075268816</v>
      </c>
      <c r="Q324" s="9" t="s">
        <v>8310</v>
      </c>
      <c r="R324" s="9" t="s">
        <v>8315</v>
      </c>
      <c r="S324" s="13">
        <f>(((K324/60)/60)/24)+DATE(1970,1,1)+(-5/24)</f>
        <v>42473.361666666664</v>
      </c>
      <c r="T324" s="13">
        <f>(((J324/60)/60)/24)+DATE(1970,1,1)+(-5/24)</f>
        <v>42503.361666666664</v>
      </c>
      <c r="U324">
        <f t="shared" si="5"/>
        <v>2016</v>
      </c>
    </row>
    <row r="325" spans="1:21" ht="45" x14ac:dyDescent="0.2">
      <c r="A325" s="8">
        <f>F325/E325</f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14">
        <f>F325/M325</f>
        <v>114.58620689655173</v>
      </c>
      <c r="Q325" s="9" t="s">
        <v>8310</v>
      </c>
      <c r="R325" s="9" t="s">
        <v>8315</v>
      </c>
      <c r="S325" s="13">
        <f>(((K325/60)/60)/24)+DATE(1970,1,1)+(-5/24)</f>
        <v>42697.113032407404</v>
      </c>
      <c r="T325" s="13">
        <f>(((J325/60)/60)/24)+DATE(1970,1,1)+(-5/24)</f>
        <v>42725.124305555553</v>
      </c>
      <c r="U325">
        <f t="shared" si="5"/>
        <v>2016</v>
      </c>
    </row>
    <row r="326" spans="1:21" ht="45" x14ac:dyDescent="0.2">
      <c r="A326" s="8">
        <f>F326/E326</f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14">
        <f>F326/M326</f>
        <v>105.3170731707317</v>
      </c>
      <c r="Q326" s="9" t="s">
        <v>8310</v>
      </c>
      <c r="R326" s="9" t="s">
        <v>8315</v>
      </c>
      <c r="S326" s="13">
        <f>(((K326/60)/60)/24)+DATE(1970,1,1)+(-5/24)</f>
        <v>42184.417916666665</v>
      </c>
      <c r="T326" s="13">
        <f>(((J326/60)/60)/24)+DATE(1970,1,1)+(-5/24)</f>
        <v>42217.417916666665</v>
      </c>
      <c r="U326">
        <f t="shared" si="5"/>
        <v>2015</v>
      </c>
    </row>
    <row r="327" spans="1:21" ht="45" x14ac:dyDescent="0.2">
      <c r="A327" s="8">
        <f>F327/E327</f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14">
        <f>F327/M327</f>
        <v>70.921195652173907</v>
      </c>
      <c r="Q327" s="9" t="s">
        <v>8310</v>
      </c>
      <c r="R327" s="9" t="s">
        <v>8315</v>
      </c>
      <c r="S327" s="13">
        <f>(((K327/60)/60)/24)+DATE(1970,1,1)+(-5/24)</f>
        <v>42688.979548611103</v>
      </c>
      <c r="T327" s="13">
        <f>(((J327/60)/60)/24)+DATE(1970,1,1)+(-5/24)</f>
        <v>42723.979548611103</v>
      </c>
      <c r="U327">
        <f t="shared" si="5"/>
        <v>2016</v>
      </c>
    </row>
    <row r="328" spans="1:21" ht="45" x14ac:dyDescent="0.2">
      <c r="A328" s="8">
        <f>F328/E328</f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14">
        <f>F328/M328</f>
        <v>147.17167680278018</v>
      </c>
      <c r="Q328" s="9" t="s">
        <v>8310</v>
      </c>
      <c r="R328" s="9" t="s">
        <v>8315</v>
      </c>
      <c r="S328" s="13">
        <f>(((K328/60)/60)/24)+DATE(1970,1,1)+(-5/24)</f>
        <v>42775.106550925928</v>
      </c>
      <c r="T328" s="13">
        <f>(((J328/60)/60)/24)+DATE(1970,1,1)+(-5/24)</f>
        <v>42808.747916666667</v>
      </c>
      <c r="U328">
        <f t="shared" si="5"/>
        <v>2017</v>
      </c>
    </row>
    <row r="329" spans="1:21" ht="45" x14ac:dyDescent="0.2">
      <c r="A329" s="8">
        <f>F329/E329</f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14">
        <f>F329/M329</f>
        <v>160.47058823529412</v>
      </c>
      <c r="Q329" s="9" t="s">
        <v>8310</v>
      </c>
      <c r="R329" s="9" t="s">
        <v>8315</v>
      </c>
      <c r="S329" s="13">
        <f>(((K329/60)/60)/24)+DATE(1970,1,1)+(-5/24)</f>
        <v>42058.026956018519</v>
      </c>
      <c r="T329" s="13">
        <f>(((J329/60)/60)/24)+DATE(1970,1,1)+(-5/24)</f>
        <v>42085.124999999993</v>
      </c>
      <c r="U329">
        <f t="shared" si="5"/>
        <v>2015</v>
      </c>
    </row>
    <row r="330" spans="1:21" ht="45" x14ac:dyDescent="0.2">
      <c r="A330" s="8">
        <f>F330/E330</f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14">
        <f>F330/M330</f>
        <v>156.04578313253012</v>
      </c>
      <c r="Q330" s="9" t="s">
        <v>8310</v>
      </c>
      <c r="R330" s="9" t="s">
        <v>8315</v>
      </c>
      <c r="S330" s="13">
        <f>(((K330/60)/60)/24)+DATE(1970,1,1)+(-5/24)</f>
        <v>42278.738287037035</v>
      </c>
      <c r="T330" s="13">
        <f>(((J330/60)/60)/24)+DATE(1970,1,1)+(-5/24)</f>
        <v>42308.958333333336</v>
      </c>
      <c r="U330">
        <f t="shared" si="5"/>
        <v>2015</v>
      </c>
    </row>
    <row r="331" spans="1:21" ht="45" x14ac:dyDescent="0.2">
      <c r="A331" s="8">
        <f>F331/E331</f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14">
        <f>F331/M331</f>
        <v>63.17365269461078</v>
      </c>
      <c r="Q331" s="9" t="s">
        <v>8310</v>
      </c>
      <c r="R331" s="9" t="s">
        <v>8315</v>
      </c>
      <c r="S331" s="13">
        <f>(((K331/60)/60)/24)+DATE(1970,1,1)+(-5/24)</f>
        <v>42291.258414351854</v>
      </c>
      <c r="T331" s="13">
        <f>(((J331/60)/60)/24)+DATE(1970,1,1)+(-5/24)</f>
        <v>42314.958333333336</v>
      </c>
      <c r="U331">
        <f t="shared" si="5"/>
        <v>2015</v>
      </c>
    </row>
    <row r="332" spans="1:21" ht="45" x14ac:dyDescent="0.2">
      <c r="A332" s="8">
        <f>F332/E332</f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14">
        <f>F332/M332</f>
        <v>104.82352941176471</v>
      </c>
      <c r="Q332" s="9" t="s">
        <v>8310</v>
      </c>
      <c r="R332" s="9" t="s">
        <v>8315</v>
      </c>
      <c r="S332" s="13">
        <f>(((K332/60)/60)/24)+DATE(1970,1,1)+(-5/24)</f>
        <v>41379.307442129626</v>
      </c>
      <c r="T332" s="13">
        <f>(((J332/60)/60)/24)+DATE(1970,1,1)+(-5/24)</f>
        <v>41410.957638888889</v>
      </c>
      <c r="U332">
        <f t="shared" si="5"/>
        <v>2013</v>
      </c>
    </row>
    <row r="333" spans="1:21" ht="45" x14ac:dyDescent="0.2">
      <c r="A333" s="8">
        <f>F333/E333</f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14">
        <f>F333/M333</f>
        <v>97.356164383561648</v>
      </c>
      <c r="Q333" s="9" t="s">
        <v>8310</v>
      </c>
      <c r="R333" s="9" t="s">
        <v>8315</v>
      </c>
      <c r="S333" s="13">
        <f>(((K333/60)/60)/24)+DATE(1970,1,1)+(-5/24)</f>
        <v>42507.373078703698</v>
      </c>
      <c r="T333" s="13">
        <f>(((J333/60)/60)/24)+DATE(1970,1,1)+(-5/24)</f>
        <v>42538.373078703698</v>
      </c>
      <c r="U333">
        <f t="shared" si="5"/>
        <v>2016</v>
      </c>
    </row>
    <row r="334" spans="1:21" ht="45" x14ac:dyDescent="0.2">
      <c r="A334" s="8">
        <f>F334/E334</f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14">
        <f>F334/M334</f>
        <v>203.63063063063063</v>
      </c>
      <c r="Q334" s="9" t="s">
        <v>8310</v>
      </c>
      <c r="R334" s="9" t="s">
        <v>8315</v>
      </c>
      <c r="S334" s="13">
        <f>(((K334/60)/60)/24)+DATE(1970,1,1)+(-5/24)</f>
        <v>42263.471956018511</v>
      </c>
      <c r="T334" s="13">
        <f>(((J334/60)/60)/24)+DATE(1970,1,1)+(-5/24)</f>
        <v>42305.124999999993</v>
      </c>
      <c r="U334">
        <f t="shared" si="5"/>
        <v>2015</v>
      </c>
    </row>
    <row r="335" spans="1:21" ht="45" x14ac:dyDescent="0.2">
      <c r="A335" s="8">
        <f>F335/E335</f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14">
        <f>F335/M335</f>
        <v>188.31203007518798</v>
      </c>
      <c r="Q335" s="9" t="s">
        <v>8310</v>
      </c>
      <c r="R335" s="9" t="s">
        <v>8315</v>
      </c>
      <c r="S335" s="13">
        <f>(((K335/60)/60)/24)+DATE(1970,1,1)+(-5/24)</f>
        <v>42437.428136574068</v>
      </c>
      <c r="T335" s="13">
        <f>(((J335/60)/60)/24)+DATE(1970,1,1)+(-5/24)</f>
        <v>42467.386469907404</v>
      </c>
      <c r="U335">
        <f t="shared" si="5"/>
        <v>2016</v>
      </c>
    </row>
    <row r="336" spans="1:21" ht="45" x14ac:dyDescent="0.2">
      <c r="A336" s="8">
        <f>F336/E336</f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14">
        <f>F336/M336</f>
        <v>146.65217391304347</v>
      </c>
      <c r="Q336" s="9" t="s">
        <v>8310</v>
      </c>
      <c r="R336" s="9" t="s">
        <v>8315</v>
      </c>
      <c r="S336" s="13">
        <f>(((K336/60)/60)/24)+DATE(1970,1,1)+(-5/24)</f>
        <v>42101.474039351851</v>
      </c>
      <c r="T336" s="13">
        <f>(((J336/60)/60)/24)+DATE(1970,1,1)+(-5/24)</f>
        <v>42139.583333333336</v>
      </c>
      <c r="U336">
        <f t="shared" si="5"/>
        <v>2015</v>
      </c>
    </row>
    <row r="337" spans="1:21" ht="45" x14ac:dyDescent="0.2">
      <c r="A337" s="8">
        <f>F337/E337</f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14">
        <f>F337/M337</f>
        <v>109.1875</v>
      </c>
      <c r="Q337" s="9" t="s">
        <v>8310</v>
      </c>
      <c r="R337" s="9" t="s">
        <v>8315</v>
      </c>
      <c r="S337" s="13">
        <f>(((K337/60)/60)/24)+DATE(1970,1,1)+(-5/24)</f>
        <v>42101.529108796291</v>
      </c>
      <c r="T337" s="13">
        <f>(((J337/60)/60)/24)+DATE(1970,1,1)+(-5/24)</f>
        <v>42132.708333333336</v>
      </c>
      <c r="U337">
        <f t="shared" si="5"/>
        <v>2015</v>
      </c>
    </row>
    <row r="338" spans="1:21" ht="45" x14ac:dyDescent="0.2">
      <c r="A338" s="8">
        <f>F338/E338</f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14">
        <f>F338/M338</f>
        <v>59.249046653144013</v>
      </c>
      <c r="Q338" s="9" t="s">
        <v>8310</v>
      </c>
      <c r="R338" s="9" t="s">
        <v>8315</v>
      </c>
      <c r="S338" s="13">
        <f>(((K338/60)/60)/24)+DATE(1970,1,1)+(-5/24)</f>
        <v>42291.387939814813</v>
      </c>
      <c r="T338" s="13">
        <f>(((J338/60)/60)/24)+DATE(1970,1,1)+(-5/24)</f>
        <v>42321.429606481477</v>
      </c>
      <c r="U338">
        <f t="shared" si="5"/>
        <v>2015</v>
      </c>
    </row>
    <row r="339" spans="1:21" ht="45" x14ac:dyDescent="0.2">
      <c r="A339" s="8">
        <f>F339/E339</f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14">
        <f>F339/M339</f>
        <v>97.904838709677421</v>
      </c>
      <c r="Q339" s="9" t="s">
        <v>8310</v>
      </c>
      <c r="R339" s="9" t="s">
        <v>8315</v>
      </c>
      <c r="S339" s="13">
        <f>(((K339/60)/60)/24)+DATE(1970,1,1)+(-5/24)</f>
        <v>42046.920231481483</v>
      </c>
      <c r="T339" s="13">
        <f>(((J339/60)/60)/24)+DATE(1970,1,1)+(-5/24)</f>
        <v>42076.878564814811</v>
      </c>
      <c r="U339">
        <f t="shared" si="5"/>
        <v>2015</v>
      </c>
    </row>
    <row r="340" spans="1:21" ht="45" x14ac:dyDescent="0.2">
      <c r="A340" s="8">
        <f>F340/E340</f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14">
        <f>F340/M340</f>
        <v>70.000169491525426</v>
      </c>
      <c r="Q340" s="9" t="s">
        <v>8310</v>
      </c>
      <c r="R340" s="9" t="s">
        <v>8315</v>
      </c>
      <c r="S340" s="13">
        <f>(((K340/60)/60)/24)+DATE(1970,1,1)+(-5/24)</f>
        <v>42559.547337962962</v>
      </c>
      <c r="T340" s="13">
        <f>(((J340/60)/60)/24)+DATE(1970,1,1)+(-5/24)</f>
        <v>42615.833333333336</v>
      </c>
      <c r="U340">
        <f t="shared" si="5"/>
        <v>2016</v>
      </c>
    </row>
    <row r="341" spans="1:21" ht="45" x14ac:dyDescent="0.2">
      <c r="A341" s="8">
        <f>F341/E341</f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14">
        <f>F341/M341</f>
        <v>72.865168539325836</v>
      </c>
      <c r="Q341" s="9" t="s">
        <v>8310</v>
      </c>
      <c r="R341" s="9" t="s">
        <v>8315</v>
      </c>
      <c r="S341" s="13">
        <f>(((K341/60)/60)/24)+DATE(1970,1,1)+(-5/24)</f>
        <v>42093.551712962959</v>
      </c>
      <c r="T341" s="13">
        <f>(((J341/60)/60)/24)+DATE(1970,1,1)+(-5/24)</f>
        <v>42123.551712962959</v>
      </c>
      <c r="U341">
        <f t="shared" si="5"/>
        <v>2015</v>
      </c>
    </row>
    <row r="342" spans="1:21" ht="45" x14ac:dyDescent="0.2">
      <c r="A342" s="8">
        <f>F342/E342</f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14">
        <f>F342/M342</f>
        <v>146.34782608695653</v>
      </c>
      <c r="Q342" s="9" t="s">
        <v>8310</v>
      </c>
      <c r="R342" s="9" t="s">
        <v>8315</v>
      </c>
      <c r="S342" s="13">
        <f>(((K342/60)/60)/24)+DATE(1970,1,1)+(-5/24)</f>
        <v>42772.460729166669</v>
      </c>
      <c r="T342" s="13">
        <f>(((J342/60)/60)/24)+DATE(1970,1,1)+(-5/24)</f>
        <v>42802.666666666664</v>
      </c>
      <c r="U342">
        <f t="shared" si="5"/>
        <v>2017</v>
      </c>
    </row>
    <row r="343" spans="1:21" ht="45" x14ac:dyDescent="0.2">
      <c r="A343" s="8">
        <f>F343/E343</f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14">
        <f>F343/M343</f>
        <v>67.909090909090907</v>
      </c>
      <c r="Q343" s="9" t="s">
        <v>8310</v>
      </c>
      <c r="R343" s="9" t="s">
        <v>8315</v>
      </c>
      <c r="S343" s="13">
        <f>(((K343/60)/60)/24)+DATE(1970,1,1)+(-5/24)</f>
        <v>41894.671273148146</v>
      </c>
      <c r="T343" s="13">
        <f>(((J343/60)/60)/24)+DATE(1970,1,1)+(-5/24)</f>
        <v>41912.957638888889</v>
      </c>
      <c r="U343">
        <f t="shared" si="5"/>
        <v>2014</v>
      </c>
    </row>
    <row r="344" spans="1:21" ht="30" x14ac:dyDescent="0.2">
      <c r="A344" s="8">
        <f>F344/E344</f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14">
        <f>F344/M344</f>
        <v>169.85083076923075</v>
      </c>
      <c r="Q344" s="9" t="s">
        <v>8310</v>
      </c>
      <c r="R344" s="9" t="s">
        <v>8315</v>
      </c>
      <c r="S344" s="13">
        <f>(((K344/60)/60)/24)+DATE(1970,1,1)+(-5/24)</f>
        <v>42459.572511574072</v>
      </c>
      <c r="T344" s="13">
        <f>(((J344/60)/60)/24)+DATE(1970,1,1)+(-5/24)</f>
        <v>42489.572511574072</v>
      </c>
      <c r="U344">
        <f t="shared" si="5"/>
        <v>2016</v>
      </c>
    </row>
    <row r="345" spans="1:21" ht="45" x14ac:dyDescent="0.2">
      <c r="A345" s="8">
        <f>F345/E345</f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14">
        <f>F345/M345</f>
        <v>58.413339694656486</v>
      </c>
      <c r="Q345" s="9" t="s">
        <v>8310</v>
      </c>
      <c r="R345" s="9" t="s">
        <v>8315</v>
      </c>
      <c r="S345" s="13">
        <f>(((K345/60)/60)/24)+DATE(1970,1,1)+(-5/24)</f>
        <v>41926.529456018514</v>
      </c>
      <c r="T345" s="13">
        <f>(((J345/60)/60)/24)+DATE(1970,1,1)+(-5/24)</f>
        <v>41956.916666666664</v>
      </c>
      <c r="U345">
        <f t="shared" si="5"/>
        <v>2014</v>
      </c>
    </row>
    <row r="346" spans="1:21" ht="45" x14ac:dyDescent="0.2">
      <c r="A346" s="8">
        <f>F346/E346</f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14">
        <f>F346/M346</f>
        <v>119.99298245614035</v>
      </c>
      <c r="Q346" s="9" t="s">
        <v>8310</v>
      </c>
      <c r="R346" s="9" t="s">
        <v>8315</v>
      </c>
      <c r="S346" s="13">
        <f>(((K346/60)/60)/24)+DATE(1970,1,1)+(-5/24)</f>
        <v>42111.762662037036</v>
      </c>
      <c r="T346" s="13">
        <f>(((J346/60)/60)/24)+DATE(1970,1,1)+(-5/24)</f>
        <v>42155.888888888883</v>
      </c>
      <c r="U346">
        <f t="shared" si="5"/>
        <v>2015</v>
      </c>
    </row>
    <row r="347" spans="1:21" ht="45" x14ac:dyDescent="0.2">
      <c r="A347" s="8">
        <f>F347/E347</f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14">
        <f>F347/M347</f>
        <v>99.860335195530723</v>
      </c>
      <c r="Q347" s="9" t="s">
        <v>8310</v>
      </c>
      <c r="R347" s="9" t="s">
        <v>8315</v>
      </c>
      <c r="S347" s="13">
        <f>(((K347/60)/60)/24)+DATE(1970,1,1)+(-5/24)</f>
        <v>42114.735995370364</v>
      </c>
      <c r="T347" s="13">
        <f>(((J347/60)/60)/24)+DATE(1970,1,1)+(-5/24)</f>
        <v>42144.735995370364</v>
      </c>
      <c r="U347">
        <f t="shared" si="5"/>
        <v>2015</v>
      </c>
    </row>
    <row r="348" spans="1:21" ht="45" x14ac:dyDescent="0.2">
      <c r="A348" s="8">
        <f>F348/E348</f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14">
        <f>F348/M348</f>
        <v>90.579148936170213</v>
      </c>
      <c r="Q348" s="9" t="s">
        <v>8310</v>
      </c>
      <c r="R348" s="9" t="s">
        <v>8315</v>
      </c>
      <c r="S348" s="13">
        <f>(((K348/60)/60)/24)+DATE(1970,1,1)+(-5/24)</f>
        <v>42261.291909722226</v>
      </c>
      <c r="T348" s="13">
        <f>(((J348/60)/60)/24)+DATE(1970,1,1)+(-5/24)</f>
        <v>42291.291909722226</v>
      </c>
      <c r="U348">
        <f t="shared" si="5"/>
        <v>2015</v>
      </c>
    </row>
    <row r="349" spans="1:21" ht="45" x14ac:dyDescent="0.2">
      <c r="A349" s="8">
        <f>F349/E349</f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14">
        <f>F349/M349</f>
        <v>117.77361477572559</v>
      </c>
      <c r="Q349" s="9" t="s">
        <v>8310</v>
      </c>
      <c r="R349" s="9" t="s">
        <v>8315</v>
      </c>
      <c r="S349" s="13">
        <f>(((K349/60)/60)/24)+DATE(1970,1,1)+(-5/24)</f>
        <v>42292.287141203698</v>
      </c>
      <c r="T349" s="13">
        <f>(((J349/60)/60)/24)+DATE(1970,1,1)+(-5/24)</f>
        <v>42322.32880787037</v>
      </c>
      <c r="U349">
        <f t="shared" si="5"/>
        <v>2015</v>
      </c>
    </row>
    <row r="350" spans="1:21" ht="45" x14ac:dyDescent="0.2">
      <c r="A350" s="8">
        <f>F350/E350</f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14">
        <f>F350/M350</f>
        <v>86.554621848739501</v>
      </c>
      <c r="Q350" s="9" t="s">
        <v>8310</v>
      </c>
      <c r="R350" s="9" t="s">
        <v>8315</v>
      </c>
      <c r="S350" s="13">
        <f>(((K350/60)/60)/24)+DATE(1970,1,1)+(-5/24)</f>
        <v>42207.378657407404</v>
      </c>
      <c r="T350" s="13">
        <f>(((J350/60)/60)/24)+DATE(1970,1,1)+(-5/24)</f>
        <v>42237.378657407404</v>
      </c>
      <c r="U350">
        <f t="shared" si="5"/>
        <v>2015</v>
      </c>
    </row>
    <row r="351" spans="1:21" ht="30" x14ac:dyDescent="0.2">
      <c r="A351" s="8">
        <f>F351/E351</f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14">
        <f>F351/M351</f>
        <v>71.899281437125751</v>
      </c>
      <c r="Q351" s="9" t="s">
        <v>8310</v>
      </c>
      <c r="R351" s="9" t="s">
        <v>8315</v>
      </c>
      <c r="S351" s="13">
        <f>(((K351/60)/60)/24)+DATE(1970,1,1)+(-5/24)</f>
        <v>42760.290601851848</v>
      </c>
      <c r="T351" s="13">
        <f>(((J351/60)/60)/24)+DATE(1970,1,1)+(-5/24)</f>
        <v>42790.290601851848</v>
      </c>
      <c r="U351">
        <f t="shared" si="5"/>
        <v>2017</v>
      </c>
    </row>
    <row r="352" spans="1:21" ht="45" x14ac:dyDescent="0.2">
      <c r="A352" s="8">
        <f>F352/E352</f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14">
        <f>F352/M352</f>
        <v>129.81900452488688</v>
      </c>
      <c r="Q352" s="9" t="s">
        <v>8310</v>
      </c>
      <c r="R352" s="9" t="s">
        <v>8315</v>
      </c>
      <c r="S352" s="13">
        <f>(((K352/60)/60)/24)+DATE(1970,1,1)+(-5/24)</f>
        <v>42585.857743055552</v>
      </c>
      <c r="T352" s="13">
        <f>(((J352/60)/60)/24)+DATE(1970,1,1)+(-5/24)</f>
        <v>42623.957638888889</v>
      </c>
      <c r="U352">
        <f t="shared" si="5"/>
        <v>2016</v>
      </c>
    </row>
    <row r="353" spans="1:21" ht="45" x14ac:dyDescent="0.2">
      <c r="A353" s="8">
        <f>F353/E353</f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14">
        <f>F353/M353</f>
        <v>44.912863070539416</v>
      </c>
      <c r="Q353" s="9" t="s">
        <v>8310</v>
      </c>
      <c r="R353" s="9" t="s">
        <v>8315</v>
      </c>
      <c r="S353" s="13">
        <f>(((K353/60)/60)/24)+DATE(1970,1,1)+(-5/24)</f>
        <v>42427.75641203703</v>
      </c>
      <c r="T353" s="13">
        <f>(((J353/60)/60)/24)+DATE(1970,1,1)+(-5/24)</f>
        <v>42467.714745370373</v>
      </c>
      <c r="U353">
        <f t="shared" si="5"/>
        <v>2016</v>
      </c>
    </row>
    <row r="354" spans="1:21" ht="45" x14ac:dyDescent="0.2">
      <c r="A354" s="8">
        <f>F354/E354</f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14">
        <f>F354/M354</f>
        <v>40.755244755244753</v>
      </c>
      <c r="Q354" s="9" t="s">
        <v>8310</v>
      </c>
      <c r="R354" s="9" t="s">
        <v>8315</v>
      </c>
      <c r="S354" s="13">
        <f>(((K354/60)/60)/24)+DATE(1970,1,1)+(-5/24)</f>
        <v>41889.959120370368</v>
      </c>
      <c r="T354" s="13">
        <f>(((J354/60)/60)/24)+DATE(1970,1,1)+(-5/24)</f>
        <v>41919.959120370368</v>
      </c>
      <c r="U354">
        <f t="shared" si="5"/>
        <v>2014</v>
      </c>
    </row>
    <row r="355" spans="1:21" ht="45" x14ac:dyDescent="0.2">
      <c r="A355" s="8">
        <f>F355/E355</f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14">
        <f>F355/M355</f>
        <v>103.52394779771615</v>
      </c>
      <c r="Q355" s="9" t="s">
        <v>8310</v>
      </c>
      <c r="R355" s="9" t="s">
        <v>8315</v>
      </c>
      <c r="S355" s="13">
        <f>(((K355/60)/60)/24)+DATE(1970,1,1)+(-5/24)</f>
        <v>42297.583553240744</v>
      </c>
      <c r="T355" s="13">
        <f>(((J355/60)/60)/24)+DATE(1970,1,1)+(-5/24)</f>
        <v>42327.625219907401</v>
      </c>
      <c r="U355">
        <f t="shared" si="5"/>
        <v>2015</v>
      </c>
    </row>
    <row r="356" spans="1:21" ht="45" x14ac:dyDescent="0.2">
      <c r="A356" s="8">
        <f>F356/E356</f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14">
        <f>F356/M356</f>
        <v>125.44827586206897</v>
      </c>
      <c r="Q356" s="9" t="s">
        <v>8310</v>
      </c>
      <c r="R356" s="9" t="s">
        <v>8315</v>
      </c>
      <c r="S356" s="13">
        <f>(((K356/60)/60)/24)+DATE(1970,1,1)+(-5/24)</f>
        <v>42438.619456018518</v>
      </c>
      <c r="T356" s="13">
        <f>(((J356/60)/60)/24)+DATE(1970,1,1)+(-5/24)</f>
        <v>42468.577789351846</v>
      </c>
      <c r="U356">
        <f t="shared" si="5"/>
        <v>2016</v>
      </c>
    </row>
    <row r="357" spans="1:21" ht="30" x14ac:dyDescent="0.2">
      <c r="A357" s="8">
        <f>F357/E357</f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14">
        <f>F357/M357</f>
        <v>246.60606060606059</v>
      </c>
      <c r="Q357" s="9" t="s">
        <v>8310</v>
      </c>
      <c r="R357" s="9" t="s">
        <v>8315</v>
      </c>
      <c r="S357" s="13">
        <f>(((K357/60)/60)/24)+DATE(1970,1,1)+(-5/24)</f>
        <v>41943.0855787037</v>
      </c>
      <c r="T357" s="13">
        <f>(((J357/60)/60)/24)+DATE(1970,1,1)+(-5/24)</f>
        <v>41974.127245370364</v>
      </c>
      <c r="U357">
        <f t="shared" si="5"/>
        <v>2014</v>
      </c>
    </row>
    <row r="358" spans="1:21" ht="30" x14ac:dyDescent="0.2">
      <c r="A358" s="8">
        <f>F358/E358</f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14">
        <f>F358/M358</f>
        <v>79.401340206185566</v>
      </c>
      <c r="Q358" s="9" t="s">
        <v>8310</v>
      </c>
      <c r="R358" s="9" t="s">
        <v>8315</v>
      </c>
      <c r="S358" s="13">
        <f>(((K358/60)/60)/24)+DATE(1970,1,1)+(-5/24)</f>
        <v>42415.594826388886</v>
      </c>
      <c r="T358" s="13">
        <f>(((J358/60)/60)/24)+DATE(1970,1,1)+(-5/24)</f>
        <v>42445.553159722222</v>
      </c>
      <c r="U358">
        <f t="shared" si="5"/>
        <v>2016</v>
      </c>
    </row>
    <row r="359" spans="1:21" ht="45" x14ac:dyDescent="0.2">
      <c r="A359" s="8">
        <f>F359/E359</f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14">
        <f>F359/M359</f>
        <v>86.138613861386133</v>
      </c>
      <c r="Q359" s="9" t="s">
        <v>8310</v>
      </c>
      <c r="R359" s="9" t="s">
        <v>8315</v>
      </c>
      <c r="S359" s="13">
        <f>(((K359/60)/60)/24)+DATE(1970,1,1)+(-5/24)</f>
        <v>42078.01385416666</v>
      </c>
      <c r="T359" s="13">
        <f>(((J359/60)/60)/24)+DATE(1970,1,1)+(-5/24)</f>
        <v>42118.01385416666</v>
      </c>
      <c r="U359">
        <f t="shared" si="5"/>
        <v>2015</v>
      </c>
    </row>
    <row r="360" spans="1:21" ht="45" x14ac:dyDescent="0.2">
      <c r="A360" s="8">
        <f>F360/E360</f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14">
        <f>F360/M360</f>
        <v>193.04868913857678</v>
      </c>
      <c r="Q360" s="9" t="s">
        <v>8310</v>
      </c>
      <c r="R360" s="9" t="s">
        <v>8315</v>
      </c>
      <c r="S360" s="13">
        <f>(((K360/60)/60)/24)+DATE(1970,1,1)+(-5/24)</f>
        <v>42507.651863425919</v>
      </c>
      <c r="T360" s="13">
        <f>(((J360/60)/60)/24)+DATE(1970,1,1)+(-5/24)</f>
        <v>42536.416666666664</v>
      </c>
      <c r="U360">
        <f t="shared" si="5"/>
        <v>2016</v>
      </c>
    </row>
    <row r="361" spans="1:21" ht="45" x14ac:dyDescent="0.2">
      <c r="A361" s="8">
        <f>F361/E361</f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14">
        <f>F361/M361</f>
        <v>84.023178807947019</v>
      </c>
      <c r="Q361" s="9" t="s">
        <v>8310</v>
      </c>
      <c r="R361" s="9" t="s">
        <v>8315</v>
      </c>
      <c r="S361" s="13">
        <f>(((K361/60)/60)/24)+DATE(1970,1,1)+(-5/24)</f>
        <v>41934.862152777772</v>
      </c>
      <c r="T361" s="13">
        <f>(((J361/60)/60)/24)+DATE(1970,1,1)+(-5/24)</f>
        <v>41957.008333333331</v>
      </c>
      <c r="U361">
        <f t="shared" si="5"/>
        <v>2014</v>
      </c>
    </row>
    <row r="362" spans="1:21" ht="45" x14ac:dyDescent="0.2">
      <c r="A362" s="8">
        <f>F362/E362</f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14">
        <f>F362/M362</f>
        <v>139.82758620689654</v>
      </c>
      <c r="Q362" s="9" t="s">
        <v>8310</v>
      </c>
      <c r="R362" s="9" t="s">
        <v>8315</v>
      </c>
      <c r="S362" s="13">
        <f>(((K362/60)/60)/24)+DATE(1970,1,1)+(-5/24)</f>
        <v>42163.689583333333</v>
      </c>
      <c r="T362" s="13">
        <f>(((J362/60)/60)/24)+DATE(1970,1,1)+(-5/24)</f>
        <v>42207.924305555549</v>
      </c>
      <c r="U362">
        <f t="shared" si="5"/>
        <v>2015</v>
      </c>
    </row>
    <row r="363" spans="1:21" ht="45" x14ac:dyDescent="0.2">
      <c r="A363" s="8">
        <f>F363/E363</f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14">
        <f>F363/M363</f>
        <v>109.82189265536722</v>
      </c>
      <c r="Q363" s="9" t="s">
        <v>8310</v>
      </c>
      <c r="R363" s="9" t="s">
        <v>8315</v>
      </c>
      <c r="S363" s="13">
        <f>(((K363/60)/60)/24)+DATE(1970,1,1)+(-5/24)</f>
        <v>41935.792893518512</v>
      </c>
      <c r="T363" s="13">
        <f>(((J363/60)/60)/24)+DATE(1970,1,1)+(-5/24)</f>
        <v>41965.834560185183</v>
      </c>
      <c r="U363">
        <f t="shared" si="5"/>
        <v>2014</v>
      </c>
    </row>
    <row r="364" spans="1:21" ht="45" x14ac:dyDescent="0.2">
      <c r="A364" s="8">
        <f>F364/E364</f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14">
        <f>F364/M364</f>
        <v>139.53488372093022</v>
      </c>
      <c r="Q364" s="9" t="s">
        <v>8310</v>
      </c>
      <c r="R364" s="9" t="s">
        <v>8315</v>
      </c>
      <c r="S364" s="13">
        <f>(((K364/60)/60)/24)+DATE(1970,1,1)+(-5/24)</f>
        <v>41837.002210648148</v>
      </c>
      <c r="T364" s="13">
        <f>(((J364/60)/60)/24)+DATE(1970,1,1)+(-5/24)</f>
        <v>41858.791666666664</v>
      </c>
      <c r="U364">
        <f t="shared" si="5"/>
        <v>2014</v>
      </c>
    </row>
    <row r="365" spans="1:21" ht="45" x14ac:dyDescent="0.2">
      <c r="A365" s="8">
        <f>F365/E365</f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14">
        <f>F365/M365</f>
        <v>347.84615384615387</v>
      </c>
      <c r="Q365" s="9" t="s">
        <v>8310</v>
      </c>
      <c r="R365" s="9" t="s">
        <v>8315</v>
      </c>
      <c r="S365" s="13">
        <f>(((K365/60)/60)/24)+DATE(1970,1,1)+(-5/24)</f>
        <v>40255.53629629629</v>
      </c>
      <c r="T365" s="13">
        <f>(((J365/60)/60)/24)+DATE(1970,1,1)+(-5/24)</f>
        <v>40300.598611111105</v>
      </c>
      <c r="U365">
        <f t="shared" si="5"/>
        <v>2010</v>
      </c>
    </row>
    <row r="366" spans="1:21" ht="45" x14ac:dyDescent="0.2">
      <c r="A366" s="8">
        <f>F366/E366</f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14">
        <f>F366/M366</f>
        <v>68.24159292035398</v>
      </c>
      <c r="Q366" s="9" t="s">
        <v>8310</v>
      </c>
      <c r="R366" s="9" t="s">
        <v>8315</v>
      </c>
      <c r="S366" s="13">
        <f>(((K366/60)/60)/24)+DATE(1970,1,1)+(-5/24)</f>
        <v>41780.651296296295</v>
      </c>
      <c r="T366" s="13">
        <f>(((J366/60)/60)/24)+DATE(1970,1,1)+(-5/24)</f>
        <v>41810.957638888889</v>
      </c>
      <c r="U366">
        <f t="shared" si="5"/>
        <v>2014</v>
      </c>
    </row>
    <row r="367" spans="1:21" ht="45" x14ac:dyDescent="0.2">
      <c r="A367" s="8">
        <f>F367/E367</f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14">
        <f>F367/M367</f>
        <v>239.93846153846152</v>
      </c>
      <c r="Q367" s="9" t="s">
        <v>8310</v>
      </c>
      <c r="R367" s="9" t="s">
        <v>8315</v>
      </c>
      <c r="S367" s="13">
        <f>(((K367/60)/60)/24)+DATE(1970,1,1)+(-5/24)</f>
        <v>41668.398136574069</v>
      </c>
      <c r="T367" s="13">
        <f>(((J367/60)/60)/24)+DATE(1970,1,1)+(-5/24)</f>
        <v>41698.398136574069</v>
      </c>
      <c r="U367">
        <f t="shared" si="5"/>
        <v>2014</v>
      </c>
    </row>
    <row r="368" spans="1:21" ht="45" x14ac:dyDescent="0.2">
      <c r="A368" s="8">
        <f>F368/E368</f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14">
        <f>F368/M368</f>
        <v>287.31343283582089</v>
      </c>
      <c r="Q368" s="9" t="s">
        <v>8310</v>
      </c>
      <c r="R368" s="9" t="s">
        <v>8315</v>
      </c>
      <c r="S368" s="13">
        <f>(((K368/60)/60)/24)+DATE(1970,1,1)+(-5/24)</f>
        <v>41019.584699074068</v>
      </c>
      <c r="T368" s="13">
        <f>(((J368/60)/60)/24)+DATE(1970,1,1)+(-5/24)</f>
        <v>41049.584699074068</v>
      </c>
      <c r="U368">
        <f t="shared" si="5"/>
        <v>2012</v>
      </c>
    </row>
    <row r="369" spans="1:21" ht="45" x14ac:dyDescent="0.2">
      <c r="A369" s="8">
        <f>F369/E369</f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14">
        <f>F369/M369</f>
        <v>86.84882352941176</v>
      </c>
      <c r="Q369" s="9" t="s">
        <v>8310</v>
      </c>
      <c r="R369" s="9" t="s">
        <v>8315</v>
      </c>
      <c r="S369" s="13">
        <f>(((K369/60)/60)/24)+DATE(1970,1,1)+(-5/24)</f>
        <v>41355.368958333333</v>
      </c>
      <c r="T369" s="13">
        <f>(((J369/60)/60)/24)+DATE(1970,1,1)+(-5/24)</f>
        <v>41394.999305555553</v>
      </c>
      <c r="U369">
        <f t="shared" si="5"/>
        <v>2013</v>
      </c>
    </row>
    <row r="370" spans="1:21" ht="45" x14ac:dyDescent="0.2">
      <c r="A370" s="8">
        <f>F370/E370</f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14">
        <f>F370/M370</f>
        <v>81.84905660377359</v>
      </c>
      <c r="Q370" s="9" t="s">
        <v>8310</v>
      </c>
      <c r="R370" s="9" t="s">
        <v>8315</v>
      </c>
      <c r="S370" s="13">
        <f>(((K370/60)/60)/24)+DATE(1970,1,1)+(-5/24)</f>
        <v>42043.397245370368</v>
      </c>
      <c r="T370" s="13">
        <f>(((J370/60)/60)/24)+DATE(1970,1,1)+(-5/24)</f>
        <v>42078.355578703697</v>
      </c>
      <c r="U370">
        <f t="shared" si="5"/>
        <v>2015</v>
      </c>
    </row>
    <row r="371" spans="1:21" ht="45" x14ac:dyDescent="0.2">
      <c r="A371" s="8">
        <f>F371/E371</f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14">
        <f>F371/M371</f>
        <v>42.874970059880241</v>
      </c>
      <c r="Q371" s="9" t="s">
        <v>8310</v>
      </c>
      <c r="R371" s="9" t="s">
        <v>8315</v>
      </c>
      <c r="S371" s="13">
        <f>(((K371/60)/60)/24)+DATE(1970,1,1)+(-5/24)</f>
        <v>40893.3433912037</v>
      </c>
      <c r="T371" s="13">
        <f>(((J371/60)/60)/24)+DATE(1970,1,1)+(-5/24)</f>
        <v>40923.3433912037</v>
      </c>
      <c r="U371">
        <f t="shared" si="5"/>
        <v>2011</v>
      </c>
    </row>
    <row r="372" spans="1:21" ht="45" x14ac:dyDescent="0.2">
      <c r="A372" s="8">
        <f>F372/E372</f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14">
        <f>F372/M372</f>
        <v>709.41860465116281</v>
      </c>
      <c r="Q372" s="9" t="s">
        <v>8310</v>
      </c>
      <c r="R372" s="9" t="s">
        <v>8315</v>
      </c>
      <c r="S372" s="13">
        <f>(((K372/60)/60)/24)+DATE(1970,1,1)+(-5/24)</f>
        <v>42711.586805555555</v>
      </c>
      <c r="T372" s="13">
        <f>(((J372/60)/60)/24)+DATE(1970,1,1)+(-5/24)</f>
        <v>42741.586805555555</v>
      </c>
      <c r="U372">
        <f t="shared" si="5"/>
        <v>2016</v>
      </c>
    </row>
    <row r="373" spans="1:21" ht="45" x14ac:dyDescent="0.2">
      <c r="A373" s="8">
        <f>F373/E373</f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14">
        <f>F373/M373</f>
        <v>161.25517890772127</v>
      </c>
      <c r="Q373" s="9" t="s">
        <v>8310</v>
      </c>
      <c r="R373" s="9" t="s">
        <v>8315</v>
      </c>
      <c r="S373" s="13">
        <f>(((K373/60)/60)/24)+DATE(1970,1,1)+(-5/24)</f>
        <v>41261.559479166666</v>
      </c>
      <c r="T373" s="13">
        <f>(((J373/60)/60)/24)+DATE(1970,1,1)+(-5/24)</f>
        <v>41306.559479166666</v>
      </c>
      <c r="U373">
        <f t="shared" si="5"/>
        <v>2012</v>
      </c>
    </row>
    <row r="374" spans="1:21" ht="30" x14ac:dyDescent="0.2">
      <c r="A374" s="8">
        <f>F374/E374</f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14">
        <f>F374/M374</f>
        <v>41.777777777777779</v>
      </c>
      <c r="Q374" s="9" t="s">
        <v>8310</v>
      </c>
      <c r="R374" s="9" t="s">
        <v>8315</v>
      </c>
      <c r="S374" s="13">
        <f>(((K374/60)/60)/24)+DATE(1970,1,1)+(-5/24)</f>
        <v>42425.368564814817</v>
      </c>
      <c r="T374" s="13">
        <f>(((J374/60)/60)/24)+DATE(1970,1,1)+(-5/24)</f>
        <v>42465.458333333336</v>
      </c>
      <c r="U374">
        <f t="shared" si="5"/>
        <v>2016</v>
      </c>
    </row>
    <row r="375" spans="1:21" ht="45" x14ac:dyDescent="0.2">
      <c r="A375" s="8">
        <f>F375/E375</f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14">
        <f>F375/M375</f>
        <v>89.887640449438209</v>
      </c>
      <c r="Q375" s="9" t="s">
        <v>8310</v>
      </c>
      <c r="R375" s="9" t="s">
        <v>8315</v>
      </c>
      <c r="S375" s="13">
        <f>(((K375/60)/60)/24)+DATE(1970,1,1)+(-5/24)</f>
        <v>41078.703680555554</v>
      </c>
      <c r="T375" s="13">
        <f>(((J375/60)/60)/24)+DATE(1970,1,1)+(-5/24)</f>
        <v>41108.703680555554</v>
      </c>
      <c r="U375">
        <f t="shared" si="5"/>
        <v>2012</v>
      </c>
    </row>
    <row r="376" spans="1:21" ht="45" x14ac:dyDescent="0.2">
      <c r="A376" s="8">
        <f>F376/E376</f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14">
        <f>F376/M376</f>
        <v>45.051724137931032</v>
      </c>
      <c r="Q376" s="9" t="s">
        <v>8310</v>
      </c>
      <c r="R376" s="9" t="s">
        <v>8315</v>
      </c>
      <c r="S376" s="13">
        <f>(((K376/60)/60)/24)+DATE(1970,1,1)+(-5/24)</f>
        <v>40757.680914351848</v>
      </c>
      <c r="T376" s="13">
        <f>(((J376/60)/60)/24)+DATE(1970,1,1)+(-5/24)</f>
        <v>40802.680914351848</v>
      </c>
      <c r="U376">
        <f t="shared" si="5"/>
        <v>2011</v>
      </c>
    </row>
    <row r="377" spans="1:21" ht="45" x14ac:dyDescent="0.2">
      <c r="A377" s="8">
        <f>F377/E377</f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14">
        <f>F377/M377</f>
        <v>42.857142857142854</v>
      </c>
      <c r="Q377" s="9" t="s">
        <v>8310</v>
      </c>
      <c r="R377" s="9" t="s">
        <v>8315</v>
      </c>
      <c r="S377" s="13">
        <f>(((K377/60)/60)/24)+DATE(1970,1,1)+(-5/24)</f>
        <v>41657.77674768518</v>
      </c>
      <c r="T377" s="13">
        <f>(((J377/60)/60)/24)+DATE(1970,1,1)+(-5/24)</f>
        <v>41699.512499999997</v>
      </c>
      <c r="U377">
        <f t="shared" si="5"/>
        <v>2014</v>
      </c>
    </row>
    <row r="378" spans="1:21" ht="45" x14ac:dyDescent="0.2">
      <c r="A378" s="8">
        <f>F378/E378</f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14">
        <f>F378/M378</f>
        <v>54.083333333333336</v>
      </c>
      <c r="Q378" s="9" t="s">
        <v>8310</v>
      </c>
      <c r="R378" s="9" t="s">
        <v>8315</v>
      </c>
      <c r="S378" s="13">
        <f>(((K378/60)/60)/24)+DATE(1970,1,1)+(-5/24)</f>
        <v>42576.244398148141</v>
      </c>
      <c r="T378" s="13">
        <f>(((J378/60)/60)/24)+DATE(1970,1,1)+(-5/24)</f>
        <v>42607.244398148141</v>
      </c>
      <c r="U378">
        <f t="shared" si="5"/>
        <v>2016</v>
      </c>
    </row>
    <row r="379" spans="1:21" ht="45" x14ac:dyDescent="0.2">
      <c r="A379" s="8">
        <f>F379/E379</f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14">
        <f>F379/M379</f>
        <v>103.21804511278195</v>
      </c>
      <c r="Q379" s="9" t="s">
        <v>8310</v>
      </c>
      <c r="R379" s="9" t="s">
        <v>8315</v>
      </c>
      <c r="S379" s="13">
        <f>(((K379/60)/60)/24)+DATE(1970,1,1)+(-5/24)</f>
        <v>42292.042453703696</v>
      </c>
      <c r="T379" s="13">
        <f>(((J379/60)/60)/24)+DATE(1970,1,1)+(-5/24)</f>
        <v>42322.084027777775</v>
      </c>
      <c r="U379">
        <f t="shared" si="5"/>
        <v>2015</v>
      </c>
    </row>
    <row r="380" spans="1:21" ht="45" x14ac:dyDescent="0.2">
      <c r="A380" s="8">
        <f>F380/E380</f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14">
        <f>F380/M380</f>
        <v>40.397590361445786</v>
      </c>
      <c r="Q380" s="9" t="s">
        <v>8310</v>
      </c>
      <c r="R380" s="9" t="s">
        <v>8315</v>
      </c>
      <c r="S380" s="13">
        <f>(((K380/60)/60)/24)+DATE(1970,1,1)+(-5/24)</f>
        <v>42370.363518518519</v>
      </c>
      <c r="T380" s="13">
        <f>(((J380/60)/60)/24)+DATE(1970,1,1)+(-5/24)</f>
        <v>42394.786111111105</v>
      </c>
      <c r="U380">
        <f t="shared" si="5"/>
        <v>2016</v>
      </c>
    </row>
    <row r="381" spans="1:21" ht="45" x14ac:dyDescent="0.2">
      <c r="A381" s="8">
        <f>F381/E381</f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14">
        <f>F381/M381</f>
        <v>116.85906040268456</v>
      </c>
      <c r="Q381" s="9" t="s">
        <v>8310</v>
      </c>
      <c r="R381" s="9" t="s">
        <v>8315</v>
      </c>
      <c r="S381" s="13">
        <f>(((K381/60)/60)/24)+DATE(1970,1,1)+(-5/24)</f>
        <v>40987.479999999996</v>
      </c>
      <c r="T381" s="13">
        <f>(((J381/60)/60)/24)+DATE(1970,1,1)+(-5/24)</f>
        <v>41032.479999999996</v>
      </c>
      <c r="U381">
        <f t="shared" si="5"/>
        <v>2012</v>
      </c>
    </row>
    <row r="382" spans="1:21" ht="45" x14ac:dyDescent="0.2">
      <c r="A382" s="8">
        <f>F382/E382</f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14">
        <f>F382/M382</f>
        <v>115.51020408163265</v>
      </c>
      <c r="Q382" s="9" t="s">
        <v>8310</v>
      </c>
      <c r="R382" s="9" t="s">
        <v>8315</v>
      </c>
      <c r="S382" s="13">
        <f>(((K382/60)/60)/24)+DATE(1970,1,1)+(-5/24)</f>
        <v>42367.511481481481</v>
      </c>
      <c r="T382" s="13">
        <f>(((J382/60)/60)/24)+DATE(1970,1,1)+(-5/24)</f>
        <v>42392.511481481481</v>
      </c>
      <c r="U382">
        <f t="shared" si="5"/>
        <v>2015</v>
      </c>
    </row>
    <row r="383" spans="1:21" ht="45" x14ac:dyDescent="0.2">
      <c r="A383" s="8">
        <f>F383/E383</f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14">
        <f>F383/M383</f>
        <v>104.31274900398407</v>
      </c>
      <c r="Q383" s="9" t="s">
        <v>8310</v>
      </c>
      <c r="R383" s="9" t="s">
        <v>8315</v>
      </c>
      <c r="S383" s="13">
        <f>(((K383/60)/60)/24)+DATE(1970,1,1)+(-5/24)</f>
        <v>41085.48978009259</v>
      </c>
      <c r="T383" s="13">
        <f>(((J383/60)/60)/24)+DATE(1970,1,1)+(-5/24)</f>
        <v>41120</v>
      </c>
      <c r="U383">
        <f t="shared" si="5"/>
        <v>2012</v>
      </c>
    </row>
    <row r="384" spans="1:21" ht="45" x14ac:dyDescent="0.2">
      <c r="A384" s="8">
        <f>F384/E384</f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14">
        <f>F384/M384</f>
        <v>69.772727272727266</v>
      </c>
      <c r="Q384" s="9" t="s">
        <v>8310</v>
      </c>
      <c r="R384" s="9" t="s">
        <v>8315</v>
      </c>
      <c r="S384" s="13">
        <f>(((K384/60)/60)/24)+DATE(1970,1,1)+(-5/24)</f>
        <v>41144.501157407409</v>
      </c>
      <c r="T384" s="13">
        <f>(((J384/60)/60)/24)+DATE(1970,1,1)+(-5/24)</f>
        <v>41158.501157407409</v>
      </c>
      <c r="U384">
        <f t="shared" si="5"/>
        <v>2012</v>
      </c>
    </row>
    <row r="385" spans="1:21" ht="45" x14ac:dyDescent="0.2">
      <c r="A385" s="8">
        <f>F385/E385</f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14">
        <f>F385/M385</f>
        <v>43.020833333333336</v>
      </c>
      <c r="Q385" s="9" t="s">
        <v>8310</v>
      </c>
      <c r="R385" s="9" t="s">
        <v>8315</v>
      </c>
      <c r="S385" s="13">
        <f>(((K385/60)/60)/24)+DATE(1970,1,1)+(-5/24)</f>
        <v>41754.90924768518</v>
      </c>
      <c r="T385" s="13">
        <f>(((J385/60)/60)/24)+DATE(1970,1,1)+(-5/24)</f>
        <v>41777.90924768518</v>
      </c>
      <c r="U385">
        <f t="shared" si="5"/>
        <v>2014</v>
      </c>
    </row>
    <row r="386" spans="1:21" ht="45" x14ac:dyDescent="0.2">
      <c r="A386" s="8">
        <f>F386/E386</f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14">
        <f>F386/M386</f>
        <v>58.540469973890339</v>
      </c>
      <c r="Q386" s="9" t="s">
        <v>8310</v>
      </c>
      <c r="R386" s="9" t="s">
        <v>8315</v>
      </c>
      <c r="S386" s="13">
        <f>(((K386/60)/60)/24)+DATE(1970,1,1)+(-5/24)</f>
        <v>41980.573460648149</v>
      </c>
      <c r="T386" s="13">
        <f>(((J386/60)/60)/24)+DATE(1970,1,1)+(-5/24)</f>
        <v>42010.573460648149</v>
      </c>
      <c r="U386">
        <f t="shared" si="5"/>
        <v>2014</v>
      </c>
    </row>
    <row r="387" spans="1:21" ht="45" x14ac:dyDescent="0.2">
      <c r="A387" s="8">
        <f>F387/E387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14">
        <f>F387/M387</f>
        <v>111.79535864978902</v>
      </c>
      <c r="Q387" s="9" t="s">
        <v>8310</v>
      </c>
      <c r="R387" s="9" t="s">
        <v>8315</v>
      </c>
      <c r="S387" s="13">
        <f>(((K387/60)/60)/24)+DATE(1970,1,1)+(-5/24)</f>
        <v>41934.376168981478</v>
      </c>
      <c r="T387" s="13">
        <f>(((J387/60)/60)/24)+DATE(1970,1,1)+(-5/24)</f>
        <v>41964.41783564815</v>
      </c>
      <c r="U387">
        <f t="shared" ref="U387:U450" si="6">YEAR(S387)</f>
        <v>2014</v>
      </c>
    </row>
    <row r="388" spans="1:21" ht="45" x14ac:dyDescent="0.2">
      <c r="A388" s="8">
        <f>F388/E388</f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14">
        <f>F388/M388</f>
        <v>46.230769230769234</v>
      </c>
      <c r="Q388" s="9" t="s">
        <v>8310</v>
      </c>
      <c r="R388" s="9" t="s">
        <v>8315</v>
      </c>
      <c r="S388" s="13">
        <f>(((K388/60)/60)/24)+DATE(1970,1,1)+(-5/24)</f>
        <v>42211.742951388886</v>
      </c>
      <c r="T388" s="13">
        <f>(((J388/60)/60)/24)+DATE(1970,1,1)+(-5/24)</f>
        <v>42226.742951388886</v>
      </c>
      <c r="U388">
        <f t="shared" si="6"/>
        <v>2015</v>
      </c>
    </row>
    <row r="389" spans="1:21" ht="45" x14ac:dyDescent="0.2">
      <c r="A389" s="8">
        <f>F389/E389</f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14">
        <f>F389/M389</f>
        <v>144.69039145907473</v>
      </c>
      <c r="Q389" s="9" t="s">
        <v>8310</v>
      </c>
      <c r="R389" s="9" t="s">
        <v>8315</v>
      </c>
      <c r="S389" s="13">
        <f>(((K389/60)/60)/24)+DATE(1970,1,1)+(-5/24)</f>
        <v>42200.468263888884</v>
      </c>
      <c r="T389" s="13">
        <f>(((J389/60)/60)/24)+DATE(1970,1,1)+(-5/24)</f>
        <v>42231.041666666664</v>
      </c>
      <c r="U389">
        <f t="shared" si="6"/>
        <v>2015</v>
      </c>
    </row>
    <row r="390" spans="1:21" ht="45" x14ac:dyDescent="0.2">
      <c r="A390" s="8">
        <f>F390/E390</f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14">
        <f>F390/M390</f>
        <v>88.845070422535215</v>
      </c>
      <c r="Q390" s="9" t="s">
        <v>8310</v>
      </c>
      <c r="R390" s="9" t="s">
        <v>8315</v>
      </c>
      <c r="S390" s="13">
        <f>(((K390/60)/60)/24)+DATE(1970,1,1)+(-5/24)</f>
        <v>42548.867824074077</v>
      </c>
      <c r="T390" s="13">
        <f>(((J390/60)/60)/24)+DATE(1970,1,1)+(-5/24)</f>
        <v>42578.867824074077</v>
      </c>
      <c r="U390">
        <f t="shared" si="6"/>
        <v>2016</v>
      </c>
    </row>
    <row r="391" spans="1:21" ht="45" x14ac:dyDescent="0.2">
      <c r="A391" s="8">
        <f>F391/E391</f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14">
        <f>F391/M391</f>
        <v>81.75107284768211</v>
      </c>
      <c r="Q391" s="9" t="s">
        <v>8310</v>
      </c>
      <c r="R391" s="9" t="s">
        <v>8315</v>
      </c>
      <c r="S391" s="13">
        <f>(((K391/60)/60)/24)+DATE(1970,1,1)+(-5/24)</f>
        <v>41673.854745370365</v>
      </c>
      <c r="T391" s="13">
        <f>(((J391/60)/60)/24)+DATE(1970,1,1)+(-5/24)</f>
        <v>41705.749305555553</v>
      </c>
      <c r="U391">
        <f t="shared" si="6"/>
        <v>2014</v>
      </c>
    </row>
    <row r="392" spans="1:21" ht="45" x14ac:dyDescent="0.2">
      <c r="A392" s="8">
        <f>F392/E392</f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14">
        <f>F392/M392</f>
        <v>71.428571428571431</v>
      </c>
      <c r="Q392" s="9" t="s">
        <v>8310</v>
      </c>
      <c r="R392" s="9" t="s">
        <v>8315</v>
      </c>
      <c r="S392" s="13">
        <f>(((K392/60)/60)/24)+DATE(1970,1,1)+(-5/24)</f>
        <v>42111.828379629624</v>
      </c>
      <c r="T392" s="13">
        <f>(((J392/60)/60)/24)+DATE(1970,1,1)+(-5/24)</f>
        <v>42131.828379629624</v>
      </c>
      <c r="U392">
        <f t="shared" si="6"/>
        <v>2015</v>
      </c>
    </row>
    <row r="393" spans="1:21" ht="45" x14ac:dyDescent="0.2">
      <c r="A393" s="8">
        <f>F393/E393</f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14">
        <f>F393/M393</f>
        <v>104.25906735751295</v>
      </c>
      <c r="Q393" s="9" t="s">
        <v>8310</v>
      </c>
      <c r="R393" s="9" t="s">
        <v>8315</v>
      </c>
      <c r="S393" s="13">
        <f>(((K393/60)/60)/24)+DATE(1970,1,1)+(-5/24)</f>
        <v>40864.833923611113</v>
      </c>
      <c r="T393" s="13">
        <f>(((J393/60)/60)/24)+DATE(1970,1,1)+(-5/24)</f>
        <v>40894.832638888889</v>
      </c>
      <c r="U393">
        <f t="shared" si="6"/>
        <v>2011</v>
      </c>
    </row>
    <row r="394" spans="1:21" ht="45" x14ac:dyDescent="0.2">
      <c r="A394" s="8">
        <f>F394/E394</f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14">
        <f>F394/M394</f>
        <v>90.616504854368927</v>
      </c>
      <c r="Q394" s="9" t="s">
        <v>8310</v>
      </c>
      <c r="R394" s="9" t="s">
        <v>8315</v>
      </c>
      <c r="S394" s="13">
        <f>(((K394/60)/60)/24)+DATE(1970,1,1)+(-5/24)</f>
        <v>40763.508923611109</v>
      </c>
      <c r="T394" s="13">
        <f>(((J394/60)/60)/24)+DATE(1970,1,1)+(-5/24)</f>
        <v>40793.916666666664</v>
      </c>
      <c r="U394">
        <f t="shared" si="6"/>
        <v>2011</v>
      </c>
    </row>
    <row r="395" spans="1:21" ht="30" x14ac:dyDescent="0.2">
      <c r="A395" s="8">
        <f>F395/E395</f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14">
        <f>F395/M395</f>
        <v>157.33048433048432</v>
      </c>
      <c r="Q395" s="9" t="s">
        <v>8310</v>
      </c>
      <c r="R395" s="9" t="s">
        <v>8315</v>
      </c>
      <c r="S395" s="13">
        <f>(((K395/60)/60)/24)+DATE(1970,1,1)+(-5/24)</f>
        <v>41526.500601851847</v>
      </c>
      <c r="T395" s="13">
        <f>(((J395/60)/60)/24)+DATE(1970,1,1)+(-5/24)</f>
        <v>41557.500601851847</v>
      </c>
      <c r="U395">
        <f t="shared" si="6"/>
        <v>2013</v>
      </c>
    </row>
    <row r="396" spans="1:21" ht="45" x14ac:dyDescent="0.2">
      <c r="A396" s="8">
        <f>F396/E396</f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14">
        <f>F396/M396</f>
        <v>105.18</v>
      </c>
      <c r="Q396" s="9" t="s">
        <v>8310</v>
      </c>
      <c r="R396" s="9" t="s">
        <v>8315</v>
      </c>
      <c r="S396" s="13">
        <f>(((K396/60)/60)/24)+DATE(1970,1,1)+(-5/24)</f>
        <v>42417.60974537037</v>
      </c>
      <c r="T396" s="13">
        <f>(((J396/60)/60)/24)+DATE(1970,1,1)+(-5/24)</f>
        <v>42477.568078703705</v>
      </c>
      <c r="U396">
        <f t="shared" si="6"/>
        <v>2016</v>
      </c>
    </row>
    <row r="397" spans="1:21" ht="45" x14ac:dyDescent="0.2">
      <c r="A397" s="8">
        <f>F397/E397</f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14">
        <f>F397/M397</f>
        <v>58.719836956521746</v>
      </c>
      <c r="Q397" s="9" t="s">
        <v>8310</v>
      </c>
      <c r="R397" s="9" t="s">
        <v>8315</v>
      </c>
      <c r="S397" s="13">
        <f>(((K397/60)/60)/24)+DATE(1970,1,1)+(-5/24)</f>
        <v>40990.700925925921</v>
      </c>
      <c r="T397" s="13">
        <f>(((J397/60)/60)/24)+DATE(1970,1,1)+(-5/24)</f>
        <v>41026.688888888886</v>
      </c>
      <c r="U397">
        <f t="shared" si="6"/>
        <v>2012</v>
      </c>
    </row>
    <row r="398" spans="1:21" ht="45" x14ac:dyDescent="0.2">
      <c r="A398" s="8">
        <f>F398/E398</f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14">
        <f>F398/M398</f>
        <v>81.632653061224488</v>
      </c>
      <c r="Q398" s="9" t="s">
        <v>8310</v>
      </c>
      <c r="R398" s="9" t="s">
        <v>8315</v>
      </c>
      <c r="S398" s="13">
        <f>(((K398/60)/60)/24)+DATE(1970,1,1)+(-5/24)</f>
        <v>41082.356550925921</v>
      </c>
      <c r="T398" s="13">
        <f>(((J398/60)/60)/24)+DATE(1970,1,1)+(-5/24)</f>
        <v>41097.356550925921</v>
      </c>
      <c r="U398">
        <f t="shared" si="6"/>
        <v>2012</v>
      </c>
    </row>
    <row r="399" spans="1:21" ht="60" x14ac:dyDescent="0.2">
      <c r="A399" s="8">
        <f>F399/E399</f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14">
        <f>F399/M399</f>
        <v>56.460043668122275</v>
      </c>
      <c r="Q399" s="9" t="s">
        <v>8310</v>
      </c>
      <c r="R399" s="9" t="s">
        <v>8315</v>
      </c>
      <c r="S399" s="13">
        <f>(((K399/60)/60)/24)+DATE(1970,1,1)+(-5/24)</f>
        <v>40379.568101851852</v>
      </c>
      <c r="T399" s="13">
        <f>(((J399/60)/60)/24)+DATE(1970,1,1)+(-5/24)</f>
        <v>40421.947222222218</v>
      </c>
      <c r="U399">
        <f t="shared" si="6"/>
        <v>2010</v>
      </c>
    </row>
    <row r="400" spans="1:21" ht="45" x14ac:dyDescent="0.2">
      <c r="A400" s="8">
        <f>F400/E400</f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14">
        <f>F400/M400</f>
        <v>140.1044776119403</v>
      </c>
      <c r="Q400" s="9" t="s">
        <v>8310</v>
      </c>
      <c r="R400" s="9" t="s">
        <v>8315</v>
      </c>
      <c r="S400" s="13">
        <f>(((K400/60)/60)/24)+DATE(1970,1,1)+(-5/24)</f>
        <v>42078.584791666661</v>
      </c>
      <c r="T400" s="13">
        <f>(((J400/60)/60)/24)+DATE(1970,1,1)+(-5/24)</f>
        <v>42123.584791666661</v>
      </c>
      <c r="U400">
        <f t="shared" si="6"/>
        <v>2015</v>
      </c>
    </row>
    <row r="401" spans="1:21" ht="45" x14ac:dyDescent="0.2">
      <c r="A401" s="8">
        <f>F401/E401</f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14">
        <f>F401/M401</f>
        <v>224.85263157894738</v>
      </c>
      <c r="Q401" s="9" t="s">
        <v>8310</v>
      </c>
      <c r="R401" s="9" t="s">
        <v>8315</v>
      </c>
      <c r="S401" s="13">
        <f>(((K401/60)/60)/24)+DATE(1970,1,1)+(-5/24)</f>
        <v>42687.667442129627</v>
      </c>
      <c r="T401" s="13">
        <f>(((J401/60)/60)/24)+DATE(1970,1,1)+(-5/24)</f>
        <v>42718.291666666664</v>
      </c>
      <c r="U401">
        <f t="shared" si="6"/>
        <v>2016</v>
      </c>
    </row>
    <row r="402" spans="1:21" ht="45" x14ac:dyDescent="0.2">
      <c r="A402" s="8">
        <f>F402/E402</f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14">
        <f>F402/M402</f>
        <v>181.13306451612902</v>
      </c>
      <c r="Q402" s="9" t="s">
        <v>8310</v>
      </c>
      <c r="R402" s="9" t="s">
        <v>8315</v>
      </c>
      <c r="S402" s="13">
        <f>(((K402/60)/60)/24)+DATE(1970,1,1)+(-5/24)</f>
        <v>41745.427627314813</v>
      </c>
      <c r="T402" s="13">
        <f>(((J402/60)/60)/24)+DATE(1970,1,1)+(-5/24)</f>
        <v>41775.9375</v>
      </c>
      <c r="U402">
        <f t="shared" si="6"/>
        <v>2014</v>
      </c>
    </row>
    <row r="403" spans="1:21" ht="45" x14ac:dyDescent="0.2">
      <c r="A403" s="8">
        <f>F403/E403</f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14">
        <f>F403/M403</f>
        <v>711.04109589041093</v>
      </c>
      <c r="Q403" s="9" t="s">
        <v>8310</v>
      </c>
      <c r="R403" s="9" t="s">
        <v>8315</v>
      </c>
      <c r="S403" s="13">
        <f>(((K403/60)/60)/24)+DATE(1970,1,1)+(-5/24)</f>
        <v>40732.633912037032</v>
      </c>
      <c r="T403" s="13">
        <f>(((J403/60)/60)/24)+DATE(1970,1,1)+(-5/24)</f>
        <v>40762.633912037032</v>
      </c>
      <c r="U403">
        <f t="shared" si="6"/>
        <v>2011</v>
      </c>
    </row>
    <row r="404" spans="1:21" ht="45" x14ac:dyDescent="0.2">
      <c r="A404" s="8">
        <f>F404/E404</f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14">
        <f>F404/M404</f>
        <v>65.883720930232556</v>
      </c>
      <c r="Q404" s="9" t="s">
        <v>8310</v>
      </c>
      <c r="R404" s="9" t="s">
        <v>8315</v>
      </c>
      <c r="S404" s="13">
        <f>(((K404/60)/60)/24)+DATE(1970,1,1)+(-5/24)</f>
        <v>42292.331215277773</v>
      </c>
      <c r="T404" s="13">
        <f>(((J404/60)/60)/24)+DATE(1970,1,1)+(-5/24)</f>
        <v>42313.372881944444</v>
      </c>
      <c r="U404">
        <f t="shared" si="6"/>
        <v>2015</v>
      </c>
    </row>
    <row r="405" spans="1:21" ht="45" x14ac:dyDescent="0.2">
      <c r="A405" s="8">
        <f>F405/E405</f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14">
        <f>F405/M405</f>
        <v>75.185714285714283</v>
      </c>
      <c r="Q405" s="9" t="s">
        <v>8310</v>
      </c>
      <c r="R405" s="9" t="s">
        <v>8315</v>
      </c>
      <c r="S405" s="13">
        <f>(((K405/60)/60)/24)+DATE(1970,1,1)+(-5/24)</f>
        <v>40718.102326388886</v>
      </c>
      <c r="T405" s="13">
        <f>(((J405/60)/60)/24)+DATE(1970,1,1)+(-5/24)</f>
        <v>40765.088888888888</v>
      </c>
      <c r="U405">
        <f t="shared" si="6"/>
        <v>2011</v>
      </c>
    </row>
    <row r="406" spans="1:21" ht="45" x14ac:dyDescent="0.2">
      <c r="A406" s="8">
        <f>F406/E406</f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14">
        <f>F406/M406</f>
        <v>133.14391143911439</v>
      </c>
      <c r="Q406" s="9" t="s">
        <v>8310</v>
      </c>
      <c r="R406" s="9" t="s">
        <v>8315</v>
      </c>
      <c r="S406" s="13">
        <f>(((K406/60)/60)/24)+DATE(1970,1,1)+(-5/24)</f>
        <v>41646.419699074075</v>
      </c>
      <c r="T406" s="13">
        <f>(((J406/60)/60)/24)+DATE(1970,1,1)+(-5/24)</f>
        <v>41675.752777777772</v>
      </c>
      <c r="U406">
        <f t="shared" si="6"/>
        <v>2014</v>
      </c>
    </row>
    <row r="407" spans="1:21" ht="30" x14ac:dyDescent="0.2">
      <c r="A407" s="8">
        <f>F407/E407</f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14">
        <f>F407/M407</f>
        <v>55.2</v>
      </c>
      <c r="Q407" s="9" t="s">
        <v>8310</v>
      </c>
      <c r="R407" s="9" t="s">
        <v>8315</v>
      </c>
      <c r="S407" s="13">
        <f>(((K407/60)/60)/24)+DATE(1970,1,1)+(-5/24)</f>
        <v>41673.876608796294</v>
      </c>
      <c r="T407" s="13">
        <f>(((J407/60)/60)/24)+DATE(1970,1,1)+(-5/24)</f>
        <v>41703.876608796294</v>
      </c>
      <c r="U407">
        <f t="shared" si="6"/>
        <v>2014</v>
      </c>
    </row>
    <row r="408" spans="1:21" ht="45" x14ac:dyDescent="0.2">
      <c r="A408" s="8">
        <f>F408/E408</f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14">
        <f>F408/M408</f>
        <v>86.163714285714292</v>
      </c>
      <c r="Q408" s="9" t="s">
        <v>8310</v>
      </c>
      <c r="R408" s="9" t="s">
        <v>8315</v>
      </c>
      <c r="S408" s="13">
        <f>(((K408/60)/60)/24)+DATE(1970,1,1)+(-5/24)</f>
        <v>40637.95413194444</v>
      </c>
      <c r="T408" s="13">
        <f>(((J408/60)/60)/24)+DATE(1970,1,1)+(-5/24)</f>
        <v>40672.040972222218</v>
      </c>
      <c r="U408">
        <f t="shared" si="6"/>
        <v>2011</v>
      </c>
    </row>
    <row r="409" spans="1:21" ht="45" x14ac:dyDescent="0.2">
      <c r="A409" s="8">
        <f>F409/E409</f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14">
        <f>F409/M409</f>
        <v>92.318181818181813</v>
      </c>
      <c r="Q409" s="9" t="s">
        <v>8310</v>
      </c>
      <c r="R409" s="9" t="s">
        <v>8315</v>
      </c>
      <c r="S409" s="13">
        <f>(((K409/60)/60)/24)+DATE(1970,1,1)+(-5/24)</f>
        <v>40806.662615740737</v>
      </c>
      <c r="T409" s="13">
        <f>(((J409/60)/60)/24)+DATE(1970,1,1)+(-5/24)</f>
        <v>40866.704282407409</v>
      </c>
      <c r="U409">
        <f t="shared" si="6"/>
        <v>2011</v>
      </c>
    </row>
    <row r="410" spans="1:21" ht="45" x14ac:dyDescent="0.2">
      <c r="A410" s="8">
        <f>F410/E410</f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14">
        <f>F410/M410</f>
        <v>160.16473684210527</v>
      </c>
      <c r="Q410" s="9" t="s">
        <v>8310</v>
      </c>
      <c r="R410" s="9" t="s">
        <v>8315</v>
      </c>
      <c r="S410" s="13">
        <f>(((K410/60)/60)/24)+DATE(1970,1,1)+(-5/24)</f>
        <v>41543.527662037035</v>
      </c>
      <c r="T410" s="13">
        <f>(((J410/60)/60)/24)+DATE(1970,1,1)+(-5/24)</f>
        <v>41583.569328703699</v>
      </c>
      <c r="U410">
        <f t="shared" si="6"/>
        <v>2013</v>
      </c>
    </row>
    <row r="411" spans="1:21" ht="45" x14ac:dyDescent="0.2">
      <c r="A411" s="8">
        <f>F411/E411</f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14">
        <f>F411/M411</f>
        <v>45.6</v>
      </c>
      <c r="Q411" s="9" t="s">
        <v>8310</v>
      </c>
      <c r="R411" s="9" t="s">
        <v>8315</v>
      </c>
      <c r="S411" s="13">
        <f>(((K411/60)/60)/24)+DATE(1970,1,1)+(-5/24)</f>
        <v>42543.654444444437</v>
      </c>
      <c r="T411" s="13">
        <f>(((J411/60)/60)/24)+DATE(1970,1,1)+(-5/24)</f>
        <v>42573.654444444437</v>
      </c>
      <c r="U411">
        <f t="shared" si="6"/>
        <v>2016</v>
      </c>
    </row>
    <row r="412" spans="1:21" ht="45" x14ac:dyDescent="0.2">
      <c r="A412" s="8">
        <f>F412/E412</f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14">
        <f>F412/M412</f>
        <v>183.28571428571428</v>
      </c>
      <c r="Q412" s="9" t="s">
        <v>8310</v>
      </c>
      <c r="R412" s="9" t="s">
        <v>8315</v>
      </c>
      <c r="S412" s="13">
        <f>(((K412/60)/60)/24)+DATE(1970,1,1)+(-5/24)</f>
        <v>42113.77311342593</v>
      </c>
      <c r="T412" s="13">
        <f>(((J412/60)/60)/24)+DATE(1970,1,1)+(-5/24)</f>
        <v>42173.77311342593</v>
      </c>
      <c r="U412">
        <f t="shared" si="6"/>
        <v>2015</v>
      </c>
    </row>
    <row r="413" spans="1:21" ht="45" x14ac:dyDescent="0.2">
      <c r="A413" s="8">
        <f>F413/E413</f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14">
        <f>F413/M413</f>
        <v>125.78838174273859</v>
      </c>
      <c r="Q413" s="9" t="s">
        <v>8310</v>
      </c>
      <c r="R413" s="9" t="s">
        <v>8315</v>
      </c>
      <c r="S413" s="13">
        <f>(((K413/60)/60)/24)+DATE(1970,1,1)+(-5/24)</f>
        <v>41597.967638888884</v>
      </c>
      <c r="T413" s="13">
        <f>(((J413/60)/60)/24)+DATE(1970,1,1)+(-5/24)</f>
        <v>41630</v>
      </c>
      <c r="U413">
        <f t="shared" si="6"/>
        <v>2013</v>
      </c>
    </row>
    <row r="414" spans="1:21" ht="45" x14ac:dyDescent="0.2">
      <c r="A414" s="8">
        <f>F414/E414</f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14">
        <f>F414/M414</f>
        <v>57.654545454545456</v>
      </c>
      <c r="Q414" s="9" t="s">
        <v>8310</v>
      </c>
      <c r="R414" s="9" t="s">
        <v>8315</v>
      </c>
      <c r="S414" s="13">
        <f>(((K414/60)/60)/24)+DATE(1970,1,1)+(-5/24)</f>
        <v>41099.534467592588</v>
      </c>
      <c r="T414" s="13">
        <f>(((J414/60)/60)/24)+DATE(1970,1,1)+(-5/24)</f>
        <v>41115.534467592588</v>
      </c>
      <c r="U414">
        <f t="shared" si="6"/>
        <v>2012</v>
      </c>
    </row>
    <row r="415" spans="1:21" ht="45" x14ac:dyDescent="0.2">
      <c r="A415" s="8">
        <f>F415/E415</f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14">
        <f>F415/M415</f>
        <v>78.660818713450297</v>
      </c>
      <c r="Q415" s="9" t="s">
        <v>8310</v>
      </c>
      <c r="R415" s="9" t="s">
        <v>8315</v>
      </c>
      <c r="S415" s="13">
        <f>(((K415/60)/60)/24)+DATE(1970,1,1)+(-5/24)</f>
        <v>41079.66910879629</v>
      </c>
      <c r="T415" s="13">
        <f>(((J415/60)/60)/24)+DATE(1970,1,1)+(-5/24)</f>
        <v>41109.66910879629</v>
      </c>
      <c r="U415">
        <f t="shared" si="6"/>
        <v>2012</v>
      </c>
    </row>
    <row r="416" spans="1:21" ht="45" x14ac:dyDescent="0.2">
      <c r="A416" s="8">
        <f>F416/E416</f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14">
        <f>F416/M416</f>
        <v>91.480769230769226</v>
      </c>
      <c r="Q416" s="9" t="s">
        <v>8310</v>
      </c>
      <c r="R416" s="9" t="s">
        <v>8315</v>
      </c>
      <c r="S416" s="13">
        <f>(((K416/60)/60)/24)+DATE(1970,1,1)+(-5/24)</f>
        <v>41528.85491898148</v>
      </c>
      <c r="T416" s="13">
        <f>(((J416/60)/60)/24)+DATE(1970,1,1)+(-5/24)</f>
        <v>41558.85491898148</v>
      </c>
      <c r="U416">
        <f t="shared" si="6"/>
        <v>2013</v>
      </c>
    </row>
    <row r="417" spans="1:21" ht="60" x14ac:dyDescent="0.2">
      <c r="A417" s="8">
        <f>F417/E417</f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14">
        <f>F417/M417</f>
        <v>68.09809523809524</v>
      </c>
      <c r="Q417" s="9" t="s">
        <v>8310</v>
      </c>
      <c r="R417" s="9" t="s">
        <v>8315</v>
      </c>
      <c r="S417" s="13">
        <f>(((K417/60)/60)/24)+DATE(1970,1,1)+(-5/24)</f>
        <v>41904.643541666665</v>
      </c>
      <c r="T417" s="13">
        <f>(((J417/60)/60)/24)+DATE(1970,1,1)+(-5/24)</f>
        <v>41929.291666666664</v>
      </c>
      <c r="U417">
        <f t="shared" si="6"/>
        <v>2014</v>
      </c>
    </row>
    <row r="418" spans="1:21" ht="30" x14ac:dyDescent="0.2">
      <c r="A418" s="8">
        <f>F418/E418</f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14">
        <f>F418/M418</f>
        <v>48.086800000000004</v>
      </c>
      <c r="Q418" s="9" t="s">
        <v>8310</v>
      </c>
      <c r="R418" s="9" t="s">
        <v>8315</v>
      </c>
      <c r="S418" s="13">
        <f>(((K418/60)/60)/24)+DATE(1970,1,1)+(-5/24)</f>
        <v>41648.187858796293</v>
      </c>
      <c r="T418" s="13">
        <f>(((J418/60)/60)/24)+DATE(1970,1,1)+(-5/24)</f>
        <v>41678.187858796293</v>
      </c>
      <c r="U418">
        <f t="shared" si="6"/>
        <v>2014</v>
      </c>
    </row>
    <row r="419" spans="1:21" ht="45" x14ac:dyDescent="0.2">
      <c r="A419" s="8">
        <f>F419/E419</f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14">
        <f>F419/M419</f>
        <v>202.42307692307693</v>
      </c>
      <c r="Q419" s="9" t="s">
        <v>8310</v>
      </c>
      <c r="R419" s="9" t="s">
        <v>8315</v>
      </c>
      <c r="S419" s="13">
        <f>(((K419/60)/60)/24)+DATE(1970,1,1)+(-5/24)</f>
        <v>41360.76226851852</v>
      </c>
      <c r="T419" s="13">
        <f>(((J419/60)/60)/24)+DATE(1970,1,1)+(-5/24)</f>
        <v>41371.981249999997</v>
      </c>
      <c r="U419">
        <f t="shared" si="6"/>
        <v>2013</v>
      </c>
    </row>
    <row r="420" spans="1:21" ht="45" x14ac:dyDescent="0.2">
      <c r="A420" s="8">
        <f>F420/E420</f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14">
        <f>F420/M420</f>
        <v>216.75</v>
      </c>
      <c r="Q420" s="9" t="s">
        <v>8310</v>
      </c>
      <c r="R420" s="9" t="s">
        <v>8315</v>
      </c>
      <c r="S420" s="13">
        <f>(((K420/60)/60)/24)+DATE(1970,1,1)+(-5/24)</f>
        <v>42178.07403935185</v>
      </c>
      <c r="T420" s="13">
        <f>(((J420/60)/60)/24)+DATE(1970,1,1)+(-5/24)</f>
        <v>42208.07403935185</v>
      </c>
      <c r="U420">
        <f t="shared" si="6"/>
        <v>2015</v>
      </c>
    </row>
    <row r="421" spans="1:21" ht="45" x14ac:dyDescent="0.2">
      <c r="A421" s="8">
        <f>F421/E421</f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14">
        <f>F421/M421</f>
        <v>110.06849315068493</v>
      </c>
      <c r="Q421" s="9" t="s">
        <v>8310</v>
      </c>
      <c r="R421" s="9" t="s">
        <v>8315</v>
      </c>
      <c r="S421" s="13">
        <f>(((K421/60)/60)/24)+DATE(1970,1,1)+(-5/24)</f>
        <v>41394.634108796294</v>
      </c>
      <c r="T421" s="13">
        <f>(((J421/60)/60)/24)+DATE(1970,1,1)+(-5/24)</f>
        <v>41454.634108796294</v>
      </c>
      <c r="U421">
        <f t="shared" si="6"/>
        <v>2013</v>
      </c>
    </row>
    <row r="422" spans="1:21" ht="45" x14ac:dyDescent="0.2">
      <c r="A422" s="8">
        <f>F422/E422</f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14">
        <f>F422/M422</f>
        <v>4.833333333333333</v>
      </c>
      <c r="Q422" s="9" t="s">
        <v>8310</v>
      </c>
      <c r="R422" s="9" t="s">
        <v>8316</v>
      </c>
      <c r="S422" s="13">
        <f>(((K422/60)/60)/24)+DATE(1970,1,1)+(-5/24)</f>
        <v>41682.028136574074</v>
      </c>
      <c r="T422" s="13">
        <f>(((J422/60)/60)/24)+DATE(1970,1,1)+(-5/24)</f>
        <v>41711.986469907402</v>
      </c>
      <c r="U422">
        <f t="shared" si="6"/>
        <v>2014</v>
      </c>
    </row>
    <row r="423" spans="1:21" ht="45" x14ac:dyDescent="0.2">
      <c r="A423" s="8">
        <f>F423/E423</f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14">
        <f>F423/M423</f>
        <v>50.166666666666664</v>
      </c>
      <c r="Q423" s="9" t="s">
        <v>8310</v>
      </c>
      <c r="R423" s="9" t="s">
        <v>8316</v>
      </c>
      <c r="S423" s="13">
        <f>(((K423/60)/60)/24)+DATE(1970,1,1)+(-5/24)</f>
        <v>42177.283055555548</v>
      </c>
      <c r="T423" s="13">
        <f>(((J423/60)/60)/24)+DATE(1970,1,1)+(-5/24)</f>
        <v>42237.283055555548</v>
      </c>
      <c r="U423">
        <f t="shared" si="6"/>
        <v>2015</v>
      </c>
    </row>
    <row r="424" spans="1:21" ht="45" x14ac:dyDescent="0.2">
      <c r="A424" s="8">
        <f>F424/E424</f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14">
        <f>F424/M424</f>
        <v>35.833333333333336</v>
      </c>
      <c r="Q424" s="9" t="s">
        <v>8310</v>
      </c>
      <c r="R424" s="9" t="s">
        <v>8316</v>
      </c>
      <c r="S424" s="13">
        <f>(((K424/60)/60)/24)+DATE(1970,1,1)+(-5/24)</f>
        <v>41863.052048611105</v>
      </c>
      <c r="T424" s="13">
        <f>(((J424/60)/60)/24)+DATE(1970,1,1)+(-5/24)</f>
        <v>41893.052048611105</v>
      </c>
      <c r="U424">
        <f t="shared" si="6"/>
        <v>2014</v>
      </c>
    </row>
    <row r="425" spans="1:21" ht="45" x14ac:dyDescent="0.2">
      <c r="A425" s="8">
        <f>F425/E425</f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14">
        <f>F425/M425</f>
        <v>11.76923076923077</v>
      </c>
      <c r="Q425" s="9" t="s">
        <v>8310</v>
      </c>
      <c r="R425" s="9" t="s">
        <v>8316</v>
      </c>
      <c r="S425" s="13">
        <f>(((K425/60)/60)/24)+DATE(1970,1,1)+(-5/24)</f>
        <v>41400.717939814815</v>
      </c>
      <c r="T425" s="13">
        <f>(((J425/60)/60)/24)+DATE(1970,1,1)+(-5/24)</f>
        <v>41430.717939814815</v>
      </c>
      <c r="U425">
        <f t="shared" si="6"/>
        <v>2013</v>
      </c>
    </row>
    <row r="426" spans="1:21" ht="45" x14ac:dyDescent="0.2">
      <c r="A426" s="8">
        <f>F426/E426</f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14">
        <f>F426/M426</f>
        <v>40.78</v>
      </c>
      <c r="Q426" s="9" t="s">
        <v>8310</v>
      </c>
      <c r="R426" s="9" t="s">
        <v>8316</v>
      </c>
      <c r="S426" s="13">
        <f>(((K426/60)/60)/24)+DATE(1970,1,1)+(-5/24)</f>
        <v>40934.167812499996</v>
      </c>
      <c r="T426" s="13">
        <f>(((J426/60)/60)/24)+DATE(1970,1,1)+(-5/24)</f>
        <v>40994.126145833332</v>
      </c>
      <c r="U426">
        <f t="shared" si="6"/>
        <v>2012</v>
      </c>
    </row>
    <row r="427" spans="1:21" ht="45" x14ac:dyDescent="0.2">
      <c r="A427" s="8">
        <f>F427/E427</f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14">
        <f>F427/M427</f>
        <v>3</v>
      </c>
      <c r="Q427" s="9" t="s">
        <v>8310</v>
      </c>
      <c r="R427" s="9" t="s">
        <v>8316</v>
      </c>
      <c r="S427" s="13">
        <f>(((K427/60)/60)/24)+DATE(1970,1,1)+(-5/24)</f>
        <v>42275.652824074066</v>
      </c>
      <c r="T427" s="13">
        <f>(((J427/60)/60)/24)+DATE(1970,1,1)+(-5/24)</f>
        <v>42335.694490740738</v>
      </c>
      <c r="U427">
        <f t="shared" si="6"/>
        <v>2015</v>
      </c>
    </row>
    <row r="428" spans="1:21" ht="45" x14ac:dyDescent="0.2">
      <c r="A428" s="8">
        <f>F428/E428</f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14">
        <f>F428/M428</f>
        <v>16.625</v>
      </c>
      <c r="Q428" s="9" t="s">
        <v>8310</v>
      </c>
      <c r="R428" s="9" t="s">
        <v>8316</v>
      </c>
      <c r="S428" s="13">
        <f>(((K428/60)/60)/24)+DATE(1970,1,1)+(-5/24)</f>
        <v>42400.503634259258</v>
      </c>
      <c r="T428" s="13">
        <f>(((J428/60)/60)/24)+DATE(1970,1,1)+(-5/24)</f>
        <v>42430.503634259258</v>
      </c>
      <c r="U428">
        <f t="shared" si="6"/>
        <v>2016</v>
      </c>
    </row>
    <row r="429" spans="1:21" ht="45" x14ac:dyDescent="0.2">
      <c r="A429" s="8">
        <f>F429/E429</f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14" t="e">
        <f>F429/M429</f>
        <v>#DIV/0!</v>
      </c>
      <c r="Q429" s="9" t="s">
        <v>8310</v>
      </c>
      <c r="R429" s="9" t="s">
        <v>8316</v>
      </c>
      <c r="S429" s="13">
        <f>(((K429/60)/60)/24)+DATE(1970,1,1)+(-5/24)</f>
        <v>42285.700694444437</v>
      </c>
      <c r="T429" s="13">
        <f>(((J429/60)/60)/24)+DATE(1970,1,1)+(-5/24)</f>
        <v>42299.582638888889</v>
      </c>
      <c r="U429">
        <f t="shared" si="6"/>
        <v>2015</v>
      </c>
    </row>
    <row r="430" spans="1:21" ht="30" x14ac:dyDescent="0.2">
      <c r="A430" s="8">
        <f>F430/E430</f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14">
        <f>F430/M430</f>
        <v>52</v>
      </c>
      <c r="Q430" s="9" t="s">
        <v>8310</v>
      </c>
      <c r="R430" s="9" t="s">
        <v>8316</v>
      </c>
      <c r="S430" s="13">
        <f>(((K430/60)/60)/24)+DATE(1970,1,1)+(-5/24)</f>
        <v>41778.558391203704</v>
      </c>
      <c r="T430" s="13">
        <f>(((J430/60)/60)/24)+DATE(1970,1,1)+(-5/24)</f>
        <v>41806.708333333328</v>
      </c>
      <c r="U430">
        <f t="shared" si="6"/>
        <v>2014</v>
      </c>
    </row>
    <row r="431" spans="1:21" ht="60" x14ac:dyDescent="0.2">
      <c r="A431" s="8">
        <f>F431/E431</f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14" t="e">
        <f>F431/M431</f>
        <v>#DIV/0!</v>
      </c>
      <c r="Q431" s="9" t="s">
        <v>8310</v>
      </c>
      <c r="R431" s="9" t="s">
        <v>8316</v>
      </c>
      <c r="S431" s="13">
        <f>(((K431/60)/60)/24)+DATE(1970,1,1)+(-5/24)</f>
        <v>40070.693078703705</v>
      </c>
      <c r="T431" s="13">
        <f>(((J431/60)/60)/24)+DATE(1970,1,1)+(-5/24)</f>
        <v>40143.999305555553</v>
      </c>
      <c r="U431">
        <f t="shared" si="6"/>
        <v>2009</v>
      </c>
    </row>
    <row r="432" spans="1:21" ht="30" x14ac:dyDescent="0.2">
      <c r="A432" s="8">
        <f>F432/E432</f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14">
        <f>F432/M432</f>
        <v>4.8</v>
      </c>
      <c r="Q432" s="9" t="s">
        <v>8310</v>
      </c>
      <c r="R432" s="9" t="s">
        <v>8316</v>
      </c>
      <c r="S432" s="13">
        <f>(((K432/60)/60)/24)+DATE(1970,1,1)+(-5/24)</f>
        <v>41512.898923611108</v>
      </c>
      <c r="T432" s="13">
        <f>(((J432/60)/60)/24)+DATE(1970,1,1)+(-5/24)</f>
        <v>41527.898923611108</v>
      </c>
      <c r="U432">
        <f t="shared" si="6"/>
        <v>2013</v>
      </c>
    </row>
    <row r="433" spans="1:21" ht="45" x14ac:dyDescent="0.2">
      <c r="A433" s="8">
        <f>F433/E433</f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14">
        <f>F433/M433</f>
        <v>51.875</v>
      </c>
      <c r="Q433" s="9" t="s">
        <v>8310</v>
      </c>
      <c r="R433" s="9" t="s">
        <v>8316</v>
      </c>
      <c r="S433" s="13">
        <f>(((K433/60)/60)/24)+DATE(1970,1,1)+(-5/24)</f>
        <v>42526.662997685176</v>
      </c>
      <c r="T433" s="13">
        <f>(((J433/60)/60)/24)+DATE(1970,1,1)+(-5/24)</f>
        <v>42556.662997685176</v>
      </c>
      <c r="U433">
        <f t="shared" si="6"/>
        <v>2016</v>
      </c>
    </row>
    <row r="434" spans="1:21" ht="45" x14ac:dyDescent="0.2">
      <c r="A434" s="8">
        <f>F434/E434</f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14">
        <f>F434/M434</f>
        <v>71.25</v>
      </c>
      <c r="Q434" s="9" t="s">
        <v>8310</v>
      </c>
      <c r="R434" s="9" t="s">
        <v>8316</v>
      </c>
      <c r="S434" s="13">
        <f>(((K434/60)/60)/24)+DATE(1970,1,1)+(-5/24)</f>
        <v>42238.51829861111</v>
      </c>
      <c r="T434" s="13">
        <f>(((J434/60)/60)/24)+DATE(1970,1,1)+(-5/24)</f>
        <v>42298.51829861111</v>
      </c>
      <c r="U434">
        <f t="shared" si="6"/>
        <v>2015</v>
      </c>
    </row>
    <row r="435" spans="1:21" ht="60" x14ac:dyDescent="0.2">
      <c r="A435" s="8">
        <f>F435/E435</f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14" t="e">
        <f>F435/M435</f>
        <v>#DIV/0!</v>
      </c>
      <c r="Q435" s="9" t="s">
        <v>8310</v>
      </c>
      <c r="R435" s="9" t="s">
        <v>8316</v>
      </c>
      <c r="S435" s="13">
        <f>(((K435/60)/60)/24)+DATE(1970,1,1)+(-5/24)</f>
        <v>42228.42155092593</v>
      </c>
      <c r="T435" s="13">
        <f>(((J435/60)/60)/24)+DATE(1970,1,1)+(-5/24)</f>
        <v>42288.42155092593</v>
      </c>
      <c r="U435">
        <f t="shared" si="6"/>
        <v>2015</v>
      </c>
    </row>
    <row r="436" spans="1:21" ht="45" x14ac:dyDescent="0.2">
      <c r="A436" s="8">
        <f>F436/E436</f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14">
        <f>F436/M436</f>
        <v>62.5</v>
      </c>
      <c r="Q436" s="9" t="s">
        <v>8310</v>
      </c>
      <c r="R436" s="9" t="s">
        <v>8316</v>
      </c>
      <c r="S436" s="13">
        <f>(((K436/60)/60)/24)+DATE(1970,1,1)+(-5/24)</f>
        <v>41576.626180555555</v>
      </c>
      <c r="T436" s="13">
        <f>(((J436/60)/60)/24)+DATE(1970,1,1)+(-5/24)</f>
        <v>41609.667847222219</v>
      </c>
      <c r="U436">
        <f t="shared" si="6"/>
        <v>2013</v>
      </c>
    </row>
    <row r="437" spans="1:21" ht="45" x14ac:dyDescent="0.2">
      <c r="A437" s="8">
        <f>F437/E437</f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14">
        <f>F437/M437</f>
        <v>1</v>
      </c>
      <c r="Q437" s="9" t="s">
        <v>8310</v>
      </c>
      <c r="R437" s="9" t="s">
        <v>8316</v>
      </c>
      <c r="S437" s="13">
        <f>(((K437/60)/60)/24)+DATE(1970,1,1)+(-5/24)</f>
        <v>41500.539120370369</v>
      </c>
      <c r="T437" s="13">
        <f>(((J437/60)/60)/24)+DATE(1970,1,1)+(-5/24)</f>
        <v>41530.539120370369</v>
      </c>
      <c r="U437">
        <f t="shared" si="6"/>
        <v>2013</v>
      </c>
    </row>
    <row r="438" spans="1:21" ht="45" x14ac:dyDescent="0.2">
      <c r="A438" s="8">
        <f>F438/E438</f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14" t="e">
        <f>F438/M438</f>
        <v>#DIV/0!</v>
      </c>
      <c r="Q438" s="9" t="s">
        <v>8310</v>
      </c>
      <c r="R438" s="9" t="s">
        <v>8316</v>
      </c>
      <c r="S438" s="13">
        <f>(((K438/60)/60)/24)+DATE(1970,1,1)+(-5/24)</f>
        <v>41456.154085648144</v>
      </c>
      <c r="T438" s="13">
        <f>(((J438/60)/60)/24)+DATE(1970,1,1)+(-5/24)</f>
        <v>41486.154085648144</v>
      </c>
      <c r="U438">
        <f t="shared" si="6"/>
        <v>2013</v>
      </c>
    </row>
    <row r="439" spans="1:21" ht="45" x14ac:dyDescent="0.2">
      <c r="A439" s="8">
        <f>F439/E439</f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14" t="e">
        <f>F439/M439</f>
        <v>#DIV/0!</v>
      </c>
      <c r="Q439" s="9" t="s">
        <v>8310</v>
      </c>
      <c r="R439" s="9" t="s">
        <v>8316</v>
      </c>
      <c r="S439" s="13">
        <f>(((K439/60)/60)/24)+DATE(1970,1,1)+(-5/24)</f>
        <v>42591.110254629624</v>
      </c>
      <c r="T439" s="13">
        <f>(((J439/60)/60)/24)+DATE(1970,1,1)+(-5/24)</f>
        <v>42651.110254629624</v>
      </c>
      <c r="U439">
        <f t="shared" si="6"/>
        <v>2016</v>
      </c>
    </row>
    <row r="440" spans="1:21" ht="45" x14ac:dyDescent="0.2">
      <c r="A440" s="8">
        <f>F440/E440</f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14">
        <f>F440/M440</f>
        <v>170.54545454545453</v>
      </c>
      <c r="Q440" s="9" t="s">
        <v>8310</v>
      </c>
      <c r="R440" s="9" t="s">
        <v>8316</v>
      </c>
      <c r="S440" s="13">
        <f>(((K440/60)/60)/24)+DATE(1970,1,1)+(-5/24)</f>
        <v>42296.052754629629</v>
      </c>
      <c r="T440" s="13">
        <f>(((J440/60)/60)/24)+DATE(1970,1,1)+(-5/24)</f>
        <v>42326.094421296293</v>
      </c>
      <c r="U440">
        <f t="shared" si="6"/>
        <v>2015</v>
      </c>
    </row>
    <row r="441" spans="1:21" ht="45" x14ac:dyDescent="0.2">
      <c r="A441" s="8">
        <f>F441/E441</f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14" t="e">
        <f>F441/M441</f>
        <v>#DIV/0!</v>
      </c>
      <c r="Q441" s="9" t="s">
        <v>8310</v>
      </c>
      <c r="R441" s="9" t="s">
        <v>8316</v>
      </c>
      <c r="S441" s="13">
        <f>(((K441/60)/60)/24)+DATE(1970,1,1)+(-5/24)</f>
        <v>41919.553449074068</v>
      </c>
      <c r="T441" s="13">
        <f>(((J441/60)/60)/24)+DATE(1970,1,1)+(-5/24)</f>
        <v>41929.553449074068</v>
      </c>
      <c r="U441">
        <f t="shared" si="6"/>
        <v>2014</v>
      </c>
    </row>
    <row r="442" spans="1:21" ht="45" x14ac:dyDescent="0.2">
      <c r="A442" s="8">
        <f>F442/E442</f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14">
        <f>F442/M442</f>
        <v>5</v>
      </c>
      <c r="Q442" s="9" t="s">
        <v>8310</v>
      </c>
      <c r="R442" s="9" t="s">
        <v>8316</v>
      </c>
      <c r="S442" s="13">
        <f>(((K442/60)/60)/24)+DATE(1970,1,1)+(-5/24)</f>
        <v>42423.777233796289</v>
      </c>
      <c r="T442" s="13">
        <f>(((J442/60)/60)/24)+DATE(1970,1,1)+(-5/24)</f>
        <v>42453.735567129632</v>
      </c>
      <c r="U442">
        <f t="shared" si="6"/>
        <v>2016</v>
      </c>
    </row>
    <row r="443" spans="1:21" ht="45" x14ac:dyDescent="0.2">
      <c r="A443" s="8">
        <f>F443/E443</f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14" t="e">
        <f>F443/M443</f>
        <v>#DIV/0!</v>
      </c>
      <c r="Q443" s="9" t="s">
        <v>8310</v>
      </c>
      <c r="R443" s="9" t="s">
        <v>8316</v>
      </c>
      <c r="S443" s="13">
        <f>(((K443/60)/60)/24)+DATE(1970,1,1)+(-5/24)</f>
        <v>41550.585601851846</v>
      </c>
      <c r="T443" s="13">
        <f>(((J443/60)/60)/24)+DATE(1970,1,1)+(-5/24)</f>
        <v>41580.585601851846</v>
      </c>
      <c r="U443">
        <f t="shared" si="6"/>
        <v>2013</v>
      </c>
    </row>
    <row r="444" spans="1:21" x14ac:dyDescent="0.2">
      <c r="A444" s="8">
        <f>F444/E444</f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14">
        <f>F444/M444</f>
        <v>393.58823529411762</v>
      </c>
      <c r="Q444" s="9" t="s">
        <v>8310</v>
      </c>
      <c r="R444" s="9" t="s">
        <v>8316</v>
      </c>
      <c r="S444" s="13">
        <f>(((K444/60)/60)/24)+DATE(1970,1,1)+(-5/24)</f>
        <v>42024.680358796293</v>
      </c>
      <c r="T444" s="13">
        <f>(((J444/60)/60)/24)+DATE(1970,1,1)+(-5/24)</f>
        <v>42054.680358796293</v>
      </c>
      <c r="U444">
        <f t="shared" si="6"/>
        <v>2015</v>
      </c>
    </row>
    <row r="445" spans="1:21" ht="45" x14ac:dyDescent="0.2">
      <c r="A445" s="8">
        <f>F445/E445</f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14">
        <f>F445/M445</f>
        <v>5</v>
      </c>
      <c r="Q445" s="9" t="s">
        <v>8310</v>
      </c>
      <c r="R445" s="9" t="s">
        <v>8316</v>
      </c>
      <c r="S445" s="13">
        <f>(((K445/60)/60)/24)+DATE(1970,1,1)+(-5/24)</f>
        <v>41649.806724537033</v>
      </c>
      <c r="T445" s="13">
        <f>(((J445/60)/60)/24)+DATE(1970,1,1)+(-5/24)</f>
        <v>41679.806724537033</v>
      </c>
      <c r="U445">
        <f t="shared" si="6"/>
        <v>2014</v>
      </c>
    </row>
    <row r="446" spans="1:21" ht="30" x14ac:dyDescent="0.2">
      <c r="A446" s="8">
        <f>F446/E446</f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14">
        <f>F446/M446</f>
        <v>50</v>
      </c>
      <c r="Q446" s="9" t="s">
        <v>8310</v>
      </c>
      <c r="R446" s="9" t="s">
        <v>8316</v>
      </c>
      <c r="S446" s="13">
        <f>(((K446/60)/60)/24)+DATE(1970,1,1)+(-5/24)</f>
        <v>40894.69862268518</v>
      </c>
      <c r="T446" s="13">
        <f>(((J446/60)/60)/24)+DATE(1970,1,1)+(-5/24)</f>
        <v>40954.69862268518</v>
      </c>
      <c r="U446">
        <f t="shared" si="6"/>
        <v>2011</v>
      </c>
    </row>
    <row r="447" spans="1:21" ht="45" x14ac:dyDescent="0.2">
      <c r="A447" s="8">
        <f>F447/E447</f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14">
        <f>F447/M447</f>
        <v>1</v>
      </c>
      <c r="Q447" s="9" t="s">
        <v>8310</v>
      </c>
      <c r="R447" s="9" t="s">
        <v>8316</v>
      </c>
      <c r="S447" s="13">
        <f>(((K447/60)/60)/24)+DATE(1970,1,1)+(-5/24)</f>
        <v>42130.127025462956</v>
      </c>
      <c r="T447" s="13">
        <f>(((J447/60)/60)/24)+DATE(1970,1,1)+(-5/24)</f>
        <v>42145.127025462956</v>
      </c>
      <c r="U447">
        <f t="shared" si="6"/>
        <v>2015</v>
      </c>
    </row>
    <row r="448" spans="1:21" ht="45" x14ac:dyDescent="0.2">
      <c r="A448" s="8">
        <f>F448/E448</f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14">
        <f>F448/M448</f>
        <v>47.875</v>
      </c>
      <c r="Q448" s="9" t="s">
        <v>8310</v>
      </c>
      <c r="R448" s="9" t="s">
        <v>8316</v>
      </c>
      <c r="S448" s="13">
        <f>(((K448/60)/60)/24)+DATE(1970,1,1)+(-5/24)</f>
        <v>42036.875231481477</v>
      </c>
      <c r="T448" s="13">
        <f>(((J448/60)/60)/24)+DATE(1970,1,1)+(-5/24)</f>
        <v>42066.875231481477</v>
      </c>
      <c r="U448">
        <f t="shared" si="6"/>
        <v>2015</v>
      </c>
    </row>
    <row r="449" spans="1:21" ht="45" x14ac:dyDescent="0.2">
      <c r="A449" s="8">
        <f>F449/E449</f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14">
        <f>F449/M449</f>
        <v>5</v>
      </c>
      <c r="Q449" s="9" t="s">
        <v>8310</v>
      </c>
      <c r="R449" s="9" t="s">
        <v>8316</v>
      </c>
      <c r="S449" s="13">
        <f>(((K449/60)/60)/24)+DATE(1970,1,1)+(-5/24)</f>
        <v>41331.34679398148</v>
      </c>
      <c r="T449" s="13">
        <f>(((J449/60)/60)/24)+DATE(1970,1,1)+(-5/24)</f>
        <v>41356.305127314808</v>
      </c>
      <c r="U449">
        <f t="shared" si="6"/>
        <v>2013</v>
      </c>
    </row>
    <row r="450" spans="1:21" ht="45" x14ac:dyDescent="0.2">
      <c r="A450" s="8">
        <f>F450/E450</f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14">
        <f>F450/M450</f>
        <v>20.502500000000001</v>
      </c>
      <c r="Q450" s="9" t="s">
        <v>8310</v>
      </c>
      <c r="R450" s="9" t="s">
        <v>8316</v>
      </c>
      <c r="S450" s="13">
        <f>(((K450/60)/60)/24)+DATE(1970,1,1)+(-5/24)</f>
        <v>41753.549710648142</v>
      </c>
      <c r="T450" s="13">
        <f>(((J450/60)/60)/24)+DATE(1970,1,1)+(-5/24)</f>
        <v>41773.549710648142</v>
      </c>
      <c r="U450">
        <f t="shared" si="6"/>
        <v>2014</v>
      </c>
    </row>
    <row r="451" spans="1:21" ht="45" x14ac:dyDescent="0.2">
      <c r="A451" s="8">
        <f>F451/E451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14">
        <f>F451/M451</f>
        <v>9</v>
      </c>
      <c r="Q451" s="9" t="s">
        <v>8310</v>
      </c>
      <c r="R451" s="9" t="s">
        <v>8316</v>
      </c>
      <c r="S451" s="13">
        <f>(((K451/60)/60)/24)+DATE(1970,1,1)+(-5/24)</f>
        <v>41534.359780092593</v>
      </c>
      <c r="T451" s="13">
        <f>(((J451/60)/60)/24)+DATE(1970,1,1)+(-5/24)</f>
        <v>41564.359780092593</v>
      </c>
      <c r="U451">
        <f t="shared" ref="U451:U514" si="7">YEAR(S451)</f>
        <v>2013</v>
      </c>
    </row>
    <row r="452" spans="1:21" ht="45" x14ac:dyDescent="0.2">
      <c r="A452" s="8">
        <f>F452/E452</f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14">
        <f>F452/M452</f>
        <v>56.571428571428569</v>
      </c>
      <c r="Q452" s="9" t="s">
        <v>8310</v>
      </c>
      <c r="R452" s="9" t="s">
        <v>8316</v>
      </c>
      <c r="S452" s="13">
        <f>(((K452/60)/60)/24)+DATE(1970,1,1)+(-5/24)</f>
        <v>41654.73842592592</v>
      </c>
      <c r="T452" s="13">
        <f>(((J452/60)/60)/24)+DATE(1970,1,1)+(-5/24)</f>
        <v>41684.73842592592</v>
      </c>
      <c r="U452">
        <f t="shared" si="7"/>
        <v>2014</v>
      </c>
    </row>
    <row r="453" spans="1:21" ht="45" x14ac:dyDescent="0.2">
      <c r="A453" s="8">
        <f>F453/E453</f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14" t="e">
        <f>F453/M453</f>
        <v>#DIV/0!</v>
      </c>
      <c r="Q453" s="9" t="s">
        <v>8310</v>
      </c>
      <c r="R453" s="9" t="s">
        <v>8316</v>
      </c>
      <c r="S453" s="13">
        <f>(((K453/60)/60)/24)+DATE(1970,1,1)+(-5/24)</f>
        <v>41634.506840277776</v>
      </c>
      <c r="T453" s="13">
        <f>(((J453/60)/60)/24)+DATE(1970,1,1)+(-5/24)</f>
        <v>41664.506840277776</v>
      </c>
      <c r="U453">
        <f t="shared" si="7"/>
        <v>2013</v>
      </c>
    </row>
    <row r="454" spans="1:21" ht="30" x14ac:dyDescent="0.2">
      <c r="A454" s="8">
        <f>F454/E454</f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14">
        <f>F454/M454</f>
        <v>40</v>
      </c>
      <c r="Q454" s="9" t="s">
        <v>8310</v>
      </c>
      <c r="R454" s="9" t="s">
        <v>8316</v>
      </c>
      <c r="S454" s="13">
        <f>(((K454/60)/60)/24)+DATE(1970,1,1)+(-5/24)</f>
        <v>42107.495543981473</v>
      </c>
      <c r="T454" s="13">
        <f>(((J454/60)/60)/24)+DATE(1970,1,1)+(-5/24)</f>
        <v>42137.495543981473</v>
      </c>
      <c r="U454">
        <f t="shared" si="7"/>
        <v>2015</v>
      </c>
    </row>
    <row r="455" spans="1:21" ht="45" x14ac:dyDescent="0.2">
      <c r="A455" s="8">
        <f>F455/E455</f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14">
        <f>F455/M455</f>
        <v>13</v>
      </c>
      <c r="Q455" s="9" t="s">
        <v>8310</v>
      </c>
      <c r="R455" s="9" t="s">
        <v>8316</v>
      </c>
      <c r="S455" s="13">
        <f>(((K455/60)/60)/24)+DATE(1970,1,1)+(-5/24)</f>
        <v>42038.616655092592</v>
      </c>
      <c r="T455" s="13">
        <f>(((J455/60)/60)/24)+DATE(1970,1,1)+(-5/24)</f>
        <v>42054.616655092592</v>
      </c>
      <c r="U455">
        <f t="shared" si="7"/>
        <v>2015</v>
      </c>
    </row>
    <row r="456" spans="1:21" ht="45" x14ac:dyDescent="0.2">
      <c r="A456" s="8">
        <f>F456/E456</f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14">
        <f>F456/M456</f>
        <v>16.399999999999999</v>
      </c>
      <c r="Q456" s="9" t="s">
        <v>8310</v>
      </c>
      <c r="R456" s="9" t="s">
        <v>8316</v>
      </c>
      <c r="S456" s="13">
        <f>(((K456/60)/60)/24)+DATE(1970,1,1)+(-5/24)</f>
        <v>41938.508923611109</v>
      </c>
      <c r="T456" s="13">
        <f>(((J456/60)/60)/24)+DATE(1970,1,1)+(-5/24)</f>
        <v>41969.343055555553</v>
      </c>
      <c r="U456">
        <f t="shared" si="7"/>
        <v>2014</v>
      </c>
    </row>
    <row r="457" spans="1:21" ht="45" x14ac:dyDescent="0.2">
      <c r="A457" s="8">
        <f>F457/E457</f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14">
        <f>F457/M457</f>
        <v>22.5</v>
      </c>
      <c r="Q457" s="9" t="s">
        <v>8310</v>
      </c>
      <c r="R457" s="9" t="s">
        <v>8316</v>
      </c>
      <c r="S457" s="13">
        <f>(((K457/60)/60)/24)+DATE(1970,1,1)+(-5/24)</f>
        <v>40970.794236111105</v>
      </c>
      <c r="T457" s="13">
        <f>(((J457/60)/60)/24)+DATE(1970,1,1)+(-5/24)</f>
        <v>41015.813194444439</v>
      </c>
      <c r="U457">
        <f t="shared" si="7"/>
        <v>2012</v>
      </c>
    </row>
    <row r="458" spans="1:21" ht="45" x14ac:dyDescent="0.2">
      <c r="A458" s="8">
        <f>F458/E458</f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14">
        <f>F458/M458</f>
        <v>20.333333333333332</v>
      </c>
      <c r="Q458" s="9" t="s">
        <v>8310</v>
      </c>
      <c r="R458" s="9" t="s">
        <v>8316</v>
      </c>
      <c r="S458" s="13">
        <f>(((K458/60)/60)/24)+DATE(1970,1,1)+(-5/24)</f>
        <v>41547.486122685179</v>
      </c>
      <c r="T458" s="13">
        <f>(((J458/60)/60)/24)+DATE(1970,1,1)+(-5/24)</f>
        <v>41568.957638888889</v>
      </c>
      <c r="U458">
        <f t="shared" si="7"/>
        <v>2013</v>
      </c>
    </row>
    <row r="459" spans="1:21" ht="45" x14ac:dyDescent="0.2">
      <c r="A459" s="8">
        <f>F459/E459</f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14" t="e">
        <f>F459/M459</f>
        <v>#DIV/0!</v>
      </c>
      <c r="Q459" s="9" t="s">
        <v>8310</v>
      </c>
      <c r="R459" s="9" t="s">
        <v>8316</v>
      </c>
      <c r="S459" s="13">
        <f>(((K459/60)/60)/24)+DATE(1970,1,1)+(-5/24)</f>
        <v>41837.559166666666</v>
      </c>
      <c r="T459" s="13">
        <f>(((J459/60)/60)/24)+DATE(1970,1,1)+(-5/24)</f>
        <v>41867.559166666666</v>
      </c>
      <c r="U459">
        <f t="shared" si="7"/>
        <v>2014</v>
      </c>
    </row>
    <row r="460" spans="1:21" ht="45" x14ac:dyDescent="0.2">
      <c r="A460" s="8">
        <f>F460/E460</f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14">
        <f>F460/M460</f>
        <v>16.755102040816325</v>
      </c>
      <c r="Q460" s="9" t="s">
        <v>8310</v>
      </c>
      <c r="R460" s="9" t="s">
        <v>8316</v>
      </c>
      <c r="S460" s="13">
        <f>(((K460/60)/60)/24)+DATE(1970,1,1)+(-5/24)</f>
        <v>41378.491435185184</v>
      </c>
      <c r="T460" s="13">
        <f>(((J460/60)/60)/24)+DATE(1970,1,1)+(-5/24)</f>
        <v>41408.491435185184</v>
      </c>
      <c r="U460">
        <f t="shared" si="7"/>
        <v>2013</v>
      </c>
    </row>
    <row r="461" spans="1:21" ht="45" x14ac:dyDescent="0.2">
      <c r="A461" s="8">
        <f>F461/E461</f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14">
        <f>F461/M461</f>
        <v>25</v>
      </c>
      <c r="Q461" s="9" t="s">
        <v>8310</v>
      </c>
      <c r="R461" s="9" t="s">
        <v>8316</v>
      </c>
      <c r="S461" s="13">
        <f>(((K461/60)/60)/24)+DATE(1970,1,1)+(-5/24)</f>
        <v>40800.432025462964</v>
      </c>
      <c r="T461" s="13">
        <f>(((J461/60)/60)/24)+DATE(1970,1,1)+(-5/24)</f>
        <v>40860.473692129628</v>
      </c>
      <c r="U461">
        <f t="shared" si="7"/>
        <v>2011</v>
      </c>
    </row>
    <row r="462" spans="1:21" ht="30" x14ac:dyDescent="0.2">
      <c r="A462" s="8">
        <f>F462/E462</f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14">
        <f>F462/M462</f>
        <v>12.5</v>
      </c>
      <c r="Q462" s="9" t="s">
        <v>8310</v>
      </c>
      <c r="R462" s="9" t="s">
        <v>8316</v>
      </c>
      <c r="S462" s="13">
        <f>(((K462/60)/60)/24)+DATE(1970,1,1)+(-5/24)</f>
        <v>41759.334201388883</v>
      </c>
      <c r="T462" s="13">
        <f>(((J462/60)/60)/24)+DATE(1970,1,1)+(-5/24)</f>
        <v>41790.958333333328</v>
      </c>
      <c r="U462">
        <f t="shared" si="7"/>
        <v>2014</v>
      </c>
    </row>
    <row r="463" spans="1:21" ht="45" x14ac:dyDescent="0.2">
      <c r="A463" s="8">
        <f>F463/E463</f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14" t="e">
        <f>F463/M463</f>
        <v>#DIV/0!</v>
      </c>
      <c r="Q463" s="9" t="s">
        <v>8310</v>
      </c>
      <c r="R463" s="9" t="s">
        <v>8316</v>
      </c>
      <c r="S463" s="13">
        <f>(((K463/60)/60)/24)+DATE(1970,1,1)+(-5/24)</f>
        <v>41407.638506944444</v>
      </c>
      <c r="T463" s="13">
        <f>(((J463/60)/60)/24)+DATE(1970,1,1)+(-5/24)</f>
        <v>41427.638506944444</v>
      </c>
      <c r="U463">
        <f t="shared" si="7"/>
        <v>2013</v>
      </c>
    </row>
    <row r="464" spans="1:21" ht="45" x14ac:dyDescent="0.2">
      <c r="A464" s="8">
        <f>F464/E464</f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14" t="e">
        <f>F464/M464</f>
        <v>#DIV/0!</v>
      </c>
      <c r="Q464" s="9" t="s">
        <v>8310</v>
      </c>
      <c r="R464" s="9" t="s">
        <v>8316</v>
      </c>
      <c r="S464" s="13">
        <f>(((K464/60)/60)/24)+DATE(1970,1,1)+(-5/24)</f>
        <v>40704.918298611112</v>
      </c>
      <c r="T464" s="13">
        <f>(((J464/60)/60)/24)+DATE(1970,1,1)+(-5/24)</f>
        <v>40764.918298611112</v>
      </c>
      <c r="U464">
        <f t="shared" si="7"/>
        <v>2011</v>
      </c>
    </row>
    <row r="465" spans="1:21" ht="45" x14ac:dyDescent="0.2">
      <c r="A465" s="8">
        <f>F465/E465</f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14">
        <f>F465/M465</f>
        <v>113.63636363636364</v>
      </c>
      <c r="Q465" s="9" t="s">
        <v>8310</v>
      </c>
      <c r="R465" s="9" t="s">
        <v>8316</v>
      </c>
      <c r="S465" s="13">
        <f>(((K465/60)/60)/24)+DATE(1970,1,1)+(-5/24)</f>
        <v>40750.501770833333</v>
      </c>
      <c r="T465" s="13">
        <f>(((J465/60)/60)/24)+DATE(1970,1,1)+(-5/24)</f>
        <v>40810.501770833333</v>
      </c>
      <c r="U465">
        <f t="shared" si="7"/>
        <v>2011</v>
      </c>
    </row>
    <row r="466" spans="1:21" ht="30" x14ac:dyDescent="0.2">
      <c r="A466" s="8">
        <f>F466/E466</f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14">
        <f>F466/M466</f>
        <v>1</v>
      </c>
      <c r="Q466" s="9" t="s">
        <v>8310</v>
      </c>
      <c r="R466" s="9" t="s">
        <v>8316</v>
      </c>
      <c r="S466" s="13">
        <f>(((K466/60)/60)/24)+DATE(1970,1,1)+(-5/24)</f>
        <v>42488.640451388892</v>
      </c>
      <c r="T466" s="13">
        <f>(((J466/60)/60)/24)+DATE(1970,1,1)+(-5/24)</f>
        <v>42508.640451388892</v>
      </c>
      <c r="U466">
        <f t="shared" si="7"/>
        <v>2016</v>
      </c>
    </row>
    <row r="467" spans="1:21" x14ac:dyDescent="0.2">
      <c r="A467" s="8">
        <f>F467/E467</f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14">
        <f>F467/M467</f>
        <v>17.25</v>
      </c>
      <c r="Q467" s="9" t="s">
        <v>8310</v>
      </c>
      <c r="R467" s="9" t="s">
        <v>8316</v>
      </c>
      <c r="S467" s="13">
        <f>(((K467/60)/60)/24)+DATE(1970,1,1)+(-5/24)</f>
        <v>41800.911736111106</v>
      </c>
      <c r="T467" s="13">
        <f>(((J467/60)/60)/24)+DATE(1970,1,1)+(-5/24)</f>
        <v>41816.911736111106</v>
      </c>
      <c r="U467">
        <f t="shared" si="7"/>
        <v>2014</v>
      </c>
    </row>
    <row r="468" spans="1:21" ht="45" x14ac:dyDescent="0.2">
      <c r="A468" s="8">
        <f>F468/E468</f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14">
        <f>F468/M468</f>
        <v>15.2</v>
      </c>
      <c r="Q468" s="9" t="s">
        <v>8310</v>
      </c>
      <c r="R468" s="9" t="s">
        <v>8316</v>
      </c>
      <c r="S468" s="13">
        <f>(((K468/60)/60)/24)+DATE(1970,1,1)+(-5/24)</f>
        <v>41129.734537037039</v>
      </c>
      <c r="T468" s="13">
        <f>(((J468/60)/60)/24)+DATE(1970,1,1)+(-5/24)</f>
        <v>41159.734537037039</v>
      </c>
      <c r="U468">
        <f t="shared" si="7"/>
        <v>2012</v>
      </c>
    </row>
    <row r="469" spans="1:21" ht="45" x14ac:dyDescent="0.2">
      <c r="A469" s="8">
        <f>F469/E469</f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14">
        <f>F469/M469</f>
        <v>110.64102564102564</v>
      </c>
      <c r="Q469" s="9" t="s">
        <v>8310</v>
      </c>
      <c r="R469" s="9" t="s">
        <v>8316</v>
      </c>
      <c r="S469" s="13">
        <f>(((K469/60)/60)/24)+DATE(1970,1,1)+(-5/24)</f>
        <v>41135.471458333333</v>
      </c>
      <c r="T469" s="13">
        <f>(((J469/60)/60)/24)+DATE(1970,1,1)+(-5/24)</f>
        <v>41180.471458333333</v>
      </c>
      <c r="U469">
        <f t="shared" si="7"/>
        <v>2012</v>
      </c>
    </row>
    <row r="470" spans="1:21" ht="45" x14ac:dyDescent="0.2">
      <c r="A470" s="8">
        <f>F470/E470</f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14" t="e">
        <f>F470/M470</f>
        <v>#DIV/0!</v>
      </c>
      <c r="Q470" s="9" t="s">
        <v>8310</v>
      </c>
      <c r="R470" s="9" t="s">
        <v>8316</v>
      </c>
      <c r="S470" s="13">
        <f>(((K470/60)/60)/24)+DATE(1970,1,1)+(-5/24)</f>
        <v>41040.959293981476</v>
      </c>
      <c r="T470" s="13">
        <f>(((J470/60)/60)/24)+DATE(1970,1,1)+(-5/24)</f>
        <v>41100.952141203699</v>
      </c>
      <c r="U470">
        <f t="shared" si="7"/>
        <v>2012</v>
      </c>
    </row>
    <row r="471" spans="1:21" ht="30" x14ac:dyDescent="0.2">
      <c r="A471" s="8">
        <f>F471/E471</f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14" t="e">
        <f>F471/M471</f>
        <v>#DIV/0!</v>
      </c>
      <c r="Q471" s="9" t="s">
        <v>8310</v>
      </c>
      <c r="R471" s="9" t="s">
        <v>8316</v>
      </c>
      <c r="S471" s="13">
        <f>(((K471/60)/60)/24)+DATE(1970,1,1)+(-5/24)</f>
        <v>41827.781527777777</v>
      </c>
      <c r="T471" s="13">
        <f>(((J471/60)/60)/24)+DATE(1970,1,1)+(-5/24)</f>
        <v>41887.781527777777</v>
      </c>
      <c r="U471">
        <f t="shared" si="7"/>
        <v>2014</v>
      </c>
    </row>
    <row r="472" spans="1:21" ht="45" x14ac:dyDescent="0.2">
      <c r="A472" s="8">
        <f>F472/E472</f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14">
        <f>F472/M472</f>
        <v>25.5</v>
      </c>
      <c r="Q472" s="9" t="s">
        <v>8310</v>
      </c>
      <c r="R472" s="9" t="s">
        <v>8316</v>
      </c>
      <c r="S472" s="13">
        <f>(((K472/60)/60)/24)+DATE(1970,1,1)+(-5/24)</f>
        <v>41604.959363425922</v>
      </c>
      <c r="T472" s="13">
        <f>(((J472/60)/60)/24)+DATE(1970,1,1)+(-5/24)</f>
        <v>41654.958333333328</v>
      </c>
      <c r="U472">
        <f t="shared" si="7"/>
        <v>2013</v>
      </c>
    </row>
    <row r="473" spans="1:21" ht="60" x14ac:dyDescent="0.2">
      <c r="A473" s="8">
        <f>F473/E473</f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14">
        <f>F473/M473</f>
        <v>38.476470588235294</v>
      </c>
      <c r="Q473" s="9" t="s">
        <v>8310</v>
      </c>
      <c r="R473" s="9" t="s">
        <v>8316</v>
      </c>
      <c r="S473" s="13">
        <f>(((K473/60)/60)/24)+DATE(1970,1,1)+(-5/24)</f>
        <v>41703.513645833329</v>
      </c>
      <c r="T473" s="13">
        <f>(((J473/60)/60)/24)+DATE(1970,1,1)+(-5/24)</f>
        <v>41748.471979166665</v>
      </c>
      <c r="U473">
        <f t="shared" si="7"/>
        <v>2014</v>
      </c>
    </row>
    <row r="474" spans="1:21" ht="45" x14ac:dyDescent="0.2">
      <c r="A474" s="8">
        <f>F474/E474</f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14">
        <f>F474/M474</f>
        <v>28.2</v>
      </c>
      <c r="Q474" s="9" t="s">
        <v>8310</v>
      </c>
      <c r="R474" s="9" t="s">
        <v>8316</v>
      </c>
      <c r="S474" s="13">
        <f>(((K474/60)/60)/24)+DATE(1970,1,1)+(-5/24)</f>
        <v>41844.714328703703</v>
      </c>
      <c r="T474" s="13">
        <f>(((J474/60)/60)/24)+DATE(1970,1,1)+(-5/24)</f>
        <v>41874.714328703703</v>
      </c>
      <c r="U474">
        <f t="shared" si="7"/>
        <v>2014</v>
      </c>
    </row>
    <row r="475" spans="1:21" ht="45" x14ac:dyDescent="0.2">
      <c r="A475" s="8">
        <f>F475/E475</f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14">
        <f>F475/M475</f>
        <v>61.5</v>
      </c>
      <c r="Q475" s="9" t="s">
        <v>8310</v>
      </c>
      <c r="R475" s="9" t="s">
        <v>8316</v>
      </c>
      <c r="S475" s="13">
        <f>(((K475/60)/60)/24)+DATE(1970,1,1)+(-5/24)</f>
        <v>41869.489803240736</v>
      </c>
      <c r="T475" s="13">
        <f>(((J475/60)/60)/24)+DATE(1970,1,1)+(-5/24)</f>
        <v>41899.489803240736</v>
      </c>
      <c r="U475">
        <f t="shared" si="7"/>
        <v>2014</v>
      </c>
    </row>
    <row r="476" spans="1:21" ht="45" x14ac:dyDescent="0.2">
      <c r="A476" s="8">
        <f>F476/E476</f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14">
        <f>F476/M476</f>
        <v>1</v>
      </c>
      <c r="Q476" s="9" t="s">
        <v>8310</v>
      </c>
      <c r="R476" s="9" t="s">
        <v>8316</v>
      </c>
      <c r="S476" s="13">
        <f>(((K476/60)/60)/24)+DATE(1970,1,1)+(-5/24)</f>
        <v>42753.120706018519</v>
      </c>
      <c r="T476" s="13">
        <f>(((J476/60)/60)/24)+DATE(1970,1,1)+(-5/24)</f>
        <v>42783.120706018519</v>
      </c>
      <c r="U476">
        <f t="shared" si="7"/>
        <v>2017</v>
      </c>
    </row>
    <row r="477" spans="1:21" ht="45" x14ac:dyDescent="0.2">
      <c r="A477" s="8">
        <f>F477/E477</f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14" t="e">
        <f>F477/M477</f>
        <v>#DIV/0!</v>
      </c>
      <c r="Q477" s="9" t="s">
        <v>8310</v>
      </c>
      <c r="R477" s="9" t="s">
        <v>8316</v>
      </c>
      <c r="S477" s="13">
        <f>(((K477/60)/60)/24)+DATE(1970,1,1)+(-5/24)</f>
        <v>42099.877812500003</v>
      </c>
      <c r="T477" s="13">
        <f>(((J477/60)/60)/24)+DATE(1970,1,1)+(-5/24)</f>
        <v>42129.877812500003</v>
      </c>
      <c r="U477">
        <f t="shared" si="7"/>
        <v>2015</v>
      </c>
    </row>
    <row r="478" spans="1:21" ht="30" x14ac:dyDescent="0.2">
      <c r="A478" s="8">
        <f>F478/E478</f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14">
        <f>F478/M478</f>
        <v>39.569274193548388</v>
      </c>
      <c r="Q478" s="9" t="s">
        <v>8310</v>
      </c>
      <c r="R478" s="9" t="s">
        <v>8316</v>
      </c>
      <c r="S478" s="13">
        <f>(((K478/60)/60)/24)+DATE(1970,1,1)+(-5/24)</f>
        <v>41757.76667824074</v>
      </c>
      <c r="T478" s="13">
        <f>(((J478/60)/60)/24)+DATE(1970,1,1)+(-5/24)</f>
        <v>41792.957638888889</v>
      </c>
      <c r="U478">
        <f t="shared" si="7"/>
        <v>2014</v>
      </c>
    </row>
    <row r="479" spans="1:21" ht="45" x14ac:dyDescent="0.2">
      <c r="A479" s="8">
        <f>F479/E479</f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14" t="e">
        <f>F479/M479</f>
        <v>#DIV/0!</v>
      </c>
      <c r="Q479" s="9" t="s">
        <v>8310</v>
      </c>
      <c r="R479" s="9" t="s">
        <v>8316</v>
      </c>
      <c r="S479" s="13">
        <f>(((K479/60)/60)/24)+DATE(1970,1,1)+(-5/24)</f>
        <v>40987.626550925925</v>
      </c>
      <c r="T479" s="13">
        <f>(((J479/60)/60)/24)+DATE(1970,1,1)+(-5/24)</f>
        <v>41047.626550925925</v>
      </c>
      <c r="U479">
        <f t="shared" si="7"/>
        <v>2012</v>
      </c>
    </row>
    <row r="480" spans="1:21" ht="45" x14ac:dyDescent="0.2">
      <c r="A480" s="8">
        <f>F480/E480</f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14" t="e">
        <f>F480/M480</f>
        <v>#DIV/0!</v>
      </c>
      <c r="Q480" s="9" t="s">
        <v>8310</v>
      </c>
      <c r="R480" s="9" t="s">
        <v>8316</v>
      </c>
      <c r="S480" s="13">
        <f>(((K480/60)/60)/24)+DATE(1970,1,1)+(-5/24)</f>
        <v>42065.702650462961</v>
      </c>
      <c r="T480" s="13">
        <f>(((J480/60)/60)/24)+DATE(1970,1,1)+(-5/24)</f>
        <v>42095.660983796297</v>
      </c>
      <c r="U480">
        <f t="shared" si="7"/>
        <v>2015</v>
      </c>
    </row>
    <row r="481" spans="1:21" ht="45" x14ac:dyDescent="0.2">
      <c r="A481" s="8">
        <f>F481/E481</f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14">
        <f>F481/M481</f>
        <v>88.8</v>
      </c>
      <c r="Q481" s="9" t="s">
        <v>8310</v>
      </c>
      <c r="R481" s="9" t="s">
        <v>8316</v>
      </c>
      <c r="S481" s="13">
        <f>(((K481/60)/60)/24)+DATE(1970,1,1)+(-5/24)</f>
        <v>41904.199479166666</v>
      </c>
      <c r="T481" s="13">
        <f>(((J481/60)/60)/24)+DATE(1970,1,1)+(-5/24)</f>
        <v>41964.24114583333</v>
      </c>
      <c r="U481">
        <f t="shared" si="7"/>
        <v>2014</v>
      </c>
    </row>
    <row r="482" spans="1:21" ht="45" x14ac:dyDescent="0.2">
      <c r="A482" s="8">
        <f>F482/E482</f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14">
        <f>F482/M482</f>
        <v>55.457142857142856</v>
      </c>
      <c r="Q482" s="9" t="s">
        <v>8310</v>
      </c>
      <c r="R482" s="9" t="s">
        <v>8316</v>
      </c>
      <c r="S482" s="13">
        <f>(((K482/60)/60)/24)+DATE(1970,1,1)+(-5/24)</f>
        <v>41465.291840277772</v>
      </c>
      <c r="T482" s="13">
        <f>(((J482/60)/60)/24)+DATE(1970,1,1)+(-5/24)</f>
        <v>41495.291840277772</v>
      </c>
      <c r="U482">
        <f t="shared" si="7"/>
        <v>2013</v>
      </c>
    </row>
    <row r="483" spans="1:21" ht="45" x14ac:dyDescent="0.2">
      <c r="A483" s="8">
        <f>F483/E483</f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14">
        <f>F483/M483</f>
        <v>87.142857142857139</v>
      </c>
      <c r="Q483" s="9" t="s">
        <v>8310</v>
      </c>
      <c r="R483" s="9" t="s">
        <v>8316</v>
      </c>
      <c r="S483" s="13">
        <f>(((K483/60)/60)/24)+DATE(1970,1,1)+(-5/24)</f>
        <v>41162.46399305555</v>
      </c>
      <c r="T483" s="13">
        <f>(((J483/60)/60)/24)+DATE(1970,1,1)+(-5/24)</f>
        <v>41192.46399305555</v>
      </c>
      <c r="U483">
        <f t="shared" si="7"/>
        <v>2012</v>
      </c>
    </row>
    <row r="484" spans="1:21" ht="45" x14ac:dyDescent="0.2">
      <c r="A484" s="8">
        <f>F484/E484</f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14">
        <f>F484/M484</f>
        <v>10</v>
      </c>
      <c r="Q484" s="9" t="s">
        <v>8310</v>
      </c>
      <c r="R484" s="9" t="s">
        <v>8316</v>
      </c>
      <c r="S484" s="13">
        <f>(((K484/60)/60)/24)+DATE(1970,1,1)+(-5/24)</f>
        <v>42447.68854166667</v>
      </c>
      <c r="T484" s="13">
        <f>(((J484/60)/60)/24)+DATE(1970,1,1)+(-5/24)</f>
        <v>42474.398611111108</v>
      </c>
      <c r="U484">
        <f t="shared" si="7"/>
        <v>2016</v>
      </c>
    </row>
    <row r="485" spans="1:21" ht="45" x14ac:dyDescent="0.2">
      <c r="A485" s="8">
        <f>F485/E485</f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14">
        <f>F485/M485</f>
        <v>51.224489795918366</v>
      </c>
      <c r="Q485" s="9" t="s">
        <v>8310</v>
      </c>
      <c r="R485" s="9" t="s">
        <v>8316</v>
      </c>
      <c r="S485" s="13">
        <f>(((K485/60)/60)/24)+DATE(1970,1,1)+(-5/24)</f>
        <v>41242.989259259259</v>
      </c>
      <c r="T485" s="13">
        <f>(((J485/60)/60)/24)+DATE(1970,1,1)+(-5/24)</f>
        <v>41302.989259259259</v>
      </c>
      <c r="U485">
        <f t="shared" si="7"/>
        <v>2012</v>
      </c>
    </row>
    <row r="486" spans="1:21" ht="60" x14ac:dyDescent="0.2">
      <c r="A486" s="8">
        <f>F486/E486</f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14">
        <f>F486/M486</f>
        <v>13.545454545454545</v>
      </c>
      <c r="Q486" s="9" t="s">
        <v>8310</v>
      </c>
      <c r="R486" s="9" t="s">
        <v>8316</v>
      </c>
      <c r="S486" s="13">
        <f>(((K486/60)/60)/24)+DATE(1970,1,1)+(-5/24)</f>
        <v>42272.731157407405</v>
      </c>
      <c r="T486" s="13">
        <f>(((J486/60)/60)/24)+DATE(1970,1,1)+(-5/24)</f>
        <v>42313.772824074076</v>
      </c>
      <c r="U486">
        <f t="shared" si="7"/>
        <v>2015</v>
      </c>
    </row>
    <row r="487" spans="1:21" ht="30" x14ac:dyDescent="0.2">
      <c r="A487" s="8">
        <f>F487/E487</f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14">
        <f>F487/M487</f>
        <v>66.520080000000007</v>
      </c>
      <c r="Q487" s="9" t="s">
        <v>8310</v>
      </c>
      <c r="R487" s="9" t="s">
        <v>8316</v>
      </c>
      <c r="S487" s="13">
        <f>(((K487/60)/60)/24)+DATE(1970,1,1)+(-5/24)</f>
        <v>41381.297442129624</v>
      </c>
      <c r="T487" s="13">
        <f>(((J487/60)/60)/24)+DATE(1970,1,1)+(-5/24)</f>
        <v>41411.297442129624</v>
      </c>
      <c r="U487">
        <f t="shared" si="7"/>
        <v>2013</v>
      </c>
    </row>
    <row r="488" spans="1:21" ht="45" x14ac:dyDescent="0.2">
      <c r="A488" s="8">
        <f>F488/E488</f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14">
        <f>F488/M488</f>
        <v>50</v>
      </c>
      <c r="Q488" s="9" t="s">
        <v>8310</v>
      </c>
      <c r="R488" s="9" t="s">
        <v>8316</v>
      </c>
      <c r="S488" s="13">
        <f>(((K488/60)/60)/24)+DATE(1970,1,1)+(-5/24)</f>
        <v>41761.734247685185</v>
      </c>
      <c r="T488" s="13">
        <f>(((J488/60)/60)/24)+DATE(1970,1,1)+(-5/24)</f>
        <v>41791.734247685185</v>
      </c>
      <c r="U488">
        <f t="shared" si="7"/>
        <v>2014</v>
      </c>
    </row>
    <row r="489" spans="1:21" ht="45" x14ac:dyDescent="0.2">
      <c r="A489" s="8">
        <f>F489/E489</f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14" t="e">
        <f>F489/M489</f>
        <v>#DIV/0!</v>
      </c>
      <c r="Q489" s="9" t="s">
        <v>8310</v>
      </c>
      <c r="R489" s="9" t="s">
        <v>8316</v>
      </c>
      <c r="S489" s="13">
        <f>(((K489/60)/60)/24)+DATE(1970,1,1)+(-5/24)</f>
        <v>42669.386504629627</v>
      </c>
      <c r="T489" s="13">
        <f>(((J489/60)/60)/24)+DATE(1970,1,1)+(-5/24)</f>
        <v>42729.428171296291</v>
      </c>
      <c r="U489">
        <f t="shared" si="7"/>
        <v>2016</v>
      </c>
    </row>
    <row r="490" spans="1:21" ht="30" x14ac:dyDescent="0.2">
      <c r="A490" s="8">
        <f>F490/E490</f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14" t="e">
        <f>F490/M490</f>
        <v>#DIV/0!</v>
      </c>
      <c r="Q490" s="9" t="s">
        <v>8310</v>
      </c>
      <c r="R490" s="9" t="s">
        <v>8316</v>
      </c>
      <c r="S490" s="13">
        <f>(((K490/60)/60)/24)+DATE(1970,1,1)+(-5/24)</f>
        <v>42713.84606481481</v>
      </c>
      <c r="T490" s="13">
        <f>(((J490/60)/60)/24)+DATE(1970,1,1)+(-5/24)</f>
        <v>42743.84606481481</v>
      </c>
      <c r="U490">
        <f t="shared" si="7"/>
        <v>2016</v>
      </c>
    </row>
    <row r="491" spans="1:21" ht="45" x14ac:dyDescent="0.2">
      <c r="A491" s="8">
        <f>F491/E491</f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14">
        <f>F491/M491</f>
        <v>71.666666666666671</v>
      </c>
      <c r="Q491" s="9" t="s">
        <v>8310</v>
      </c>
      <c r="R491" s="9" t="s">
        <v>8316</v>
      </c>
      <c r="S491" s="13">
        <f>(((K491/60)/60)/24)+DATE(1970,1,1)+(-5/24)</f>
        <v>40882.273333333331</v>
      </c>
      <c r="T491" s="13">
        <f>(((J491/60)/60)/24)+DATE(1970,1,1)+(-5/24)</f>
        <v>40913.272916666661</v>
      </c>
      <c r="U491">
        <f t="shared" si="7"/>
        <v>2011</v>
      </c>
    </row>
    <row r="492" spans="1:21" x14ac:dyDescent="0.2">
      <c r="A492" s="8">
        <f>F492/E492</f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14" t="e">
        <f>F492/M492</f>
        <v>#DIV/0!</v>
      </c>
      <c r="Q492" s="9" t="s">
        <v>8310</v>
      </c>
      <c r="R492" s="9" t="s">
        <v>8316</v>
      </c>
      <c r="S492" s="13">
        <f>(((K492/60)/60)/24)+DATE(1970,1,1)+(-5/24)</f>
        <v>41113.760243055556</v>
      </c>
      <c r="T492" s="13">
        <f>(((J492/60)/60)/24)+DATE(1970,1,1)+(-5/24)</f>
        <v>41143.760243055556</v>
      </c>
      <c r="U492">
        <f t="shared" si="7"/>
        <v>2012</v>
      </c>
    </row>
    <row r="493" spans="1:21" ht="45" x14ac:dyDescent="0.2">
      <c r="A493" s="8">
        <f>F493/E493</f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14" t="e">
        <f>F493/M493</f>
        <v>#DIV/0!</v>
      </c>
      <c r="Q493" s="9" t="s">
        <v>8310</v>
      </c>
      <c r="R493" s="9" t="s">
        <v>8316</v>
      </c>
      <c r="S493" s="13">
        <f>(((K493/60)/60)/24)+DATE(1970,1,1)+(-5/24)</f>
        <v>42366.774293981485</v>
      </c>
      <c r="T493" s="13">
        <f>(((J493/60)/60)/24)+DATE(1970,1,1)+(-5/24)</f>
        <v>42396.774293981485</v>
      </c>
      <c r="U493">
        <f t="shared" si="7"/>
        <v>2015</v>
      </c>
    </row>
    <row r="494" spans="1:21" ht="45" x14ac:dyDescent="0.2">
      <c r="A494" s="8">
        <f>F494/E494</f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14" t="e">
        <f>F494/M494</f>
        <v>#DIV/0!</v>
      </c>
      <c r="Q494" s="9" t="s">
        <v>8310</v>
      </c>
      <c r="R494" s="9" t="s">
        <v>8316</v>
      </c>
      <c r="S494" s="13">
        <f>(((K494/60)/60)/24)+DATE(1970,1,1)+(-5/24)</f>
        <v>42595.826736111114</v>
      </c>
      <c r="T494" s="13">
        <f>(((J494/60)/60)/24)+DATE(1970,1,1)+(-5/24)</f>
        <v>42655.826736111114</v>
      </c>
      <c r="U494">
        <f t="shared" si="7"/>
        <v>2016</v>
      </c>
    </row>
    <row r="495" spans="1:21" ht="45" x14ac:dyDescent="0.2">
      <c r="A495" s="8">
        <f>F495/E495</f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14" t="e">
        <f>F495/M495</f>
        <v>#DIV/0!</v>
      </c>
      <c r="Q495" s="9" t="s">
        <v>8310</v>
      </c>
      <c r="R495" s="9" t="s">
        <v>8316</v>
      </c>
      <c r="S495" s="13">
        <f>(((K495/60)/60)/24)+DATE(1970,1,1)+(-5/24)</f>
        <v>42114.517800925918</v>
      </c>
      <c r="T495" s="13">
        <f>(((J495/60)/60)/24)+DATE(1970,1,1)+(-5/24)</f>
        <v>42144.517800925918</v>
      </c>
      <c r="U495">
        <f t="shared" si="7"/>
        <v>2015</v>
      </c>
    </row>
    <row r="496" spans="1:21" ht="45" x14ac:dyDescent="0.2">
      <c r="A496" s="8">
        <f>F496/E496</f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14">
        <f>F496/M496</f>
        <v>10.333333333333334</v>
      </c>
      <c r="Q496" s="9" t="s">
        <v>8310</v>
      </c>
      <c r="R496" s="9" t="s">
        <v>8316</v>
      </c>
      <c r="S496" s="13">
        <f>(((K496/60)/60)/24)+DATE(1970,1,1)+(-5/24)</f>
        <v>41799.62228009259</v>
      </c>
      <c r="T496" s="13">
        <f>(((J496/60)/60)/24)+DATE(1970,1,1)+(-5/24)</f>
        <v>41822.916666666664</v>
      </c>
      <c r="U496">
        <f t="shared" si="7"/>
        <v>2014</v>
      </c>
    </row>
    <row r="497" spans="1:21" ht="45" x14ac:dyDescent="0.2">
      <c r="A497" s="8">
        <f>F497/E497</f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14" t="e">
        <f>F497/M497</f>
        <v>#DIV/0!</v>
      </c>
      <c r="Q497" s="9" t="s">
        <v>8310</v>
      </c>
      <c r="R497" s="9" t="s">
        <v>8316</v>
      </c>
      <c r="S497" s="13">
        <f>(((K497/60)/60)/24)+DATE(1970,1,1)+(-5/24)</f>
        <v>42171.619270833333</v>
      </c>
      <c r="T497" s="13">
        <f>(((J497/60)/60)/24)+DATE(1970,1,1)+(-5/24)</f>
        <v>42201.619270833333</v>
      </c>
      <c r="U497">
        <f t="shared" si="7"/>
        <v>2015</v>
      </c>
    </row>
    <row r="498" spans="1:21" ht="30" x14ac:dyDescent="0.2">
      <c r="A498" s="8">
        <f>F498/E498</f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14">
        <f>F498/M498</f>
        <v>1</v>
      </c>
      <c r="Q498" s="9" t="s">
        <v>8310</v>
      </c>
      <c r="R498" s="9" t="s">
        <v>8316</v>
      </c>
      <c r="S498" s="13">
        <f>(((K498/60)/60)/24)+DATE(1970,1,1)+(-5/24)</f>
        <v>41620.723078703704</v>
      </c>
      <c r="T498" s="13">
        <f>(((J498/60)/60)/24)+DATE(1970,1,1)+(-5/24)</f>
        <v>41680.723078703704</v>
      </c>
      <c r="U498">
        <f t="shared" si="7"/>
        <v>2013</v>
      </c>
    </row>
    <row r="499" spans="1:21" x14ac:dyDescent="0.2">
      <c r="A499" s="8">
        <f>F499/E499</f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14">
        <f>F499/M499</f>
        <v>10</v>
      </c>
      <c r="Q499" s="9" t="s">
        <v>8310</v>
      </c>
      <c r="R499" s="9" t="s">
        <v>8316</v>
      </c>
      <c r="S499" s="13">
        <f>(((K499/60)/60)/24)+DATE(1970,1,1)+(-5/24)</f>
        <v>41944.829456018517</v>
      </c>
      <c r="T499" s="13">
        <f>(((J499/60)/60)/24)+DATE(1970,1,1)+(-5/24)</f>
        <v>41997.999999999993</v>
      </c>
      <c r="U499">
        <f t="shared" si="7"/>
        <v>2014</v>
      </c>
    </row>
    <row r="500" spans="1:21" ht="45" x14ac:dyDescent="0.2">
      <c r="A500" s="8">
        <f>F500/E500</f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14">
        <f>F500/M500</f>
        <v>136.09090909090909</v>
      </c>
      <c r="Q500" s="9" t="s">
        <v>8310</v>
      </c>
      <c r="R500" s="9" t="s">
        <v>8316</v>
      </c>
      <c r="S500" s="13">
        <f>(((K500/60)/60)/24)+DATE(1970,1,1)+(-5/24)</f>
        <v>40858.553807870368</v>
      </c>
      <c r="T500" s="13">
        <f>(((J500/60)/60)/24)+DATE(1970,1,1)+(-5/24)</f>
        <v>40900.553807870368</v>
      </c>
      <c r="U500">
        <f t="shared" si="7"/>
        <v>2011</v>
      </c>
    </row>
    <row r="501" spans="1:21" ht="75" x14ac:dyDescent="0.2">
      <c r="A501" s="8">
        <f>F501/E501</f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14">
        <f>F501/M501</f>
        <v>73.461538461538467</v>
      </c>
      <c r="Q501" s="9" t="s">
        <v>8310</v>
      </c>
      <c r="R501" s="9" t="s">
        <v>8316</v>
      </c>
      <c r="S501" s="13">
        <f>(((K501/60)/60)/24)+DATE(1970,1,1)+(-5/24)</f>
        <v>40043.687129629623</v>
      </c>
      <c r="T501" s="13">
        <f>(((J501/60)/60)/24)+DATE(1970,1,1)+(-5/24)</f>
        <v>40098.665972222218</v>
      </c>
      <c r="U501">
        <f t="shared" si="7"/>
        <v>2009</v>
      </c>
    </row>
    <row r="502" spans="1:21" ht="60" x14ac:dyDescent="0.2">
      <c r="A502" s="8">
        <f>F502/E502</f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14">
        <f>F502/M502</f>
        <v>53.75</v>
      </c>
      <c r="Q502" s="9" t="s">
        <v>8310</v>
      </c>
      <c r="R502" s="9" t="s">
        <v>8316</v>
      </c>
      <c r="S502" s="13">
        <f>(((K502/60)/60)/24)+DATE(1970,1,1)+(-5/24)</f>
        <v>40247.677673611113</v>
      </c>
      <c r="T502" s="13">
        <f>(((J502/60)/60)/24)+DATE(1970,1,1)+(-5/24)</f>
        <v>40306.719444444439</v>
      </c>
      <c r="U502">
        <f t="shared" si="7"/>
        <v>2010</v>
      </c>
    </row>
    <row r="503" spans="1:21" ht="45" x14ac:dyDescent="0.2">
      <c r="A503" s="8">
        <f>F503/E503</f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14" t="e">
        <f>F503/M503</f>
        <v>#DIV/0!</v>
      </c>
      <c r="Q503" s="9" t="s">
        <v>8310</v>
      </c>
      <c r="R503" s="9" t="s">
        <v>8316</v>
      </c>
      <c r="S503" s="13">
        <f>(((K503/60)/60)/24)+DATE(1970,1,1)+(-5/24)</f>
        <v>40703.026053240741</v>
      </c>
      <c r="T503" s="13">
        <f>(((J503/60)/60)/24)+DATE(1970,1,1)+(-5/24)</f>
        <v>40733.026053240741</v>
      </c>
      <c r="U503">
        <f t="shared" si="7"/>
        <v>2011</v>
      </c>
    </row>
    <row r="504" spans="1:21" ht="45" x14ac:dyDescent="0.2">
      <c r="A504" s="8">
        <f>F504/E504</f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14">
        <f>F504/M504</f>
        <v>57.5</v>
      </c>
      <c r="Q504" s="9" t="s">
        <v>8310</v>
      </c>
      <c r="R504" s="9" t="s">
        <v>8316</v>
      </c>
      <c r="S504" s="13">
        <f>(((K504/60)/60)/24)+DATE(1970,1,1)+(-5/24)</f>
        <v>40956.345196759255</v>
      </c>
      <c r="T504" s="13">
        <f>(((J504/60)/60)/24)+DATE(1970,1,1)+(-5/24)</f>
        <v>40986.303530092591</v>
      </c>
      <c r="U504">
        <f t="shared" si="7"/>
        <v>2012</v>
      </c>
    </row>
    <row r="505" spans="1:21" ht="45" x14ac:dyDescent="0.2">
      <c r="A505" s="8">
        <f>F505/E505</f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14">
        <f>F505/M505</f>
        <v>12.666666666666666</v>
      </c>
      <c r="Q505" s="9" t="s">
        <v>8310</v>
      </c>
      <c r="R505" s="9" t="s">
        <v>8316</v>
      </c>
      <c r="S505" s="13">
        <f>(((K505/60)/60)/24)+DATE(1970,1,1)+(-5/24)</f>
        <v>41991.318321759252</v>
      </c>
      <c r="T505" s="13">
        <f>(((J505/60)/60)/24)+DATE(1970,1,1)+(-5/24)</f>
        <v>42021.318321759252</v>
      </c>
      <c r="U505">
        <f t="shared" si="7"/>
        <v>2014</v>
      </c>
    </row>
    <row r="506" spans="1:21" ht="45" x14ac:dyDescent="0.2">
      <c r="A506" s="8">
        <f>F506/E506</f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14">
        <f>F506/M506</f>
        <v>67</v>
      </c>
      <c r="Q506" s="9" t="s">
        <v>8310</v>
      </c>
      <c r="R506" s="9" t="s">
        <v>8316</v>
      </c>
      <c r="S506" s="13">
        <f>(((K506/60)/60)/24)+DATE(1970,1,1)+(-5/24)</f>
        <v>40949.775312499994</v>
      </c>
      <c r="T506" s="13">
        <f>(((J506/60)/60)/24)+DATE(1970,1,1)+(-5/24)</f>
        <v>41009.73364583333</v>
      </c>
      <c r="U506">
        <f t="shared" si="7"/>
        <v>2012</v>
      </c>
    </row>
    <row r="507" spans="1:21" ht="45" x14ac:dyDescent="0.2">
      <c r="A507" s="8">
        <f>F507/E507</f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14">
        <f>F507/M507</f>
        <v>3.7142857142857144</v>
      </c>
      <c r="Q507" s="9" t="s">
        <v>8310</v>
      </c>
      <c r="R507" s="9" t="s">
        <v>8316</v>
      </c>
      <c r="S507" s="13">
        <f>(((K507/60)/60)/24)+DATE(1970,1,1)+(-5/24)</f>
        <v>42317.889884259253</v>
      </c>
      <c r="T507" s="13">
        <f>(((J507/60)/60)/24)+DATE(1970,1,1)+(-5/24)</f>
        <v>42362.889884259253</v>
      </c>
      <c r="U507">
        <f t="shared" si="7"/>
        <v>2015</v>
      </c>
    </row>
    <row r="508" spans="1:21" ht="45" x14ac:dyDescent="0.2">
      <c r="A508" s="8">
        <f>F508/E508</f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14">
        <f>F508/M508</f>
        <v>250</v>
      </c>
      <c r="Q508" s="9" t="s">
        <v>8310</v>
      </c>
      <c r="R508" s="9" t="s">
        <v>8316</v>
      </c>
      <c r="S508" s="13">
        <f>(((K508/60)/60)/24)+DATE(1970,1,1)+(-5/24)</f>
        <v>41466.343981481477</v>
      </c>
      <c r="T508" s="13">
        <f>(((J508/60)/60)/24)+DATE(1970,1,1)+(-5/24)</f>
        <v>41496.343981481477</v>
      </c>
      <c r="U508">
        <f t="shared" si="7"/>
        <v>2013</v>
      </c>
    </row>
    <row r="509" spans="1:21" ht="45" x14ac:dyDescent="0.2">
      <c r="A509" s="8">
        <f>F509/E509</f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14">
        <f>F509/M509</f>
        <v>64</v>
      </c>
      <c r="Q509" s="9" t="s">
        <v>8310</v>
      </c>
      <c r="R509" s="9" t="s">
        <v>8316</v>
      </c>
      <c r="S509" s="13">
        <f>(((K509/60)/60)/24)+DATE(1970,1,1)+(-5/24)</f>
        <v>41156.750659722216</v>
      </c>
      <c r="T509" s="13">
        <f>(((J509/60)/60)/24)+DATE(1970,1,1)+(-5/24)</f>
        <v>41201.750659722216</v>
      </c>
      <c r="U509">
        <f t="shared" si="7"/>
        <v>2012</v>
      </c>
    </row>
    <row r="510" spans="1:21" ht="45" x14ac:dyDescent="0.2">
      <c r="A510" s="8">
        <f>F510/E510</f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14">
        <f>F510/M510</f>
        <v>133.33333333333334</v>
      </c>
      <c r="Q510" s="9" t="s">
        <v>8310</v>
      </c>
      <c r="R510" s="9" t="s">
        <v>8316</v>
      </c>
      <c r="S510" s="13">
        <f>(((K510/60)/60)/24)+DATE(1970,1,1)+(-5/24)</f>
        <v>40994.815983796296</v>
      </c>
      <c r="T510" s="13">
        <f>(((J510/60)/60)/24)+DATE(1970,1,1)+(-5/24)</f>
        <v>41054.384722222218</v>
      </c>
      <c r="U510">
        <f t="shared" si="7"/>
        <v>2012</v>
      </c>
    </row>
    <row r="511" spans="1:21" ht="45" x14ac:dyDescent="0.2">
      <c r="A511" s="8">
        <f>F511/E511</f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14">
        <f>F511/M511</f>
        <v>10</v>
      </c>
      <c r="Q511" s="9" t="s">
        <v>8310</v>
      </c>
      <c r="R511" s="9" t="s">
        <v>8316</v>
      </c>
      <c r="S511" s="13">
        <f>(((K511/60)/60)/24)+DATE(1970,1,1)+(-5/24)</f>
        <v>42153.423263888886</v>
      </c>
      <c r="T511" s="13">
        <f>(((J511/60)/60)/24)+DATE(1970,1,1)+(-5/24)</f>
        <v>42183.423263888886</v>
      </c>
      <c r="U511">
        <f t="shared" si="7"/>
        <v>2015</v>
      </c>
    </row>
    <row r="512" spans="1:21" ht="45" x14ac:dyDescent="0.2">
      <c r="A512" s="8">
        <f>F512/E512</f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14" t="e">
        <f>F512/M512</f>
        <v>#DIV/0!</v>
      </c>
      <c r="Q512" s="9" t="s">
        <v>8310</v>
      </c>
      <c r="R512" s="9" t="s">
        <v>8316</v>
      </c>
      <c r="S512" s="13">
        <f>(((K512/60)/60)/24)+DATE(1970,1,1)+(-5/24)</f>
        <v>42399.968043981477</v>
      </c>
      <c r="T512" s="13">
        <f>(((J512/60)/60)/24)+DATE(1970,1,1)+(-5/24)</f>
        <v>42429.968043981477</v>
      </c>
      <c r="U512">
        <f t="shared" si="7"/>
        <v>2016</v>
      </c>
    </row>
    <row r="513" spans="1:21" ht="45" x14ac:dyDescent="0.2">
      <c r="A513" s="8">
        <f>F513/E513</f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14">
        <f>F513/M513</f>
        <v>30</v>
      </c>
      <c r="Q513" s="9" t="s">
        <v>8310</v>
      </c>
      <c r="R513" s="9" t="s">
        <v>8316</v>
      </c>
      <c r="S513" s="13">
        <f>(((K513/60)/60)/24)+DATE(1970,1,1)+(-5/24)</f>
        <v>41340.09469907407</v>
      </c>
      <c r="T513" s="13">
        <f>(((J513/60)/60)/24)+DATE(1970,1,1)+(-5/24)</f>
        <v>41370.053032407406</v>
      </c>
      <c r="U513">
        <f t="shared" si="7"/>
        <v>2013</v>
      </c>
    </row>
    <row r="514" spans="1:21" ht="45" x14ac:dyDescent="0.2">
      <c r="A514" s="8">
        <f>F514/E514</f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14">
        <f>F514/M514</f>
        <v>5.5</v>
      </c>
      <c r="Q514" s="9" t="s">
        <v>8310</v>
      </c>
      <c r="R514" s="9" t="s">
        <v>8316</v>
      </c>
      <c r="S514" s="13">
        <f>(((K514/60)/60)/24)+DATE(1970,1,1)+(-5/24)</f>
        <v>42649.533877314818</v>
      </c>
      <c r="T514" s="13">
        <f>(((J514/60)/60)/24)+DATE(1970,1,1)+(-5/24)</f>
        <v>42694.575543981475</v>
      </c>
      <c r="U514">
        <f t="shared" si="7"/>
        <v>2016</v>
      </c>
    </row>
    <row r="515" spans="1:21" ht="30" x14ac:dyDescent="0.2">
      <c r="A515" s="8">
        <f>F515/E515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14">
        <f>F515/M515</f>
        <v>102.38235294117646</v>
      </c>
      <c r="Q515" s="9" t="s">
        <v>8310</v>
      </c>
      <c r="R515" s="9" t="s">
        <v>8316</v>
      </c>
      <c r="S515" s="13">
        <f>(((K515/60)/60)/24)+DATE(1970,1,1)+(-5/24)</f>
        <v>42552.445659722223</v>
      </c>
      <c r="T515" s="13">
        <f>(((J515/60)/60)/24)+DATE(1970,1,1)+(-5/24)</f>
        <v>42597.083333333336</v>
      </c>
      <c r="U515">
        <f t="shared" ref="U515:U578" si="8">YEAR(S515)</f>
        <v>2016</v>
      </c>
    </row>
    <row r="516" spans="1:21" ht="45" x14ac:dyDescent="0.2">
      <c r="A516" s="8">
        <f>F516/E516</f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14">
        <f>F516/M516</f>
        <v>16.666666666666668</v>
      </c>
      <c r="Q516" s="9" t="s">
        <v>8310</v>
      </c>
      <c r="R516" s="9" t="s">
        <v>8316</v>
      </c>
      <c r="S516" s="13">
        <f>(((K516/60)/60)/24)+DATE(1970,1,1)+(-5/24)</f>
        <v>41830.405636574069</v>
      </c>
      <c r="T516" s="13">
        <f>(((J516/60)/60)/24)+DATE(1970,1,1)+(-5/24)</f>
        <v>41860.405636574069</v>
      </c>
      <c r="U516">
        <f t="shared" si="8"/>
        <v>2014</v>
      </c>
    </row>
    <row r="517" spans="1:21" ht="45" x14ac:dyDescent="0.2">
      <c r="A517" s="8">
        <f>F517/E517</f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14">
        <f>F517/M517</f>
        <v>725.02941176470586</v>
      </c>
      <c r="Q517" s="9" t="s">
        <v>8310</v>
      </c>
      <c r="R517" s="9" t="s">
        <v>8316</v>
      </c>
      <c r="S517" s="13">
        <f>(((K517/60)/60)/24)+DATE(1970,1,1)+(-5/24)</f>
        <v>42327.282418981478</v>
      </c>
      <c r="T517" s="13">
        <f>(((J517/60)/60)/24)+DATE(1970,1,1)+(-5/24)</f>
        <v>42367.282418981478</v>
      </c>
      <c r="U517">
        <f t="shared" si="8"/>
        <v>2015</v>
      </c>
    </row>
    <row r="518" spans="1:21" ht="30" x14ac:dyDescent="0.2">
      <c r="A518" s="8">
        <f>F518/E518</f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14" t="e">
        <f>F518/M518</f>
        <v>#DIV/0!</v>
      </c>
      <c r="Q518" s="9" t="s">
        <v>8310</v>
      </c>
      <c r="R518" s="9" t="s">
        <v>8316</v>
      </c>
      <c r="S518" s="13">
        <f>(((K518/60)/60)/24)+DATE(1970,1,1)+(-5/24)</f>
        <v>42091.570370370369</v>
      </c>
      <c r="T518" s="13">
        <f>(((J518/60)/60)/24)+DATE(1970,1,1)+(-5/24)</f>
        <v>42151.570370370369</v>
      </c>
      <c r="U518">
        <f t="shared" si="8"/>
        <v>2015</v>
      </c>
    </row>
    <row r="519" spans="1:21" ht="45" x14ac:dyDescent="0.2">
      <c r="A519" s="8">
        <f>F519/E519</f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14">
        <f>F519/M519</f>
        <v>68.333333333333329</v>
      </c>
      <c r="Q519" s="9" t="s">
        <v>8310</v>
      </c>
      <c r="R519" s="9" t="s">
        <v>8316</v>
      </c>
      <c r="S519" s="13">
        <f>(((K519/60)/60)/24)+DATE(1970,1,1)+(-5/24)</f>
        <v>42738.406956018516</v>
      </c>
      <c r="T519" s="13">
        <f>(((J519/60)/60)/24)+DATE(1970,1,1)+(-5/24)</f>
        <v>42768.406956018516</v>
      </c>
      <c r="U519">
        <f t="shared" si="8"/>
        <v>2017</v>
      </c>
    </row>
    <row r="520" spans="1:21" ht="45" x14ac:dyDescent="0.2">
      <c r="A520" s="8">
        <f>F520/E520</f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14" t="e">
        <f>F520/M520</f>
        <v>#DIV/0!</v>
      </c>
      <c r="Q520" s="9" t="s">
        <v>8310</v>
      </c>
      <c r="R520" s="9" t="s">
        <v>8316</v>
      </c>
      <c r="S520" s="13">
        <f>(((K520/60)/60)/24)+DATE(1970,1,1)+(-5/24)</f>
        <v>42223.407685185179</v>
      </c>
      <c r="T520" s="13">
        <f>(((J520/60)/60)/24)+DATE(1970,1,1)+(-5/24)</f>
        <v>42253.406944444439</v>
      </c>
      <c r="U520">
        <f t="shared" si="8"/>
        <v>2015</v>
      </c>
    </row>
    <row r="521" spans="1:21" ht="45" x14ac:dyDescent="0.2">
      <c r="A521" s="8">
        <f>F521/E521</f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14">
        <f>F521/M521</f>
        <v>39.228571428571428</v>
      </c>
      <c r="Q521" s="9" t="s">
        <v>8310</v>
      </c>
      <c r="R521" s="9" t="s">
        <v>8316</v>
      </c>
      <c r="S521" s="13">
        <f>(((K521/60)/60)/24)+DATE(1970,1,1)+(-5/24)</f>
        <v>41218.183113425926</v>
      </c>
      <c r="T521" s="13">
        <f>(((J521/60)/60)/24)+DATE(1970,1,1)+(-5/24)</f>
        <v>41248.183113425926</v>
      </c>
      <c r="U521">
        <f t="shared" si="8"/>
        <v>2012</v>
      </c>
    </row>
    <row r="522" spans="1:21" ht="45" x14ac:dyDescent="0.2">
      <c r="A522" s="8">
        <f>F522/E522</f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14">
        <f>F522/M522</f>
        <v>150.14705882352942</v>
      </c>
      <c r="Q522" s="9" t="s">
        <v>8317</v>
      </c>
      <c r="R522" s="9" t="s">
        <v>8318</v>
      </c>
      <c r="S522" s="13">
        <f>(((K522/60)/60)/24)+DATE(1970,1,1)+(-5/24)</f>
        <v>42318.493761574071</v>
      </c>
      <c r="T522" s="13">
        <f>(((J522/60)/60)/24)+DATE(1970,1,1)+(-5/24)</f>
        <v>42348.493761574071</v>
      </c>
      <c r="U522">
        <f t="shared" si="8"/>
        <v>2015</v>
      </c>
    </row>
    <row r="523" spans="1:21" ht="45" x14ac:dyDescent="0.2">
      <c r="A523" s="8">
        <f>F523/E523</f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14">
        <f>F523/M523</f>
        <v>93.428571428571431</v>
      </c>
      <c r="Q523" s="9" t="s">
        <v>8317</v>
      </c>
      <c r="R523" s="9" t="s">
        <v>8318</v>
      </c>
      <c r="S523" s="13">
        <f>(((K523/60)/60)/24)+DATE(1970,1,1)+(-5/24)</f>
        <v>42645.884479166663</v>
      </c>
      <c r="T523" s="13">
        <f>(((J523/60)/60)/24)+DATE(1970,1,1)+(-5/24)</f>
        <v>42674.999305555553</v>
      </c>
      <c r="U523">
        <f t="shared" si="8"/>
        <v>2016</v>
      </c>
    </row>
    <row r="524" spans="1:21" ht="45" x14ac:dyDescent="0.2">
      <c r="A524" s="8">
        <f>F524/E524</f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14">
        <f>F524/M524</f>
        <v>110.96774193548387</v>
      </c>
      <c r="Q524" s="9" t="s">
        <v>8317</v>
      </c>
      <c r="R524" s="9" t="s">
        <v>8318</v>
      </c>
      <c r="S524" s="13">
        <f>(((K524/60)/60)/24)+DATE(1970,1,1)+(-5/24)</f>
        <v>42429.832465277774</v>
      </c>
      <c r="T524" s="13">
        <f>(((J524/60)/60)/24)+DATE(1970,1,1)+(-5/24)</f>
        <v>42449.790798611109</v>
      </c>
      <c r="U524">
        <f t="shared" si="8"/>
        <v>2016</v>
      </c>
    </row>
    <row r="525" spans="1:21" ht="45" x14ac:dyDescent="0.2">
      <c r="A525" s="8">
        <f>F525/E525</f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14">
        <f>F525/M525</f>
        <v>71.785714285714292</v>
      </c>
      <c r="Q525" s="9" t="s">
        <v>8317</v>
      </c>
      <c r="R525" s="9" t="s">
        <v>8318</v>
      </c>
      <c r="S525" s="13">
        <f>(((K525/60)/60)/24)+DATE(1970,1,1)+(-5/24)</f>
        <v>42237.924490740734</v>
      </c>
      <c r="T525" s="13">
        <f>(((J525/60)/60)/24)+DATE(1970,1,1)+(-5/24)</f>
        <v>42267.924490740734</v>
      </c>
      <c r="U525">
        <f t="shared" si="8"/>
        <v>2015</v>
      </c>
    </row>
    <row r="526" spans="1:21" ht="45" x14ac:dyDescent="0.2">
      <c r="A526" s="8">
        <f>F526/E526</f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14">
        <f>F526/M526</f>
        <v>29.258076923076924</v>
      </c>
      <c r="Q526" s="9" t="s">
        <v>8317</v>
      </c>
      <c r="R526" s="9" t="s">
        <v>8318</v>
      </c>
      <c r="S526" s="13">
        <f>(((K526/60)/60)/24)+DATE(1970,1,1)+(-5/24)</f>
        <v>42492.508900462963</v>
      </c>
      <c r="T526" s="13">
        <f>(((J526/60)/60)/24)+DATE(1970,1,1)+(-5/24)</f>
        <v>42522.508900462963</v>
      </c>
      <c r="U526">
        <f t="shared" si="8"/>
        <v>2016</v>
      </c>
    </row>
    <row r="527" spans="1:21" ht="45" x14ac:dyDescent="0.2">
      <c r="A527" s="8">
        <f>F527/E527</f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14">
        <f>F527/M527</f>
        <v>1000</v>
      </c>
      <c r="Q527" s="9" t="s">
        <v>8317</v>
      </c>
      <c r="R527" s="9" t="s">
        <v>8318</v>
      </c>
      <c r="S527" s="13">
        <f>(((K527/60)/60)/24)+DATE(1970,1,1)+(-5/24)</f>
        <v>41850.192604166667</v>
      </c>
      <c r="T527" s="13">
        <f>(((J527/60)/60)/24)+DATE(1970,1,1)+(-5/24)</f>
        <v>41895.192604166667</v>
      </c>
      <c r="U527">
        <f t="shared" si="8"/>
        <v>2014</v>
      </c>
    </row>
    <row r="528" spans="1:21" ht="45" x14ac:dyDescent="0.2">
      <c r="A528" s="8">
        <f>F528/E528</f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14">
        <f>F528/M528</f>
        <v>74.347826086956516</v>
      </c>
      <c r="Q528" s="9" t="s">
        <v>8317</v>
      </c>
      <c r="R528" s="9" t="s">
        <v>8318</v>
      </c>
      <c r="S528" s="13">
        <f>(((K528/60)/60)/24)+DATE(1970,1,1)+(-5/24)</f>
        <v>42192.383611111109</v>
      </c>
      <c r="T528" s="13">
        <f>(((J528/60)/60)/24)+DATE(1970,1,1)+(-5/24)</f>
        <v>42223.499999999993</v>
      </c>
      <c r="U528">
        <f t="shared" si="8"/>
        <v>2015</v>
      </c>
    </row>
    <row r="529" spans="1:21" ht="45" x14ac:dyDescent="0.2">
      <c r="A529" s="8">
        <f>F529/E529</f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14">
        <f>F529/M529</f>
        <v>63.829113924050631</v>
      </c>
      <c r="Q529" s="9" t="s">
        <v>8317</v>
      </c>
      <c r="R529" s="9" t="s">
        <v>8318</v>
      </c>
      <c r="S529" s="13">
        <f>(((K529/60)/60)/24)+DATE(1970,1,1)+(-5/24)</f>
        <v>42752.997291666667</v>
      </c>
      <c r="T529" s="13">
        <f>(((J529/60)/60)/24)+DATE(1970,1,1)+(-5/24)</f>
        <v>42783.461805555555</v>
      </c>
      <c r="U529">
        <f t="shared" si="8"/>
        <v>2017</v>
      </c>
    </row>
    <row r="530" spans="1:21" x14ac:dyDescent="0.2">
      <c r="A530" s="8">
        <f>F530/E530</f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14">
        <f>F530/M530</f>
        <v>44.333333333333336</v>
      </c>
      <c r="Q530" s="9" t="s">
        <v>8317</v>
      </c>
      <c r="R530" s="9" t="s">
        <v>8318</v>
      </c>
      <c r="S530" s="13">
        <f>(((K530/60)/60)/24)+DATE(1970,1,1)+(-5/24)</f>
        <v>42155.71188657407</v>
      </c>
      <c r="T530" s="13">
        <f>(((J530/60)/60)/24)+DATE(1970,1,1)+(-5/24)</f>
        <v>42176.680555555555</v>
      </c>
      <c r="U530">
        <f t="shared" si="8"/>
        <v>2015</v>
      </c>
    </row>
    <row r="531" spans="1:21" ht="45" x14ac:dyDescent="0.2">
      <c r="A531" s="8">
        <f>F531/E531</f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14">
        <f>F531/M531</f>
        <v>86.944444444444443</v>
      </c>
      <c r="Q531" s="9" t="s">
        <v>8317</v>
      </c>
      <c r="R531" s="9" t="s">
        <v>8318</v>
      </c>
      <c r="S531" s="13">
        <f>(((K531/60)/60)/24)+DATE(1970,1,1)+(-5/24)</f>
        <v>42724.822847222218</v>
      </c>
      <c r="T531" s="13">
        <f>(((J531/60)/60)/24)+DATE(1970,1,1)+(-5/24)</f>
        <v>42745.999999999993</v>
      </c>
      <c r="U531">
        <f t="shared" si="8"/>
        <v>2016</v>
      </c>
    </row>
    <row r="532" spans="1:21" ht="45" x14ac:dyDescent="0.2">
      <c r="A532" s="8">
        <f>F532/E532</f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14">
        <f>F532/M532</f>
        <v>126.55172413793103</v>
      </c>
      <c r="Q532" s="9" t="s">
        <v>8317</v>
      </c>
      <c r="R532" s="9" t="s">
        <v>8318</v>
      </c>
      <c r="S532" s="13">
        <f>(((K532/60)/60)/24)+DATE(1970,1,1)+(-5/24)</f>
        <v>42157.382731481477</v>
      </c>
      <c r="T532" s="13">
        <f>(((J532/60)/60)/24)+DATE(1970,1,1)+(-5/24)</f>
        <v>42178.874999999993</v>
      </c>
      <c r="U532">
        <f t="shared" si="8"/>
        <v>2015</v>
      </c>
    </row>
    <row r="533" spans="1:21" ht="45" x14ac:dyDescent="0.2">
      <c r="A533" s="8">
        <f>F533/E533</f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14">
        <f>F533/M533</f>
        <v>129.03225806451613</v>
      </c>
      <c r="Q533" s="9" t="s">
        <v>8317</v>
      </c>
      <c r="R533" s="9" t="s">
        <v>8318</v>
      </c>
      <c r="S533" s="13">
        <f>(((K533/60)/60)/24)+DATE(1970,1,1)+(-5/24)</f>
        <v>42675.856817129628</v>
      </c>
      <c r="T533" s="13">
        <f>(((J533/60)/60)/24)+DATE(1970,1,1)+(-5/24)</f>
        <v>42721.082638888889</v>
      </c>
      <c r="U533">
        <f t="shared" si="8"/>
        <v>2016</v>
      </c>
    </row>
    <row r="534" spans="1:21" ht="45" x14ac:dyDescent="0.2">
      <c r="A534" s="8">
        <f>F534/E534</f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14">
        <f>F534/M534</f>
        <v>71.242774566473983</v>
      </c>
      <c r="Q534" s="9" t="s">
        <v>8317</v>
      </c>
      <c r="R534" s="9" t="s">
        <v>8318</v>
      </c>
      <c r="S534" s="13">
        <f>(((K534/60)/60)/24)+DATE(1970,1,1)+(-5/24)</f>
        <v>42472.798703703702</v>
      </c>
      <c r="T534" s="13">
        <f>(((J534/60)/60)/24)+DATE(1970,1,1)+(-5/24)</f>
        <v>42502.798703703702</v>
      </c>
      <c r="U534">
        <f t="shared" si="8"/>
        <v>2016</v>
      </c>
    </row>
    <row r="535" spans="1:21" ht="45" x14ac:dyDescent="0.2">
      <c r="A535" s="8">
        <f>F535/E535</f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14">
        <f>F535/M535</f>
        <v>117.88235294117646</v>
      </c>
      <c r="Q535" s="9" t="s">
        <v>8317</v>
      </c>
      <c r="R535" s="9" t="s">
        <v>8318</v>
      </c>
      <c r="S535" s="13">
        <f>(((K535/60)/60)/24)+DATE(1970,1,1)+(-5/24)</f>
        <v>42482.226446759254</v>
      </c>
      <c r="T535" s="13">
        <f>(((J535/60)/60)/24)+DATE(1970,1,1)+(-5/24)</f>
        <v>42506.226446759254</v>
      </c>
      <c r="U535">
        <f t="shared" si="8"/>
        <v>2016</v>
      </c>
    </row>
    <row r="536" spans="1:21" ht="45" x14ac:dyDescent="0.2">
      <c r="A536" s="8">
        <f>F536/E536</f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14">
        <f>F536/M536</f>
        <v>327.08333333333331</v>
      </c>
      <c r="Q536" s="9" t="s">
        <v>8317</v>
      </c>
      <c r="R536" s="9" t="s">
        <v>8318</v>
      </c>
      <c r="S536" s="13">
        <f>(((K536/60)/60)/24)+DATE(1970,1,1)+(-5/24)</f>
        <v>42270.602662037032</v>
      </c>
      <c r="T536" s="13">
        <f>(((J536/60)/60)/24)+DATE(1970,1,1)+(-5/24)</f>
        <v>42309.749999999993</v>
      </c>
      <c r="U536">
        <f t="shared" si="8"/>
        <v>2015</v>
      </c>
    </row>
    <row r="537" spans="1:21" ht="30" x14ac:dyDescent="0.2">
      <c r="A537" s="8">
        <f>F537/E537</f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14">
        <f>F537/M537</f>
        <v>34.745762711864408</v>
      </c>
      <c r="Q537" s="9" t="s">
        <v>8317</v>
      </c>
      <c r="R537" s="9" t="s">
        <v>8318</v>
      </c>
      <c r="S537" s="13">
        <f>(((K537/60)/60)/24)+DATE(1970,1,1)+(-5/24)</f>
        <v>42711.336863425917</v>
      </c>
      <c r="T537" s="13">
        <f>(((J537/60)/60)/24)+DATE(1970,1,1)+(-5/24)</f>
        <v>42741.336863425917</v>
      </c>
      <c r="U537">
        <f t="shared" si="8"/>
        <v>2016</v>
      </c>
    </row>
    <row r="538" spans="1:21" ht="45" x14ac:dyDescent="0.2">
      <c r="A538" s="8">
        <f>F538/E538</f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14">
        <f>F538/M538</f>
        <v>100.06410256410257</v>
      </c>
      <c r="Q538" s="9" t="s">
        <v>8317</v>
      </c>
      <c r="R538" s="9" t="s">
        <v>8318</v>
      </c>
      <c r="S538" s="13">
        <f>(((K538/60)/60)/24)+DATE(1970,1,1)+(-5/24)</f>
        <v>42179.136655092596</v>
      </c>
      <c r="T538" s="13">
        <f>(((J538/60)/60)/24)+DATE(1970,1,1)+(-5/24)</f>
        <v>42219.541666666664</v>
      </c>
      <c r="U538">
        <f t="shared" si="8"/>
        <v>2015</v>
      </c>
    </row>
    <row r="539" spans="1:21" ht="45" x14ac:dyDescent="0.2">
      <c r="A539" s="8">
        <f>F539/E539</f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14">
        <f>F539/M539</f>
        <v>40.847457627118644</v>
      </c>
      <c r="Q539" s="9" t="s">
        <v>8317</v>
      </c>
      <c r="R539" s="9" t="s">
        <v>8318</v>
      </c>
      <c r="S539" s="13">
        <f>(((K539/60)/60)/24)+DATE(1970,1,1)+(-5/24)</f>
        <v>42282.560081018521</v>
      </c>
      <c r="T539" s="13">
        <f>(((J539/60)/60)/24)+DATE(1970,1,1)+(-5/24)</f>
        <v>42312.601747685178</v>
      </c>
      <c r="U539">
        <f t="shared" si="8"/>
        <v>2015</v>
      </c>
    </row>
    <row r="540" spans="1:21" ht="45" x14ac:dyDescent="0.2">
      <c r="A540" s="8">
        <f>F540/E540</f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14">
        <f>F540/M540</f>
        <v>252.01666666666668</v>
      </c>
      <c r="Q540" s="9" t="s">
        <v>8317</v>
      </c>
      <c r="R540" s="9" t="s">
        <v>8318</v>
      </c>
      <c r="S540" s="13">
        <f>(((K540/60)/60)/24)+DATE(1970,1,1)+(-5/24)</f>
        <v>42473.586377314808</v>
      </c>
      <c r="T540" s="13">
        <f>(((J540/60)/60)/24)+DATE(1970,1,1)+(-5/24)</f>
        <v>42503.586377314808</v>
      </c>
      <c r="U540">
        <f t="shared" si="8"/>
        <v>2016</v>
      </c>
    </row>
    <row r="541" spans="1:21" ht="45" x14ac:dyDescent="0.2">
      <c r="A541" s="8">
        <f>F541/E541</f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14">
        <f>F541/M541</f>
        <v>25.161000000000001</v>
      </c>
      <c r="Q541" s="9" t="s">
        <v>8317</v>
      </c>
      <c r="R541" s="9" t="s">
        <v>8318</v>
      </c>
      <c r="S541" s="13">
        <f>(((K541/60)/60)/24)+DATE(1970,1,1)+(-5/24)</f>
        <v>42534.841516203705</v>
      </c>
      <c r="T541" s="13">
        <f>(((J541/60)/60)/24)+DATE(1970,1,1)+(-5/24)</f>
        <v>42555.841516203705</v>
      </c>
      <c r="U541">
        <f t="shared" si="8"/>
        <v>2016</v>
      </c>
    </row>
    <row r="542" spans="1:21" ht="60" x14ac:dyDescent="0.2">
      <c r="A542" s="8">
        <f>F542/E542</f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14">
        <f>F542/M542</f>
        <v>1</v>
      </c>
      <c r="Q542" s="9" t="s">
        <v>8319</v>
      </c>
      <c r="R542" s="9" t="s">
        <v>8320</v>
      </c>
      <c r="S542" s="13">
        <f>(((K542/60)/60)/24)+DATE(1970,1,1)+(-5/24)</f>
        <v>42009.608865740738</v>
      </c>
      <c r="T542" s="13">
        <f>(((J542/60)/60)/24)+DATE(1970,1,1)+(-5/24)</f>
        <v>42039.608865740738</v>
      </c>
      <c r="U542">
        <f t="shared" si="8"/>
        <v>2015</v>
      </c>
    </row>
    <row r="543" spans="1:21" ht="45" x14ac:dyDescent="0.2">
      <c r="A543" s="8">
        <f>F543/E543</f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14">
        <f>F543/M543</f>
        <v>25</v>
      </c>
      <c r="Q543" s="9" t="s">
        <v>8319</v>
      </c>
      <c r="R543" s="9" t="s">
        <v>8320</v>
      </c>
      <c r="S543" s="13">
        <f>(((K543/60)/60)/24)+DATE(1970,1,1)+(-5/24)</f>
        <v>42275.838356481479</v>
      </c>
      <c r="T543" s="13">
        <f>(((J543/60)/60)/24)+DATE(1970,1,1)+(-5/24)</f>
        <v>42305.838356481479</v>
      </c>
      <c r="U543">
        <f t="shared" si="8"/>
        <v>2015</v>
      </c>
    </row>
    <row r="544" spans="1:21" ht="45" x14ac:dyDescent="0.2">
      <c r="A544" s="8">
        <f>F544/E544</f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14">
        <f>F544/M544</f>
        <v>1</v>
      </c>
      <c r="Q544" s="9" t="s">
        <v>8319</v>
      </c>
      <c r="R544" s="9" t="s">
        <v>8320</v>
      </c>
      <c r="S544" s="13">
        <f>(((K544/60)/60)/24)+DATE(1970,1,1)+(-5/24)</f>
        <v>42433.529120370367</v>
      </c>
      <c r="T544" s="13">
        <f>(((J544/60)/60)/24)+DATE(1970,1,1)+(-5/24)</f>
        <v>42493.487453703703</v>
      </c>
      <c r="U544">
        <f t="shared" si="8"/>
        <v>2016</v>
      </c>
    </row>
    <row r="545" spans="1:21" ht="45" x14ac:dyDescent="0.2">
      <c r="A545" s="8">
        <f>F545/E545</f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14">
        <f>F545/M545</f>
        <v>35</v>
      </c>
      <c r="Q545" s="9" t="s">
        <v>8319</v>
      </c>
      <c r="R545" s="9" t="s">
        <v>8320</v>
      </c>
      <c r="S545" s="13">
        <f>(((K545/60)/60)/24)+DATE(1970,1,1)+(-5/24)</f>
        <v>41913.88381944444</v>
      </c>
      <c r="T545" s="13">
        <f>(((J545/60)/60)/24)+DATE(1970,1,1)+(-5/24)</f>
        <v>41943.88381944444</v>
      </c>
      <c r="U545">
        <f t="shared" si="8"/>
        <v>2014</v>
      </c>
    </row>
    <row r="546" spans="1:21" ht="45" x14ac:dyDescent="0.2">
      <c r="A546" s="8">
        <f>F546/E546</f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14">
        <f>F546/M546</f>
        <v>3</v>
      </c>
      <c r="Q546" s="9" t="s">
        <v>8319</v>
      </c>
      <c r="R546" s="9" t="s">
        <v>8320</v>
      </c>
      <c r="S546" s="13">
        <f>(((K546/60)/60)/24)+DATE(1970,1,1)+(-5/24)</f>
        <v>42525.448611111111</v>
      </c>
      <c r="T546" s="13">
        <f>(((J546/60)/60)/24)+DATE(1970,1,1)+(-5/24)</f>
        <v>42555.448611111111</v>
      </c>
      <c r="U546">
        <f t="shared" si="8"/>
        <v>2016</v>
      </c>
    </row>
    <row r="547" spans="1:21" ht="45" x14ac:dyDescent="0.2">
      <c r="A547" s="8">
        <f>F547/E547</f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14">
        <f>F547/M547</f>
        <v>402.70588235294116</v>
      </c>
      <c r="Q547" s="9" t="s">
        <v>8319</v>
      </c>
      <c r="R547" s="9" t="s">
        <v>8320</v>
      </c>
      <c r="S547" s="13">
        <f>(((K547/60)/60)/24)+DATE(1970,1,1)+(-5/24)</f>
        <v>42283.38413194444</v>
      </c>
      <c r="T547" s="13">
        <f>(((J547/60)/60)/24)+DATE(1970,1,1)+(-5/24)</f>
        <v>42323.425798611112</v>
      </c>
      <c r="U547">
        <f t="shared" si="8"/>
        <v>2015</v>
      </c>
    </row>
    <row r="548" spans="1:21" ht="45" x14ac:dyDescent="0.2">
      <c r="A548" s="8">
        <f>F548/E548</f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14">
        <f>F548/M548</f>
        <v>26</v>
      </c>
      <c r="Q548" s="9" t="s">
        <v>8319</v>
      </c>
      <c r="R548" s="9" t="s">
        <v>8320</v>
      </c>
      <c r="S548" s="13">
        <f>(((K548/60)/60)/24)+DATE(1970,1,1)+(-5/24)</f>
        <v>42249.459664351853</v>
      </c>
      <c r="T548" s="13">
        <f>(((J548/60)/60)/24)+DATE(1970,1,1)+(-5/24)</f>
        <v>42294.459664351853</v>
      </c>
      <c r="U548">
        <f t="shared" si="8"/>
        <v>2015</v>
      </c>
    </row>
    <row r="549" spans="1:21" ht="45" x14ac:dyDescent="0.2">
      <c r="A549" s="8">
        <f>F549/E549</f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14" t="e">
        <f>F549/M549</f>
        <v>#DIV/0!</v>
      </c>
      <c r="Q549" s="9" t="s">
        <v>8319</v>
      </c>
      <c r="R549" s="9" t="s">
        <v>8320</v>
      </c>
      <c r="S549" s="13">
        <f>(((K549/60)/60)/24)+DATE(1970,1,1)+(-5/24)</f>
        <v>42380.488009259258</v>
      </c>
      <c r="T549" s="13">
        <f>(((J549/60)/60)/24)+DATE(1970,1,1)+(-5/24)</f>
        <v>42410.488009259258</v>
      </c>
      <c r="U549">
        <f t="shared" si="8"/>
        <v>2016</v>
      </c>
    </row>
    <row r="550" spans="1:21" ht="45" x14ac:dyDescent="0.2">
      <c r="A550" s="8">
        <f>F550/E550</f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14">
        <f>F550/M550</f>
        <v>9</v>
      </c>
      <c r="Q550" s="9" t="s">
        <v>8319</v>
      </c>
      <c r="R550" s="9" t="s">
        <v>8320</v>
      </c>
      <c r="S550" s="13">
        <f>(((K550/60)/60)/24)+DATE(1970,1,1)+(-5/24)</f>
        <v>42276.695</v>
      </c>
      <c r="T550" s="13">
        <f>(((J550/60)/60)/24)+DATE(1970,1,1)+(-5/24)</f>
        <v>42306.695</v>
      </c>
      <c r="U550">
        <f t="shared" si="8"/>
        <v>2015</v>
      </c>
    </row>
    <row r="551" spans="1:21" ht="45" x14ac:dyDescent="0.2">
      <c r="A551" s="8">
        <f>F551/E551</f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14">
        <f>F551/M551</f>
        <v>8.5</v>
      </c>
      <c r="Q551" s="9" t="s">
        <v>8319</v>
      </c>
      <c r="R551" s="9" t="s">
        <v>8320</v>
      </c>
      <c r="S551" s="13">
        <f>(((K551/60)/60)/24)+DATE(1970,1,1)+(-5/24)</f>
        <v>42163.428495370368</v>
      </c>
      <c r="T551" s="13">
        <f>(((J551/60)/60)/24)+DATE(1970,1,1)+(-5/24)</f>
        <v>42193.428495370368</v>
      </c>
      <c r="U551">
        <f t="shared" si="8"/>
        <v>2015</v>
      </c>
    </row>
    <row r="552" spans="1:21" ht="45" x14ac:dyDescent="0.2">
      <c r="A552" s="8">
        <f>F552/E552</f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14">
        <f>F552/M552</f>
        <v>8.75</v>
      </c>
      <c r="Q552" s="9" t="s">
        <v>8319</v>
      </c>
      <c r="R552" s="9" t="s">
        <v>8320</v>
      </c>
      <c r="S552" s="13">
        <f>(((K552/60)/60)/24)+DATE(1970,1,1)+(-5/24)</f>
        <v>42753.47042824074</v>
      </c>
      <c r="T552" s="13">
        <f>(((J552/60)/60)/24)+DATE(1970,1,1)+(-5/24)</f>
        <v>42765.999999999993</v>
      </c>
      <c r="U552">
        <f t="shared" si="8"/>
        <v>2017</v>
      </c>
    </row>
    <row r="553" spans="1:21" ht="45" x14ac:dyDescent="0.2">
      <c r="A553" s="8">
        <f>F553/E553</f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14">
        <f>F553/M553</f>
        <v>135.03571428571428</v>
      </c>
      <c r="Q553" s="9" t="s">
        <v>8319</v>
      </c>
      <c r="R553" s="9" t="s">
        <v>8320</v>
      </c>
      <c r="S553" s="13">
        <f>(((K553/60)/60)/24)+DATE(1970,1,1)+(-5/24)</f>
        <v>42173.067407407405</v>
      </c>
      <c r="T553" s="13">
        <f>(((J553/60)/60)/24)+DATE(1970,1,1)+(-5/24)</f>
        <v>42217.536805555552</v>
      </c>
      <c r="U553">
        <f t="shared" si="8"/>
        <v>2015</v>
      </c>
    </row>
    <row r="554" spans="1:21" ht="45" x14ac:dyDescent="0.2">
      <c r="A554" s="8">
        <f>F554/E554</f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14" t="e">
        <f>F554/M554</f>
        <v>#DIV/0!</v>
      </c>
      <c r="Q554" s="9" t="s">
        <v>8319</v>
      </c>
      <c r="R554" s="9" t="s">
        <v>8320</v>
      </c>
      <c r="S554" s="13">
        <f>(((K554/60)/60)/24)+DATE(1970,1,1)+(-5/24)</f>
        <v>42318.408518518518</v>
      </c>
      <c r="T554" s="13">
        <f>(((J554/60)/60)/24)+DATE(1970,1,1)+(-5/24)</f>
        <v>42378.408518518518</v>
      </c>
      <c r="U554">
        <f t="shared" si="8"/>
        <v>2015</v>
      </c>
    </row>
    <row r="555" spans="1:21" ht="45" x14ac:dyDescent="0.2">
      <c r="A555" s="8">
        <f>F555/E555</f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14">
        <f>F555/M555</f>
        <v>20.5</v>
      </c>
      <c r="Q555" s="9" t="s">
        <v>8319</v>
      </c>
      <c r="R555" s="9" t="s">
        <v>8320</v>
      </c>
      <c r="S555" s="13">
        <f>(((K555/60)/60)/24)+DATE(1970,1,1)+(-5/24)</f>
        <v>41927.511469907404</v>
      </c>
      <c r="T555" s="13">
        <f>(((J555/60)/60)/24)+DATE(1970,1,1)+(-5/24)</f>
        <v>41957.553136574068</v>
      </c>
      <c r="U555">
        <f t="shared" si="8"/>
        <v>2014</v>
      </c>
    </row>
    <row r="556" spans="1:21" ht="45" x14ac:dyDescent="0.2">
      <c r="A556" s="8">
        <f>F556/E556</f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14">
        <f>F556/M556</f>
        <v>64.36363636363636</v>
      </c>
      <c r="Q556" s="9" t="s">
        <v>8319</v>
      </c>
      <c r="R556" s="9" t="s">
        <v>8320</v>
      </c>
      <c r="S556" s="13">
        <f>(((K556/60)/60)/24)+DATE(1970,1,1)+(-5/24)</f>
        <v>41901.476527777777</v>
      </c>
      <c r="T556" s="13">
        <f>(((J556/60)/60)/24)+DATE(1970,1,1)+(-5/24)</f>
        <v>41931.476527777777</v>
      </c>
      <c r="U556">
        <f t="shared" si="8"/>
        <v>2014</v>
      </c>
    </row>
    <row r="557" spans="1:21" ht="45" x14ac:dyDescent="0.2">
      <c r="A557" s="8">
        <f>F557/E557</f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14" t="e">
        <f>F557/M557</f>
        <v>#DIV/0!</v>
      </c>
      <c r="Q557" s="9" t="s">
        <v>8319</v>
      </c>
      <c r="R557" s="9" t="s">
        <v>8320</v>
      </c>
      <c r="S557" s="13">
        <f>(((K557/60)/60)/24)+DATE(1970,1,1)+(-5/24)</f>
        <v>42503.145173611112</v>
      </c>
      <c r="T557" s="13">
        <f>(((J557/60)/60)/24)+DATE(1970,1,1)+(-5/24)</f>
        <v>42533.145173611112</v>
      </c>
      <c r="U557">
        <f t="shared" si="8"/>
        <v>2016</v>
      </c>
    </row>
    <row r="558" spans="1:21" ht="30" x14ac:dyDescent="0.2">
      <c r="A558" s="8">
        <f>F558/E558</f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14">
        <f>F558/M558</f>
        <v>200</v>
      </c>
      <c r="Q558" s="9" t="s">
        <v>8319</v>
      </c>
      <c r="R558" s="9" t="s">
        <v>8320</v>
      </c>
      <c r="S558" s="13">
        <f>(((K558/60)/60)/24)+DATE(1970,1,1)+(-5/24)</f>
        <v>42345.651817129627</v>
      </c>
      <c r="T558" s="13">
        <f>(((J558/60)/60)/24)+DATE(1970,1,1)+(-5/24)</f>
        <v>42375.651817129627</v>
      </c>
      <c r="U558">
        <f t="shared" si="8"/>
        <v>2015</v>
      </c>
    </row>
    <row r="559" spans="1:21" ht="45" x14ac:dyDescent="0.2">
      <c r="A559" s="8">
        <f>F559/E559</f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14">
        <f>F559/M559</f>
        <v>68.3</v>
      </c>
      <c r="Q559" s="9" t="s">
        <v>8319</v>
      </c>
      <c r="R559" s="9" t="s">
        <v>8320</v>
      </c>
      <c r="S559" s="13">
        <f>(((K559/60)/60)/24)+DATE(1970,1,1)+(-5/24)</f>
        <v>42676.733831018515</v>
      </c>
      <c r="T559" s="13">
        <f>(((J559/60)/60)/24)+DATE(1970,1,1)+(-5/24)</f>
        <v>42706.775497685179</v>
      </c>
      <c r="U559">
        <f t="shared" si="8"/>
        <v>2016</v>
      </c>
    </row>
    <row r="560" spans="1:21" ht="45" x14ac:dyDescent="0.2">
      <c r="A560" s="8">
        <f>F560/E560</f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14" t="e">
        <f>F560/M560</f>
        <v>#DIV/0!</v>
      </c>
      <c r="Q560" s="9" t="s">
        <v>8319</v>
      </c>
      <c r="R560" s="9" t="s">
        <v>8320</v>
      </c>
      <c r="S560" s="13">
        <f>(((K560/60)/60)/24)+DATE(1970,1,1)+(-5/24)</f>
        <v>42057.674826388888</v>
      </c>
      <c r="T560" s="13">
        <f>(((J560/60)/60)/24)+DATE(1970,1,1)+(-5/24)</f>
        <v>42087.633159722223</v>
      </c>
      <c r="U560">
        <f t="shared" si="8"/>
        <v>2015</v>
      </c>
    </row>
    <row r="561" spans="1:21" ht="45" x14ac:dyDescent="0.2">
      <c r="A561" s="8">
        <f>F561/E561</f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14">
        <f>F561/M561</f>
        <v>50</v>
      </c>
      <c r="Q561" s="9" t="s">
        <v>8319</v>
      </c>
      <c r="R561" s="9" t="s">
        <v>8320</v>
      </c>
      <c r="S561" s="13">
        <f>(((K561/60)/60)/24)+DATE(1970,1,1)+(-5/24)</f>
        <v>42321.074768518512</v>
      </c>
      <c r="T561" s="13">
        <f>(((J561/60)/60)/24)+DATE(1970,1,1)+(-5/24)</f>
        <v>42351.074768518512</v>
      </c>
      <c r="U561">
        <f t="shared" si="8"/>
        <v>2015</v>
      </c>
    </row>
    <row r="562" spans="1:21" ht="45" x14ac:dyDescent="0.2">
      <c r="A562" s="8">
        <f>F562/E562</f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14">
        <f>F562/M562</f>
        <v>4</v>
      </c>
      <c r="Q562" s="9" t="s">
        <v>8319</v>
      </c>
      <c r="R562" s="9" t="s">
        <v>8320</v>
      </c>
      <c r="S562" s="13">
        <f>(((K562/60)/60)/24)+DATE(1970,1,1)+(-5/24)</f>
        <v>41960.563020833331</v>
      </c>
      <c r="T562" s="13">
        <f>(((J562/60)/60)/24)+DATE(1970,1,1)+(-5/24)</f>
        <v>41990.563020833331</v>
      </c>
      <c r="U562">
        <f t="shared" si="8"/>
        <v>2014</v>
      </c>
    </row>
    <row r="563" spans="1:21" ht="45" x14ac:dyDescent="0.2">
      <c r="A563" s="8">
        <f>F563/E563</f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14">
        <f>F563/M563</f>
        <v>27.5</v>
      </c>
      <c r="Q563" s="9" t="s">
        <v>8319</v>
      </c>
      <c r="R563" s="9" t="s">
        <v>8320</v>
      </c>
      <c r="S563" s="13">
        <f>(((K563/60)/60)/24)+DATE(1970,1,1)+(-5/24)</f>
        <v>42268.450381944444</v>
      </c>
      <c r="T563" s="13">
        <f>(((J563/60)/60)/24)+DATE(1970,1,1)+(-5/24)</f>
        <v>42303.450381944444</v>
      </c>
      <c r="U563">
        <f t="shared" si="8"/>
        <v>2015</v>
      </c>
    </row>
    <row r="564" spans="1:21" ht="45" x14ac:dyDescent="0.2">
      <c r="A564" s="8">
        <f>F564/E564</f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14" t="e">
        <f>F564/M564</f>
        <v>#DIV/0!</v>
      </c>
      <c r="Q564" s="9" t="s">
        <v>8319</v>
      </c>
      <c r="R564" s="9" t="s">
        <v>8320</v>
      </c>
      <c r="S564" s="13">
        <f>(((K564/60)/60)/24)+DATE(1970,1,1)+(-5/24)</f>
        <v>42692.18072916667</v>
      </c>
      <c r="T564" s="13">
        <f>(((J564/60)/60)/24)+DATE(1970,1,1)+(-5/24)</f>
        <v>42722.18072916667</v>
      </c>
      <c r="U564">
        <f t="shared" si="8"/>
        <v>2016</v>
      </c>
    </row>
    <row r="565" spans="1:21" ht="45" x14ac:dyDescent="0.2">
      <c r="A565" s="8">
        <f>F565/E565</f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14">
        <f>F565/M565</f>
        <v>34</v>
      </c>
      <c r="Q565" s="9" t="s">
        <v>8319</v>
      </c>
      <c r="R565" s="9" t="s">
        <v>8320</v>
      </c>
      <c r="S565" s="13">
        <f>(((K565/60)/60)/24)+DATE(1970,1,1)+(-5/24)</f>
        <v>42021.861655092587</v>
      </c>
      <c r="T565" s="13">
        <f>(((J565/60)/60)/24)+DATE(1970,1,1)+(-5/24)</f>
        <v>42051.861655092587</v>
      </c>
      <c r="U565">
        <f t="shared" si="8"/>
        <v>2015</v>
      </c>
    </row>
    <row r="566" spans="1:21" ht="45" x14ac:dyDescent="0.2">
      <c r="A566" s="8">
        <f>F566/E566</f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14">
        <f>F566/M566</f>
        <v>1</v>
      </c>
      <c r="Q566" s="9" t="s">
        <v>8319</v>
      </c>
      <c r="R566" s="9" t="s">
        <v>8320</v>
      </c>
      <c r="S566" s="13">
        <f>(((K566/60)/60)/24)+DATE(1970,1,1)+(-5/24)</f>
        <v>42411.734664351847</v>
      </c>
      <c r="T566" s="13">
        <f>(((J566/60)/60)/24)+DATE(1970,1,1)+(-5/24)</f>
        <v>42441.734664351847</v>
      </c>
      <c r="U566">
        <f t="shared" si="8"/>
        <v>2016</v>
      </c>
    </row>
    <row r="567" spans="1:21" ht="45" x14ac:dyDescent="0.2">
      <c r="A567" s="8">
        <f>F567/E567</f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14" t="e">
        <f>F567/M567</f>
        <v>#DIV/0!</v>
      </c>
      <c r="Q567" s="9" t="s">
        <v>8319</v>
      </c>
      <c r="R567" s="9" t="s">
        <v>8320</v>
      </c>
      <c r="S567" s="13">
        <f>(((K567/60)/60)/24)+DATE(1970,1,1)+(-5/24)</f>
        <v>42165.576956018522</v>
      </c>
      <c r="T567" s="13">
        <f>(((J567/60)/60)/24)+DATE(1970,1,1)+(-5/24)</f>
        <v>42195.576956018522</v>
      </c>
      <c r="U567">
        <f t="shared" si="8"/>
        <v>2015</v>
      </c>
    </row>
    <row r="568" spans="1:21" ht="45" x14ac:dyDescent="0.2">
      <c r="A568" s="8">
        <f>F568/E568</f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14">
        <f>F568/M568</f>
        <v>1</v>
      </c>
      <c r="Q568" s="9" t="s">
        <v>8319</v>
      </c>
      <c r="R568" s="9" t="s">
        <v>8320</v>
      </c>
      <c r="S568" s="13">
        <f>(((K568/60)/60)/24)+DATE(1970,1,1)+(-5/24)</f>
        <v>42535.476076388884</v>
      </c>
      <c r="T568" s="13">
        <f>(((J568/60)/60)/24)+DATE(1970,1,1)+(-5/24)</f>
        <v>42565.476076388884</v>
      </c>
      <c r="U568">
        <f t="shared" si="8"/>
        <v>2016</v>
      </c>
    </row>
    <row r="569" spans="1:21" ht="45" x14ac:dyDescent="0.2">
      <c r="A569" s="8">
        <f>F569/E569</f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14" t="e">
        <f>F569/M569</f>
        <v>#DIV/0!</v>
      </c>
      <c r="Q569" s="9" t="s">
        <v>8319</v>
      </c>
      <c r="R569" s="9" t="s">
        <v>8320</v>
      </c>
      <c r="S569" s="13">
        <f>(((K569/60)/60)/24)+DATE(1970,1,1)+(-5/24)</f>
        <v>41975.634189814817</v>
      </c>
      <c r="T569" s="13">
        <f>(((J569/60)/60)/24)+DATE(1970,1,1)+(-5/24)</f>
        <v>42005.634189814817</v>
      </c>
      <c r="U569">
        <f t="shared" si="8"/>
        <v>2014</v>
      </c>
    </row>
    <row r="570" spans="1:21" ht="60" x14ac:dyDescent="0.2">
      <c r="A570" s="8">
        <f>F570/E570</f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14">
        <f>F570/M570</f>
        <v>49</v>
      </c>
      <c r="Q570" s="9" t="s">
        <v>8319</v>
      </c>
      <c r="R570" s="9" t="s">
        <v>8320</v>
      </c>
      <c r="S570" s="13">
        <f>(((K570/60)/60)/24)+DATE(1970,1,1)+(-5/24)</f>
        <v>42348.713229166664</v>
      </c>
      <c r="T570" s="13">
        <f>(((J570/60)/60)/24)+DATE(1970,1,1)+(-5/24)</f>
        <v>42385.249999999993</v>
      </c>
      <c r="U570">
        <f t="shared" si="8"/>
        <v>2015</v>
      </c>
    </row>
    <row r="571" spans="1:21" ht="45" x14ac:dyDescent="0.2">
      <c r="A571" s="8">
        <f>F571/E571</f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14">
        <f>F571/M571</f>
        <v>20</v>
      </c>
      <c r="Q571" s="9" t="s">
        <v>8319</v>
      </c>
      <c r="R571" s="9" t="s">
        <v>8320</v>
      </c>
      <c r="S571" s="13">
        <f>(((K571/60)/60)/24)+DATE(1970,1,1)+(-5/24)</f>
        <v>42340.639027777775</v>
      </c>
      <c r="T571" s="13">
        <f>(((J571/60)/60)/24)+DATE(1970,1,1)+(-5/24)</f>
        <v>42370.639027777775</v>
      </c>
      <c r="U571">
        <f t="shared" si="8"/>
        <v>2015</v>
      </c>
    </row>
    <row r="572" spans="1:21" ht="30" x14ac:dyDescent="0.2">
      <c r="A572" s="8">
        <f>F572/E572</f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14">
        <f>F572/M572</f>
        <v>142</v>
      </c>
      <c r="Q572" s="9" t="s">
        <v>8319</v>
      </c>
      <c r="R572" s="9" t="s">
        <v>8320</v>
      </c>
      <c r="S572" s="13">
        <f>(((K572/60)/60)/24)+DATE(1970,1,1)+(-5/24)</f>
        <v>42388.589918981481</v>
      </c>
      <c r="T572" s="13">
        <f>(((J572/60)/60)/24)+DATE(1970,1,1)+(-5/24)</f>
        <v>42418.589918981481</v>
      </c>
      <c r="U572">
        <f t="shared" si="8"/>
        <v>2016</v>
      </c>
    </row>
    <row r="573" spans="1:21" ht="45" x14ac:dyDescent="0.2">
      <c r="A573" s="8">
        <f>F573/E573</f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14">
        <f>F573/M573</f>
        <v>53</v>
      </c>
      <c r="Q573" s="9" t="s">
        <v>8319</v>
      </c>
      <c r="R573" s="9" t="s">
        <v>8320</v>
      </c>
      <c r="S573" s="13">
        <f>(((K573/60)/60)/24)+DATE(1970,1,1)+(-5/24)</f>
        <v>42192.607905092591</v>
      </c>
      <c r="T573" s="13">
        <f>(((J573/60)/60)/24)+DATE(1970,1,1)+(-5/24)</f>
        <v>42211.957638888889</v>
      </c>
      <c r="U573">
        <f t="shared" si="8"/>
        <v>2015</v>
      </c>
    </row>
    <row r="574" spans="1:21" ht="45" x14ac:dyDescent="0.2">
      <c r="A574" s="8">
        <f>F574/E574</f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14" t="e">
        <f>F574/M574</f>
        <v>#DIV/0!</v>
      </c>
      <c r="Q574" s="9" t="s">
        <v>8319</v>
      </c>
      <c r="R574" s="9" t="s">
        <v>8320</v>
      </c>
      <c r="S574" s="13">
        <f>(((K574/60)/60)/24)+DATE(1970,1,1)+(-5/24)</f>
        <v>42282.507962962954</v>
      </c>
      <c r="T574" s="13">
        <f>(((J574/60)/60)/24)+DATE(1970,1,1)+(-5/24)</f>
        <v>42312.549629629626</v>
      </c>
      <c r="U574">
        <f t="shared" si="8"/>
        <v>2015</v>
      </c>
    </row>
    <row r="575" spans="1:21" ht="45" x14ac:dyDescent="0.2">
      <c r="A575" s="8">
        <f>F575/E575</f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14">
        <f>F575/M575</f>
        <v>38.444444444444443</v>
      </c>
      <c r="Q575" s="9" t="s">
        <v>8319</v>
      </c>
      <c r="R575" s="9" t="s">
        <v>8320</v>
      </c>
      <c r="S575" s="13">
        <f>(((K575/60)/60)/24)+DATE(1970,1,1)+(-5/24)</f>
        <v>41962.841793981475</v>
      </c>
      <c r="T575" s="13">
        <f>(((J575/60)/60)/24)+DATE(1970,1,1)+(-5/24)</f>
        <v>42021.841666666667</v>
      </c>
      <c r="U575">
        <f t="shared" si="8"/>
        <v>2014</v>
      </c>
    </row>
    <row r="576" spans="1:21" ht="45" x14ac:dyDescent="0.2">
      <c r="A576" s="8">
        <f>F576/E576</f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14">
        <f>F576/M576</f>
        <v>20</v>
      </c>
      <c r="Q576" s="9" t="s">
        <v>8319</v>
      </c>
      <c r="R576" s="9" t="s">
        <v>8320</v>
      </c>
      <c r="S576" s="13">
        <f>(((K576/60)/60)/24)+DATE(1970,1,1)+(-5/24)</f>
        <v>42632.235034722216</v>
      </c>
      <c r="T576" s="13">
        <f>(((J576/60)/60)/24)+DATE(1970,1,1)+(-5/24)</f>
        <v>42662.235034722216</v>
      </c>
      <c r="U576">
        <f t="shared" si="8"/>
        <v>2016</v>
      </c>
    </row>
    <row r="577" spans="1:21" ht="45" x14ac:dyDescent="0.2">
      <c r="A577" s="8">
        <f>F577/E577</f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14">
        <f>F577/M577</f>
        <v>64.75</v>
      </c>
      <c r="Q577" s="9" t="s">
        <v>8319</v>
      </c>
      <c r="R577" s="9" t="s">
        <v>8320</v>
      </c>
      <c r="S577" s="13">
        <f>(((K577/60)/60)/24)+DATE(1970,1,1)+(-5/24)</f>
        <v>42138.484293981477</v>
      </c>
      <c r="T577" s="13">
        <f>(((J577/60)/60)/24)+DATE(1970,1,1)+(-5/24)</f>
        <v>42168.484293981477</v>
      </c>
      <c r="U577">
        <f t="shared" si="8"/>
        <v>2015</v>
      </c>
    </row>
    <row r="578" spans="1:21" ht="45" x14ac:dyDescent="0.2">
      <c r="A578" s="8">
        <f>F578/E578</f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14">
        <f>F578/M578</f>
        <v>1</v>
      </c>
      <c r="Q578" s="9" t="s">
        <v>8319</v>
      </c>
      <c r="R578" s="9" t="s">
        <v>8320</v>
      </c>
      <c r="S578" s="13">
        <f>(((K578/60)/60)/24)+DATE(1970,1,1)+(-5/24)</f>
        <v>42031.263333333329</v>
      </c>
      <c r="T578" s="13">
        <f>(((J578/60)/60)/24)+DATE(1970,1,1)+(-5/24)</f>
        <v>42091.221666666665</v>
      </c>
      <c r="U578">
        <f t="shared" si="8"/>
        <v>2015</v>
      </c>
    </row>
    <row r="579" spans="1:21" ht="45" x14ac:dyDescent="0.2">
      <c r="A579" s="8">
        <f>F579/E579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14">
        <f>F579/M579</f>
        <v>10</v>
      </c>
      <c r="Q579" s="9" t="s">
        <v>8319</v>
      </c>
      <c r="R579" s="9" t="s">
        <v>8320</v>
      </c>
      <c r="S579" s="13">
        <f>(((K579/60)/60)/24)+DATE(1970,1,1)+(-5/24)</f>
        <v>42450.380810185183</v>
      </c>
      <c r="T579" s="13">
        <f>(((J579/60)/60)/24)+DATE(1970,1,1)+(-5/24)</f>
        <v>42510.380810185183</v>
      </c>
      <c r="U579">
        <f t="shared" ref="U579:U642" si="9">YEAR(S579)</f>
        <v>2016</v>
      </c>
    </row>
    <row r="580" spans="1:21" ht="30" x14ac:dyDescent="0.2">
      <c r="A580" s="8">
        <f>F580/E580</f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14">
        <f>F580/M580</f>
        <v>2</v>
      </c>
      <c r="Q580" s="9" t="s">
        <v>8319</v>
      </c>
      <c r="R580" s="9" t="s">
        <v>8320</v>
      </c>
      <c r="S580" s="13">
        <f>(((K580/60)/60)/24)+DATE(1970,1,1)+(-5/24)</f>
        <v>42230.370289351849</v>
      </c>
      <c r="T580" s="13">
        <f>(((J580/60)/60)/24)+DATE(1970,1,1)+(-5/24)</f>
        <v>42254.370289351849</v>
      </c>
      <c r="U580">
        <f t="shared" si="9"/>
        <v>2015</v>
      </c>
    </row>
    <row r="581" spans="1:21" ht="30" x14ac:dyDescent="0.2">
      <c r="A581" s="8">
        <f>F581/E581</f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14">
        <f>F581/M581</f>
        <v>35</v>
      </c>
      <c r="Q581" s="9" t="s">
        <v>8319</v>
      </c>
      <c r="R581" s="9" t="s">
        <v>8320</v>
      </c>
      <c r="S581" s="13">
        <f>(((K581/60)/60)/24)+DATE(1970,1,1)+(-5/24)</f>
        <v>41968.643784722219</v>
      </c>
      <c r="T581" s="13">
        <f>(((J581/60)/60)/24)+DATE(1970,1,1)+(-5/24)</f>
        <v>41998.643784722219</v>
      </c>
      <c r="U581">
        <f t="shared" si="9"/>
        <v>2014</v>
      </c>
    </row>
    <row r="582" spans="1:21" ht="45" x14ac:dyDescent="0.2">
      <c r="A582" s="8">
        <f>F582/E582</f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14">
        <f>F582/M582</f>
        <v>1</v>
      </c>
      <c r="Q582" s="9" t="s">
        <v>8319</v>
      </c>
      <c r="R582" s="9" t="s">
        <v>8320</v>
      </c>
      <c r="S582" s="13">
        <f>(((K582/60)/60)/24)+DATE(1970,1,1)+(-5/24)</f>
        <v>42605.699849537035</v>
      </c>
      <c r="T582" s="13">
        <f>(((J582/60)/60)/24)+DATE(1970,1,1)+(-5/24)</f>
        <v>42635.699849537035</v>
      </c>
      <c r="U582">
        <f t="shared" si="9"/>
        <v>2016</v>
      </c>
    </row>
    <row r="583" spans="1:21" ht="45" x14ac:dyDescent="0.2">
      <c r="A583" s="8">
        <f>F583/E583</f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14" t="e">
        <f>F583/M583</f>
        <v>#DIV/0!</v>
      </c>
      <c r="Q583" s="9" t="s">
        <v>8319</v>
      </c>
      <c r="R583" s="9" t="s">
        <v>8320</v>
      </c>
      <c r="S583" s="13">
        <f>(((K583/60)/60)/24)+DATE(1970,1,1)+(-5/24)</f>
        <v>42187.804444444446</v>
      </c>
      <c r="T583" s="13">
        <f>(((J583/60)/60)/24)+DATE(1970,1,1)+(-5/24)</f>
        <v>42217.804444444446</v>
      </c>
      <c r="U583">
        <f t="shared" si="9"/>
        <v>2015</v>
      </c>
    </row>
    <row r="584" spans="1:21" ht="45" x14ac:dyDescent="0.2">
      <c r="A584" s="8">
        <f>F584/E584</f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14" t="e">
        <f>F584/M584</f>
        <v>#DIV/0!</v>
      </c>
      <c r="Q584" s="9" t="s">
        <v>8319</v>
      </c>
      <c r="R584" s="9" t="s">
        <v>8320</v>
      </c>
      <c r="S584" s="13">
        <f>(((K584/60)/60)/24)+DATE(1970,1,1)+(-5/24)</f>
        <v>42055.531469907401</v>
      </c>
      <c r="T584" s="13">
        <f>(((J584/60)/60)/24)+DATE(1970,1,1)+(-5/24)</f>
        <v>42078.541666666664</v>
      </c>
      <c r="U584">
        <f t="shared" si="9"/>
        <v>2015</v>
      </c>
    </row>
    <row r="585" spans="1:21" ht="30" x14ac:dyDescent="0.2">
      <c r="A585" s="8">
        <f>F585/E585</f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14">
        <f>F585/M585</f>
        <v>1</v>
      </c>
      <c r="Q585" s="9" t="s">
        <v>8319</v>
      </c>
      <c r="R585" s="9" t="s">
        <v>8320</v>
      </c>
      <c r="S585" s="13">
        <f>(((K585/60)/60)/24)+DATE(1970,1,1)+(-5/24)</f>
        <v>42052.730173611104</v>
      </c>
      <c r="T585" s="13">
        <f>(((J585/60)/60)/24)+DATE(1970,1,1)+(-5/24)</f>
        <v>42082.688506944447</v>
      </c>
      <c r="U585">
        <f t="shared" si="9"/>
        <v>2015</v>
      </c>
    </row>
    <row r="586" spans="1:21" ht="30" x14ac:dyDescent="0.2">
      <c r="A586" s="8">
        <f>F586/E586</f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14">
        <f>F586/M586</f>
        <v>5</v>
      </c>
      <c r="Q586" s="9" t="s">
        <v>8319</v>
      </c>
      <c r="R586" s="9" t="s">
        <v>8320</v>
      </c>
      <c r="S586" s="13">
        <f>(((K586/60)/60)/24)+DATE(1970,1,1)+(-5/24)</f>
        <v>42049.508287037032</v>
      </c>
      <c r="T586" s="13">
        <f>(((J586/60)/60)/24)+DATE(1970,1,1)+(-5/24)</f>
        <v>42079.466620370367</v>
      </c>
      <c r="U586">
        <f t="shared" si="9"/>
        <v>2015</v>
      </c>
    </row>
    <row r="587" spans="1:21" ht="45" x14ac:dyDescent="0.2">
      <c r="A587" s="8">
        <f>F587/E587</f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14" t="e">
        <f>F587/M587</f>
        <v>#DIV/0!</v>
      </c>
      <c r="Q587" s="9" t="s">
        <v>8319</v>
      </c>
      <c r="R587" s="9" t="s">
        <v>8320</v>
      </c>
      <c r="S587" s="13">
        <f>(((K587/60)/60)/24)+DATE(1970,1,1)+(-5/24)</f>
        <v>42283.182604166665</v>
      </c>
      <c r="T587" s="13">
        <f>(((J587/60)/60)/24)+DATE(1970,1,1)+(-5/24)</f>
        <v>42338.791666666664</v>
      </c>
      <c r="U587">
        <f t="shared" si="9"/>
        <v>2015</v>
      </c>
    </row>
    <row r="588" spans="1:21" ht="45" x14ac:dyDescent="0.2">
      <c r="A588" s="8">
        <f>F588/E588</f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14">
        <f>F588/M588</f>
        <v>14</v>
      </c>
      <c r="Q588" s="9" t="s">
        <v>8319</v>
      </c>
      <c r="R588" s="9" t="s">
        <v>8320</v>
      </c>
      <c r="S588" s="13">
        <f>(((K588/60)/60)/24)+DATE(1970,1,1)+(-5/24)</f>
        <v>42020.645914351851</v>
      </c>
      <c r="T588" s="13">
        <f>(((J588/60)/60)/24)+DATE(1970,1,1)+(-5/24)</f>
        <v>42050.645914351851</v>
      </c>
      <c r="U588">
        <f t="shared" si="9"/>
        <v>2015</v>
      </c>
    </row>
    <row r="589" spans="1:21" ht="75" x14ac:dyDescent="0.2">
      <c r="A589" s="8">
        <f>F589/E589</f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14">
        <f>F589/M589</f>
        <v>389.28571428571428</v>
      </c>
      <c r="Q589" s="9" t="s">
        <v>8319</v>
      </c>
      <c r="R589" s="9" t="s">
        <v>8320</v>
      </c>
      <c r="S589" s="13">
        <f>(((K589/60)/60)/24)+DATE(1970,1,1)+(-5/24)</f>
        <v>42080.548993055556</v>
      </c>
      <c r="T589" s="13">
        <f>(((J589/60)/60)/24)+DATE(1970,1,1)+(-5/24)</f>
        <v>42110.548993055556</v>
      </c>
      <c r="U589">
        <f t="shared" si="9"/>
        <v>2015</v>
      </c>
    </row>
    <row r="590" spans="1:21" ht="45" x14ac:dyDescent="0.2">
      <c r="A590" s="8">
        <f>F590/E590</f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14">
        <f>F590/M590</f>
        <v>150.5</v>
      </c>
      <c r="Q590" s="9" t="s">
        <v>8319</v>
      </c>
      <c r="R590" s="9" t="s">
        <v>8320</v>
      </c>
      <c r="S590" s="13">
        <f>(((K590/60)/60)/24)+DATE(1970,1,1)+(-5/24)</f>
        <v>42631.56118055556</v>
      </c>
      <c r="T590" s="13">
        <f>(((J590/60)/60)/24)+DATE(1970,1,1)+(-5/24)</f>
        <v>42691.602847222217</v>
      </c>
      <c r="U590">
        <f t="shared" si="9"/>
        <v>2016</v>
      </c>
    </row>
    <row r="591" spans="1:21" x14ac:dyDescent="0.2">
      <c r="A591" s="8">
        <f>F591/E591</f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14">
        <f>F591/M591</f>
        <v>1</v>
      </c>
      <c r="Q591" s="9" t="s">
        <v>8319</v>
      </c>
      <c r="R591" s="9" t="s">
        <v>8320</v>
      </c>
      <c r="S591" s="13">
        <f>(((K591/60)/60)/24)+DATE(1970,1,1)+(-5/24)</f>
        <v>42178.406238425923</v>
      </c>
      <c r="T591" s="13">
        <f>(((J591/60)/60)/24)+DATE(1970,1,1)+(-5/24)</f>
        <v>42193.406238425923</v>
      </c>
      <c r="U591">
        <f t="shared" si="9"/>
        <v>2015</v>
      </c>
    </row>
    <row r="592" spans="1:21" ht="45" x14ac:dyDescent="0.2">
      <c r="A592" s="8">
        <f>F592/E592</f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14">
        <f>F592/M592</f>
        <v>24.777777777777779</v>
      </c>
      <c r="Q592" s="9" t="s">
        <v>8319</v>
      </c>
      <c r="R592" s="9" t="s">
        <v>8320</v>
      </c>
      <c r="S592" s="13">
        <f>(((K592/60)/60)/24)+DATE(1970,1,1)+(-5/24)</f>
        <v>42377.34642361111</v>
      </c>
      <c r="T592" s="13">
        <f>(((J592/60)/60)/24)+DATE(1970,1,1)+(-5/24)</f>
        <v>42408.334027777775</v>
      </c>
      <c r="U592">
        <f t="shared" si="9"/>
        <v>2016</v>
      </c>
    </row>
    <row r="593" spans="1:21" ht="45" x14ac:dyDescent="0.2">
      <c r="A593" s="8">
        <f>F593/E593</f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14">
        <f>F593/M593</f>
        <v>30.5</v>
      </c>
      <c r="Q593" s="9" t="s">
        <v>8319</v>
      </c>
      <c r="R593" s="9" t="s">
        <v>8320</v>
      </c>
      <c r="S593" s="13">
        <f>(((K593/60)/60)/24)+DATE(1970,1,1)+(-5/24)</f>
        <v>42177.334837962961</v>
      </c>
      <c r="T593" s="13">
        <f>(((J593/60)/60)/24)+DATE(1970,1,1)+(-5/24)</f>
        <v>42207.334837962961</v>
      </c>
      <c r="U593">
        <f t="shared" si="9"/>
        <v>2015</v>
      </c>
    </row>
    <row r="594" spans="1:21" ht="45" x14ac:dyDescent="0.2">
      <c r="A594" s="8">
        <f>F594/E594</f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14">
        <f>F594/M594</f>
        <v>250</v>
      </c>
      <c r="Q594" s="9" t="s">
        <v>8319</v>
      </c>
      <c r="R594" s="9" t="s">
        <v>8320</v>
      </c>
      <c r="S594" s="13">
        <f>(((K594/60)/60)/24)+DATE(1970,1,1)+(-5/24)</f>
        <v>41946.023842592593</v>
      </c>
      <c r="T594" s="13">
        <f>(((J594/60)/60)/24)+DATE(1970,1,1)+(-5/24)</f>
        <v>41976.023842592585</v>
      </c>
      <c r="U594">
        <f t="shared" si="9"/>
        <v>2014</v>
      </c>
    </row>
    <row r="595" spans="1:21" ht="45" x14ac:dyDescent="0.2">
      <c r="A595" s="8">
        <f>F595/E595</f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14">
        <f>F595/M595</f>
        <v>16.428571428571427</v>
      </c>
      <c r="Q595" s="9" t="s">
        <v>8319</v>
      </c>
      <c r="R595" s="9" t="s">
        <v>8320</v>
      </c>
      <c r="S595" s="13">
        <f>(((K595/60)/60)/24)+DATE(1970,1,1)+(-5/24)</f>
        <v>42070.469270833331</v>
      </c>
      <c r="T595" s="13">
        <f>(((J595/60)/60)/24)+DATE(1970,1,1)+(-5/24)</f>
        <v>42100.427604166667</v>
      </c>
      <c r="U595">
        <f t="shared" si="9"/>
        <v>2015</v>
      </c>
    </row>
    <row r="596" spans="1:21" ht="30" x14ac:dyDescent="0.2">
      <c r="A596" s="8">
        <f>F596/E596</f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14">
        <f>F596/M596</f>
        <v>13</v>
      </c>
      <c r="Q596" s="9" t="s">
        <v>8319</v>
      </c>
      <c r="R596" s="9" t="s">
        <v>8320</v>
      </c>
      <c r="S596" s="13">
        <f>(((K596/60)/60)/24)+DATE(1970,1,1)+(-5/24)</f>
        <v>42446.571828703702</v>
      </c>
      <c r="T596" s="13">
        <f>(((J596/60)/60)/24)+DATE(1970,1,1)+(-5/24)</f>
        <v>42476.571828703702</v>
      </c>
      <c r="U596">
        <f t="shared" si="9"/>
        <v>2016</v>
      </c>
    </row>
    <row r="597" spans="1:21" ht="45" x14ac:dyDescent="0.2">
      <c r="A597" s="8">
        <f>F597/E597</f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14">
        <f>F597/M597</f>
        <v>53.25</v>
      </c>
      <c r="Q597" s="9" t="s">
        <v>8319</v>
      </c>
      <c r="R597" s="9" t="s">
        <v>8320</v>
      </c>
      <c r="S597" s="13">
        <f>(((K597/60)/60)/24)+DATE(1970,1,1)+(-5/24)</f>
        <v>42082.861550925918</v>
      </c>
      <c r="T597" s="13">
        <f>(((J597/60)/60)/24)+DATE(1970,1,1)+(-5/24)</f>
        <v>42127.861550925918</v>
      </c>
      <c r="U597">
        <f t="shared" si="9"/>
        <v>2015</v>
      </c>
    </row>
    <row r="598" spans="1:21" ht="30" x14ac:dyDescent="0.2">
      <c r="A598" s="8">
        <f>F598/E598</f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14">
        <f>F598/M598</f>
        <v>3</v>
      </c>
      <c r="Q598" s="9" t="s">
        <v>8319</v>
      </c>
      <c r="R598" s="9" t="s">
        <v>8320</v>
      </c>
      <c r="S598" s="13">
        <f>(((K598/60)/60)/24)+DATE(1970,1,1)+(-5/24)</f>
        <v>42646.688564814809</v>
      </c>
      <c r="T598" s="13">
        <f>(((J598/60)/60)/24)+DATE(1970,1,1)+(-5/24)</f>
        <v>42676.688564814809</v>
      </c>
      <c r="U598">
        <f t="shared" si="9"/>
        <v>2016</v>
      </c>
    </row>
    <row r="599" spans="1:21" ht="45" x14ac:dyDescent="0.2">
      <c r="A599" s="8">
        <f>F599/E599</f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14">
        <f>F599/M599</f>
        <v>10</v>
      </c>
      <c r="Q599" s="9" t="s">
        <v>8319</v>
      </c>
      <c r="R599" s="9" t="s">
        <v>8320</v>
      </c>
      <c r="S599" s="13">
        <f>(((K599/60)/60)/24)+DATE(1970,1,1)+(-5/24)</f>
        <v>42545.496932870366</v>
      </c>
      <c r="T599" s="13">
        <f>(((J599/60)/60)/24)+DATE(1970,1,1)+(-5/24)</f>
        <v>42582.458333333336</v>
      </c>
      <c r="U599">
        <f t="shared" si="9"/>
        <v>2016</v>
      </c>
    </row>
    <row r="600" spans="1:21" ht="30" x14ac:dyDescent="0.2">
      <c r="A600" s="8">
        <f>F600/E600</f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14">
        <f>F600/M600</f>
        <v>121.42857142857143</v>
      </c>
      <c r="Q600" s="9" t="s">
        <v>8319</v>
      </c>
      <c r="R600" s="9" t="s">
        <v>8320</v>
      </c>
      <c r="S600" s="13">
        <f>(((K600/60)/60)/24)+DATE(1970,1,1)+(-5/24)</f>
        <v>41947.793761574074</v>
      </c>
      <c r="T600" s="13">
        <f>(((J600/60)/60)/24)+DATE(1970,1,1)+(-5/24)</f>
        <v>41977.793761574074</v>
      </c>
      <c r="U600">
        <f t="shared" si="9"/>
        <v>2014</v>
      </c>
    </row>
    <row r="601" spans="1:21" ht="45" x14ac:dyDescent="0.2">
      <c r="A601" s="8">
        <f>F601/E601</f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14">
        <f>F601/M601</f>
        <v>15.5</v>
      </c>
      <c r="Q601" s="9" t="s">
        <v>8319</v>
      </c>
      <c r="R601" s="9" t="s">
        <v>8320</v>
      </c>
      <c r="S601" s="13">
        <f>(((K601/60)/60)/24)+DATE(1970,1,1)+(-5/24)</f>
        <v>42047.604189814818</v>
      </c>
      <c r="T601" s="13">
        <f>(((J601/60)/60)/24)+DATE(1970,1,1)+(-5/24)</f>
        <v>42071.427777777775</v>
      </c>
      <c r="U601">
        <f t="shared" si="9"/>
        <v>2015</v>
      </c>
    </row>
    <row r="602" spans="1:21" ht="30" x14ac:dyDescent="0.2">
      <c r="A602" s="8">
        <f>F602/E602</f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14">
        <f>F602/M602</f>
        <v>100</v>
      </c>
      <c r="Q602" s="9" t="s">
        <v>8319</v>
      </c>
      <c r="R602" s="9" t="s">
        <v>8320</v>
      </c>
      <c r="S602" s="13">
        <f>(((K602/60)/60)/24)+DATE(1970,1,1)+(-5/24)</f>
        <v>42073.589837962958</v>
      </c>
      <c r="T602" s="13">
        <f>(((J602/60)/60)/24)+DATE(1970,1,1)+(-5/24)</f>
        <v>42133.589837962958</v>
      </c>
      <c r="U602">
        <f t="shared" si="9"/>
        <v>2015</v>
      </c>
    </row>
    <row r="603" spans="1:21" ht="45" x14ac:dyDescent="0.2">
      <c r="A603" s="8">
        <f>F603/E603</f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14">
        <f>F603/M603</f>
        <v>23.333333333333332</v>
      </c>
      <c r="Q603" s="9" t="s">
        <v>8319</v>
      </c>
      <c r="R603" s="9" t="s">
        <v>8320</v>
      </c>
      <c r="S603" s="13">
        <f>(((K603/60)/60)/24)+DATE(1970,1,1)+(-5/24)</f>
        <v>41969.64975694444</v>
      </c>
      <c r="T603" s="13">
        <f>(((J603/60)/60)/24)+DATE(1970,1,1)+(-5/24)</f>
        <v>41999.64975694444</v>
      </c>
      <c r="U603">
        <f t="shared" si="9"/>
        <v>2014</v>
      </c>
    </row>
    <row r="604" spans="1:21" ht="45" x14ac:dyDescent="0.2">
      <c r="A604" s="8">
        <f>F604/E604</f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14" t="e">
        <f>F604/M604</f>
        <v>#DIV/0!</v>
      </c>
      <c r="Q604" s="9" t="s">
        <v>8319</v>
      </c>
      <c r="R604" s="9" t="s">
        <v>8320</v>
      </c>
      <c r="S604" s="13">
        <f>(((K604/60)/60)/24)+DATE(1970,1,1)+(-5/24)</f>
        <v>42143.585821759254</v>
      </c>
      <c r="T604" s="13">
        <f>(((J604/60)/60)/24)+DATE(1970,1,1)+(-5/24)</f>
        <v>42173.585821759254</v>
      </c>
      <c r="U604">
        <f t="shared" si="9"/>
        <v>2015</v>
      </c>
    </row>
    <row r="605" spans="1:21" ht="45" x14ac:dyDescent="0.2">
      <c r="A605" s="8">
        <f>F605/E605</f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14">
        <f>F605/M605</f>
        <v>45.386153846153846</v>
      </c>
      <c r="Q605" s="9" t="s">
        <v>8319</v>
      </c>
      <c r="R605" s="9" t="s">
        <v>8320</v>
      </c>
      <c r="S605" s="13">
        <f>(((K605/60)/60)/24)+DATE(1970,1,1)+(-5/24)</f>
        <v>41835.430821759255</v>
      </c>
      <c r="T605" s="13">
        <f>(((J605/60)/60)/24)+DATE(1970,1,1)+(-5/24)</f>
        <v>41865.430821759255</v>
      </c>
      <c r="U605">
        <f t="shared" si="9"/>
        <v>2014</v>
      </c>
    </row>
    <row r="606" spans="1:21" ht="45" x14ac:dyDescent="0.2">
      <c r="A606" s="8">
        <f>F606/E606</f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14" t="e">
        <f>F606/M606</f>
        <v>#DIV/0!</v>
      </c>
      <c r="Q606" s="9" t="s">
        <v>8319</v>
      </c>
      <c r="R606" s="9" t="s">
        <v>8320</v>
      </c>
      <c r="S606" s="13">
        <f>(((K606/60)/60)/24)+DATE(1970,1,1)+(-5/24)</f>
        <v>41848.827037037037</v>
      </c>
      <c r="T606" s="13">
        <f>(((J606/60)/60)/24)+DATE(1970,1,1)+(-5/24)</f>
        <v>41878.827037037037</v>
      </c>
      <c r="U606">
        <f t="shared" si="9"/>
        <v>2014</v>
      </c>
    </row>
    <row r="607" spans="1:21" ht="30" x14ac:dyDescent="0.2">
      <c r="A607" s="8">
        <f>F607/E607</f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14">
        <f>F607/M607</f>
        <v>16.375</v>
      </c>
      <c r="Q607" s="9" t="s">
        <v>8319</v>
      </c>
      <c r="R607" s="9" t="s">
        <v>8320</v>
      </c>
      <c r="S607" s="13">
        <f>(((K607/60)/60)/24)+DATE(1970,1,1)+(-5/24)</f>
        <v>42194.14939814814</v>
      </c>
      <c r="T607" s="13">
        <f>(((J607/60)/60)/24)+DATE(1970,1,1)+(-5/24)</f>
        <v>42239.14939814814</v>
      </c>
      <c r="U607">
        <f t="shared" si="9"/>
        <v>2015</v>
      </c>
    </row>
    <row r="608" spans="1:21" ht="45" x14ac:dyDescent="0.2">
      <c r="A608" s="8">
        <f>F608/E608</f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14">
        <f>F608/M608</f>
        <v>10</v>
      </c>
      <c r="Q608" s="9" t="s">
        <v>8319</v>
      </c>
      <c r="R608" s="9" t="s">
        <v>8320</v>
      </c>
      <c r="S608" s="13">
        <f>(((K608/60)/60)/24)+DATE(1970,1,1)+(-5/24)</f>
        <v>42102.442233796297</v>
      </c>
      <c r="T608" s="13">
        <f>(((J608/60)/60)/24)+DATE(1970,1,1)+(-5/24)</f>
        <v>42148.416666666664</v>
      </c>
      <c r="U608">
        <f t="shared" si="9"/>
        <v>2015</v>
      </c>
    </row>
    <row r="609" spans="1:21" ht="45" x14ac:dyDescent="0.2">
      <c r="A609" s="8">
        <f>F609/E609</f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14" t="e">
        <f>F609/M609</f>
        <v>#DIV/0!</v>
      </c>
      <c r="Q609" s="9" t="s">
        <v>8319</v>
      </c>
      <c r="R609" s="9" t="s">
        <v>8320</v>
      </c>
      <c r="S609" s="13">
        <f>(((K609/60)/60)/24)+DATE(1970,1,1)+(-5/24)</f>
        <v>42300.617314814815</v>
      </c>
      <c r="T609" s="13">
        <f>(((J609/60)/60)/24)+DATE(1970,1,1)+(-5/24)</f>
        <v>42330.65898148148</v>
      </c>
      <c r="U609">
        <f t="shared" si="9"/>
        <v>2015</v>
      </c>
    </row>
    <row r="610" spans="1:21" ht="45" x14ac:dyDescent="0.2">
      <c r="A610" s="8">
        <f>F610/E610</f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14">
        <f>F610/M610</f>
        <v>292.2</v>
      </c>
      <c r="Q610" s="9" t="s">
        <v>8319</v>
      </c>
      <c r="R610" s="9" t="s">
        <v>8320</v>
      </c>
      <c r="S610" s="13">
        <f>(((K610/60)/60)/24)+DATE(1970,1,1)+(-5/24)</f>
        <v>42140.712731481479</v>
      </c>
      <c r="T610" s="13">
        <f>(((J610/60)/60)/24)+DATE(1970,1,1)+(-5/24)</f>
        <v>42170.712731481479</v>
      </c>
      <c r="U610">
        <f t="shared" si="9"/>
        <v>2015</v>
      </c>
    </row>
    <row r="611" spans="1:21" ht="45" x14ac:dyDescent="0.2">
      <c r="A611" s="8">
        <f>F611/E611</f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14">
        <f>F611/M611</f>
        <v>5</v>
      </c>
      <c r="Q611" s="9" t="s">
        <v>8319</v>
      </c>
      <c r="R611" s="9" t="s">
        <v>8320</v>
      </c>
      <c r="S611" s="13">
        <f>(((K611/60)/60)/24)+DATE(1970,1,1)+(-5/24)</f>
        <v>42306.825740740744</v>
      </c>
      <c r="T611" s="13">
        <f>(((J611/60)/60)/24)+DATE(1970,1,1)+(-5/24)</f>
        <v>42336.867407407401</v>
      </c>
      <c r="U611">
        <f t="shared" si="9"/>
        <v>2015</v>
      </c>
    </row>
    <row r="612" spans="1:21" ht="45" x14ac:dyDescent="0.2">
      <c r="A612" s="8">
        <f>F612/E612</f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14" t="e">
        <f>F612/M612</f>
        <v>#DIV/0!</v>
      </c>
      <c r="Q612" s="9" t="s">
        <v>8319</v>
      </c>
      <c r="R612" s="9" t="s">
        <v>8320</v>
      </c>
      <c r="S612" s="13">
        <f>(((K612/60)/60)/24)+DATE(1970,1,1)+(-5/24)</f>
        <v>42086.622523148144</v>
      </c>
      <c r="T612" s="13">
        <f>(((J612/60)/60)/24)+DATE(1970,1,1)+(-5/24)</f>
        <v>42116.622523148144</v>
      </c>
      <c r="U612">
        <f t="shared" si="9"/>
        <v>2015</v>
      </c>
    </row>
    <row r="613" spans="1:21" ht="45" x14ac:dyDescent="0.2">
      <c r="A613" s="8">
        <f>F613/E613</f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14" t="e">
        <f>F613/M613</f>
        <v>#DIV/0!</v>
      </c>
      <c r="Q613" s="9" t="s">
        <v>8319</v>
      </c>
      <c r="R613" s="9" t="s">
        <v>8320</v>
      </c>
      <c r="S613" s="13">
        <f>(((K613/60)/60)/24)+DATE(1970,1,1)+(-5/24)</f>
        <v>42328.352280092593</v>
      </c>
      <c r="T613" s="13">
        <f>(((J613/60)/60)/24)+DATE(1970,1,1)+(-5/24)</f>
        <v>42388.352280092593</v>
      </c>
      <c r="U613">
        <f t="shared" si="9"/>
        <v>2015</v>
      </c>
    </row>
    <row r="614" spans="1:21" ht="30" x14ac:dyDescent="0.2">
      <c r="A614" s="8">
        <f>F614/E614</f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14" t="e">
        <f>F614/M614</f>
        <v>#DIV/0!</v>
      </c>
      <c r="Q614" s="9" t="s">
        <v>8319</v>
      </c>
      <c r="R614" s="9" t="s">
        <v>8320</v>
      </c>
      <c r="S614" s="13">
        <f>(((K614/60)/60)/24)+DATE(1970,1,1)+(-5/24)</f>
        <v>42584.823449074065</v>
      </c>
      <c r="T614" s="13">
        <f>(((J614/60)/60)/24)+DATE(1970,1,1)+(-5/24)</f>
        <v>42614.823449074065</v>
      </c>
      <c r="U614">
        <f t="shared" si="9"/>
        <v>2016</v>
      </c>
    </row>
    <row r="615" spans="1:21" ht="45" x14ac:dyDescent="0.2">
      <c r="A615" s="8">
        <f>F615/E615</f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14">
        <f>F615/M615</f>
        <v>105.93388429752066</v>
      </c>
      <c r="Q615" s="9" t="s">
        <v>8319</v>
      </c>
      <c r="R615" s="9" t="s">
        <v>8320</v>
      </c>
      <c r="S615" s="13">
        <f>(((K615/60)/60)/24)+DATE(1970,1,1)+(-5/24)</f>
        <v>42247.288425925923</v>
      </c>
      <c r="T615" s="13">
        <f>(((J615/60)/60)/24)+DATE(1970,1,1)+(-5/24)</f>
        <v>42277.999305555553</v>
      </c>
      <c r="U615">
        <f t="shared" si="9"/>
        <v>2015</v>
      </c>
    </row>
    <row r="616" spans="1:21" ht="45" x14ac:dyDescent="0.2">
      <c r="A616" s="8">
        <f>F616/E616</f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14" t="e">
        <f>F616/M616</f>
        <v>#DIV/0!</v>
      </c>
      <c r="Q616" s="9" t="s">
        <v>8319</v>
      </c>
      <c r="R616" s="9" t="s">
        <v>8320</v>
      </c>
      <c r="S616" s="13">
        <f>(((K616/60)/60)/24)+DATE(1970,1,1)+(-5/24)</f>
        <v>42514.853472222218</v>
      </c>
      <c r="T616" s="13">
        <f>(((J616/60)/60)/24)+DATE(1970,1,1)+(-5/24)</f>
        <v>42544.853472222218</v>
      </c>
      <c r="U616">
        <f t="shared" si="9"/>
        <v>2016</v>
      </c>
    </row>
    <row r="617" spans="1:21" ht="45" x14ac:dyDescent="0.2">
      <c r="A617" s="8">
        <f>F617/E617</f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14" t="e">
        <f>F617/M617</f>
        <v>#DIV/0!</v>
      </c>
      <c r="Q617" s="9" t="s">
        <v>8319</v>
      </c>
      <c r="R617" s="9" t="s">
        <v>8320</v>
      </c>
      <c r="S617" s="13">
        <f>(((K617/60)/60)/24)+DATE(1970,1,1)+(-5/24)</f>
        <v>42241.913877314808</v>
      </c>
      <c r="T617" s="13">
        <f>(((J617/60)/60)/24)+DATE(1970,1,1)+(-5/24)</f>
        <v>42271.913877314808</v>
      </c>
      <c r="U617">
        <f t="shared" si="9"/>
        <v>2015</v>
      </c>
    </row>
    <row r="618" spans="1:21" ht="45" x14ac:dyDescent="0.2">
      <c r="A618" s="8">
        <f>F618/E618</f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14" t="e">
        <f>F618/M618</f>
        <v>#DIV/0!</v>
      </c>
      <c r="Q618" s="9" t="s">
        <v>8319</v>
      </c>
      <c r="R618" s="9" t="s">
        <v>8320</v>
      </c>
      <c r="S618" s="13">
        <f>(((K618/60)/60)/24)+DATE(1970,1,1)+(-5/24)</f>
        <v>42761.167905092596</v>
      </c>
      <c r="T618" s="13">
        <f>(((J618/60)/60)/24)+DATE(1970,1,1)+(-5/24)</f>
        <v>42791.167905092596</v>
      </c>
      <c r="U618">
        <f t="shared" si="9"/>
        <v>2017</v>
      </c>
    </row>
    <row r="619" spans="1:21" ht="45" x14ac:dyDescent="0.2">
      <c r="A619" s="8">
        <f>F619/E619</f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14">
        <f>F619/M619</f>
        <v>20</v>
      </c>
      <c r="Q619" s="9" t="s">
        <v>8319</v>
      </c>
      <c r="R619" s="9" t="s">
        <v>8320</v>
      </c>
      <c r="S619" s="13">
        <f>(((K619/60)/60)/24)+DATE(1970,1,1)+(-5/24)</f>
        <v>42087.134756944441</v>
      </c>
      <c r="T619" s="13">
        <f>(((J619/60)/60)/24)+DATE(1970,1,1)+(-5/24)</f>
        <v>42132.134756944441</v>
      </c>
      <c r="U619">
        <f t="shared" si="9"/>
        <v>2015</v>
      </c>
    </row>
    <row r="620" spans="1:21" ht="45" x14ac:dyDescent="0.2">
      <c r="A620" s="8">
        <f>F620/E620</f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14" t="e">
        <f>F620/M620</f>
        <v>#DIV/0!</v>
      </c>
      <c r="Q620" s="9" t="s">
        <v>8319</v>
      </c>
      <c r="R620" s="9" t="s">
        <v>8320</v>
      </c>
      <c r="S620" s="13">
        <f>(((K620/60)/60)/24)+DATE(1970,1,1)+(-5/24)</f>
        <v>42317.60188657407</v>
      </c>
      <c r="T620" s="13">
        <f>(((J620/60)/60)/24)+DATE(1970,1,1)+(-5/24)</f>
        <v>42347.60188657407</v>
      </c>
      <c r="U620">
        <f t="shared" si="9"/>
        <v>2015</v>
      </c>
    </row>
    <row r="621" spans="1:21" ht="30" x14ac:dyDescent="0.2">
      <c r="A621" s="8">
        <f>F621/E621</f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14">
        <f>F621/M621</f>
        <v>1</v>
      </c>
      <c r="Q621" s="9" t="s">
        <v>8319</v>
      </c>
      <c r="R621" s="9" t="s">
        <v>8320</v>
      </c>
      <c r="S621" s="13">
        <f>(((K621/60)/60)/24)+DATE(1970,1,1)+(-5/24)</f>
        <v>41908.442013888889</v>
      </c>
      <c r="T621" s="13">
        <f>(((J621/60)/60)/24)+DATE(1970,1,1)+(-5/24)</f>
        <v>41968.483680555553</v>
      </c>
      <c r="U621">
        <f t="shared" si="9"/>
        <v>2014</v>
      </c>
    </row>
    <row r="622" spans="1:21" ht="45" x14ac:dyDescent="0.2">
      <c r="A622" s="8">
        <f>F622/E622</f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14">
        <f>F622/M622</f>
        <v>300</v>
      </c>
      <c r="Q622" s="9" t="s">
        <v>8319</v>
      </c>
      <c r="R622" s="9" t="s">
        <v>8320</v>
      </c>
      <c r="S622" s="13">
        <f>(((K622/60)/60)/24)+DATE(1970,1,1)+(-5/24)</f>
        <v>41831.508541666662</v>
      </c>
      <c r="T622" s="13">
        <f>(((J622/60)/60)/24)+DATE(1970,1,1)+(-5/24)</f>
        <v>41876.508541666662</v>
      </c>
      <c r="U622">
        <f t="shared" si="9"/>
        <v>2014</v>
      </c>
    </row>
    <row r="623" spans="1:21" ht="45" x14ac:dyDescent="0.2">
      <c r="A623" s="8">
        <f>F623/E623</f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14">
        <f>F623/M623</f>
        <v>87</v>
      </c>
      <c r="Q623" s="9" t="s">
        <v>8319</v>
      </c>
      <c r="R623" s="9" t="s">
        <v>8320</v>
      </c>
      <c r="S623" s="13">
        <f>(((K623/60)/60)/24)+DATE(1970,1,1)+(-5/24)</f>
        <v>42528.779363425921</v>
      </c>
      <c r="T623" s="13">
        <f>(((J623/60)/60)/24)+DATE(1970,1,1)+(-5/24)</f>
        <v>42558.779363425921</v>
      </c>
      <c r="U623">
        <f t="shared" si="9"/>
        <v>2016</v>
      </c>
    </row>
    <row r="624" spans="1:21" ht="45" x14ac:dyDescent="0.2">
      <c r="A624" s="8">
        <f>F624/E624</f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14">
        <f>F624/M624</f>
        <v>37.888888888888886</v>
      </c>
      <c r="Q624" s="9" t="s">
        <v>8319</v>
      </c>
      <c r="R624" s="9" t="s">
        <v>8320</v>
      </c>
      <c r="S624" s="13">
        <f>(((K624/60)/60)/24)+DATE(1970,1,1)+(-5/24)</f>
        <v>42532.566412037035</v>
      </c>
      <c r="T624" s="13">
        <f>(((J624/60)/60)/24)+DATE(1970,1,1)+(-5/24)</f>
        <v>42552.566412037035</v>
      </c>
      <c r="U624">
        <f t="shared" si="9"/>
        <v>2016</v>
      </c>
    </row>
    <row r="625" spans="1:21" ht="45" x14ac:dyDescent="0.2">
      <c r="A625" s="8">
        <f>F625/E625</f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14" t="e">
        <f>F625/M625</f>
        <v>#DIV/0!</v>
      </c>
      <c r="Q625" s="9" t="s">
        <v>8319</v>
      </c>
      <c r="R625" s="9" t="s">
        <v>8320</v>
      </c>
      <c r="S625" s="13">
        <f>(((K625/60)/60)/24)+DATE(1970,1,1)+(-5/24)</f>
        <v>42121.800891203697</v>
      </c>
      <c r="T625" s="13">
        <f>(((J625/60)/60)/24)+DATE(1970,1,1)+(-5/24)</f>
        <v>42151.800891203697</v>
      </c>
      <c r="U625">
        <f t="shared" si="9"/>
        <v>2015</v>
      </c>
    </row>
    <row r="626" spans="1:21" ht="45" x14ac:dyDescent="0.2">
      <c r="A626" s="8">
        <f>F626/E626</f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14" t="e">
        <f>F626/M626</f>
        <v>#DIV/0!</v>
      </c>
      <c r="Q626" s="9" t="s">
        <v>8319</v>
      </c>
      <c r="R626" s="9" t="s">
        <v>8320</v>
      </c>
      <c r="S626" s="13">
        <f>(((K626/60)/60)/24)+DATE(1970,1,1)+(-5/24)</f>
        <v>42108.78056712963</v>
      </c>
      <c r="T626" s="13">
        <f>(((J626/60)/60)/24)+DATE(1970,1,1)+(-5/24)</f>
        <v>42138.78056712963</v>
      </c>
      <c r="U626">
        <f t="shared" si="9"/>
        <v>2015</v>
      </c>
    </row>
    <row r="627" spans="1:21" ht="45" x14ac:dyDescent="0.2">
      <c r="A627" s="8">
        <f>F627/E627</f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14" t="e">
        <f>F627/M627</f>
        <v>#DIV/0!</v>
      </c>
      <c r="Q627" s="9" t="s">
        <v>8319</v>
      </c>
      <c r="R627" s="9" t="s">
        <v>8320</v>
      </c>
      <c r="S627" s="13">
        <f>(((K627/60)/60)/24)+DATE(1970,1,1)+(-5/24)</f>
        <v>42790.687233796292</v>
      </c>
      <c r="T627" s="13">
        <f>(((J627/60)/60)/24)+DATE(1970,1,1)+(-5/24)</f>
        <v>42820.645567129628</v>
      </c>
      <c r="U627">
        <f t="shared" si="9"/>
        <v>2017</v>
      </c>
    </row>
    <row r="628" spans="1:21" ht="45" x14ac:dyDescent="0.2">
      <c r="A628" s="8">
        <f>F628/E628</f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14">
        <f>F628/M628</f>
        <v>111.41025641025641</v>
      </c>
      <c r="Q628" s="9" t="s">
        <v>8319</v>
      </c>
      <c r="R628" s="9" t="s">
        <v>8320</v>
      </c>
      <c r="S628" s="13">
        <f>(((K628/60)/60)/24)+DATE(1970,1,1)+(-5/24)</f>
        <v>42198.351145833331</v>
      </c>
      <c r="T628" s="13">
        <f>(((J628/60)/60)/24)+DATE(1970,1,1)+(-5/24)</f>
        <v>42231.348611111105</v>
      </c>
      <c r="U628">
        <f t="shared" si="9"/>
        <v>2015</v>
      </c>
    </row>
    <row r="629" spans="1:21" ht="45" x14ac:dyDescent="0.2">
      <c r="A629" s="8">
        <f>F629/E629</f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14">
        <f>F629/M629</f>
        <v>90</v>
      </c>
      <c r="Q629" s="9" t="s">
        <v>8319</v>
      </c>
      <c r="R629" s="9" t="s">
        <v>8320</v>
      </c>
      <c r="S629" s="13">
        <f>(((K629/60)/60)/24)+DATE(1970,1,1)+(-5/24)</f>
        <v>42384.098506944443</v>
      </c>
      <c r="T629" s="13">
        <f>(((J629/60)/60)/24)+DATE(1970,1,1)+(-5/24)</f>
        <v>42443.749999999993</v>
      </c>
      <c r="U629">
        <f t="shared" si="9"/>
        <v>2016</v>
      </c>
    </row>
    <row r="630" spans="1:21" ht="45" x14ac:dyDescent="0.2">
      <c r="A630" s="8">
        <f>F630/E630</f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14" t="e">
        <f>F630/M630</f>
        <v>#DIV/0!</v>
      </c>
      <c r="Q630" s="9" t="s">
        <v>8319</v>
      </c>
      <c r="R630" s="9" t="s">
        <v>8320</v>
      </c>
      <c r="S630" s="13">
        <f>(((K630/60)/60)/24)+DATE(1970,1,1)+(-5/24)</f>
        <v>41803.484456018516</v>
      </c>
      <c r="T630" s="13">
        <f>(((J630/60)/60)/24)+DATE(1970,1,1)+(-5/24)</f>
        <v>41833.484456018516</v>
      </c>
      <c r="U630">
        <f t="shared" si="9"/>
        <v>2014</v>
      </c>
    </row>
    <row r="631" spans="1:21" ht="45" x14ac:dyDescent="0.2">
      <c r="A631" s="8">
        <f>F631/E631</f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14">
        <f>F631/M631</f>
        <v>116.66666666666667</v>
      </c>
      <c r="Q631" s="9" t="s">
        <v>8319</v>
      </c>
      <c r="R631" s="9" t="s">
        <v>8320</v>
      </c>
      <c r="S631" s="13">
        <f>(((K631/60)/60)/24)+DATE(1970,1,1)+(-5/24)</f>
        <v>42474.429490740738</v>
      </c>
      <c r="T631" s="13">
        <f>(((J631/60)/60)/24)+DATE(1970,1,1)+(-5/24)</f>
        <v>42504.429490740738</v>
      </c>
      <c r="U631">
        <f t="shared" si="9"/>
        <v>2016</v>
      </c>
    </row>
    <row r="632" spans="1:21" ht="45" x14ac:dyDescent="0.2">
      <c r="A632" s="8">
        <f>F632/E632</f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14">
        <f>F632/M632</f>
        <v>10</v>
      </c>
      <c r="Q632" s="9" t="s">
        <v>8319</v>
      </c>
      <c r="R632" s="9" t="s">
        <v>8320</v>
      </c>
      <c r="S632" s="13">
        <f>(((K632/60)/60)/24)+DATE(1970,1,1)+(-5/24)</f>
        <v>42223.411122685182</v>
      </c>
      <c r="T632" s="13">
        <f>(((J632/60)/60)/24)+DATE(1970,1,1)+(-5/24)</f>
        <v>42253.006944444445</v>
      </c>
      <c r="U632">
        <f t="shared" si="9"/>
        <v>2015</v>
      </c>
    </row>
    <row r="633" spans="1:21" ht="30" x14ac:dyDescent="0.2">
      <c r="A633" s="8">
        <f>F633/E633</f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14">
        <f>F633/M633</f>
        <v>76.666666666666671</v>
      </c>
      <c r="Q633" s="9" t="s">
        <v>8319</v>
      </c>
      <c r="R633" s="9" t="s">
        <v>8320</v>
      </c>
      <c r="S633" s="13">
        <f>(((K633/60)/60)/24)+DATE(1970,1,1)+(-5/24)</f>
        <v>42489.563993055555</v>
      </c>
      <c r="T633" s="13">
        <f>(((J633/60)/60)/24)+DATE(1970,1,1)+(-5/24)</f>
        <v>42518.563993055555</v>
      </c>
      <c r="U633">
        <f t="shared" si="9"/>
        <v>2016</v>
      </c>
    </row>
    <row r="634" spans="1:21" ht="30" x14ac:dyDescent="0.2">
      <c r="A634" s="8">
        <f>F634/E634</f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14" t="e">
        <f>F634/M634</f>
        <v>#DIV/0!</v>
      </c>
      <c r="Q634" s="9" t="s">
        <v>8319</v>
      </c>
      <c r="R634" s="9" t="s">
        <v>8320</v>
      </c>
      <c r="S634" s="13">
        <f>(((K634/60)/60)/24)+DATE(1970,1,1)+(-5/24)</f>
        <v>42303.450983796291</v>
      </c>
      <c r="T634" s="13">
        <f>(((J634/60)/60)/24)+DATE(1970,1,1)+(-5/24)</f>
        <v>42333.492650462962</v>
      </c>
      <c r="U634">
        <f t="shared" si="9"/>
        <v>2015</v>
      </c>
    </row>
    <row r="635" spans="1:21" ht="45" x14ac:dyDescent="0.2">
      <c r="A635" s="8">
        <f>F635/E635</f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14">
        <f>F635/M635</f>
        <v>49.8</v>
      </c>
      <c r="Q635" s="9" t="s">
        <v>8319</v>
      </c>
      <c r="R635" s="9" t="s">
        <v>8320</v>
      </c>
      <c r="S635" s="13">
        <f>(((K635/60)/60)/24)+DATE(1970,1,1)+(-5/24)</f>
        <v>42507.090995370374</v>
      </c>
      <c r="T635" s="13">
        <f>(((J635/60)/60)/24)+DATE(1970,1,1)+(-5/24)</f>
        <v>42538.749999999993</v>
      </c>
      <c r="U635">
        <f t="shared" si="9"/>
        <v>2016</v>
      </c>
    </row>
    <row r="636" spans="1:21" ht="30" x14ac:dyDescent="0.2">
      <c r="A636" s="8">
        <f>F636/E636</f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14">
        <f>F636/M636</f>
        <v>1</v>
      </c>
      <c r="Q636" s="9" t="s">
        <v>8319</v>
      </c>
      <c r="R636" s="9" t="s">
        <v>8320</v>
      </c>
      <c r="S636" s="13">
        <f>(((K636/60)/60)/24)+DATE(1970,1,1)+(-5/24)</f>
        <v>42031.720243055555</v>
      </c>
      <c r="T636" s="13">
        <f>(((J636/60)/60)/24)+DATE(1970,1,1)+(-5/24)</f>
        <v>42061.720243055555</v>
      </c>
      <c r="U636">
        <f t="shared" si="9"/>
        <v>2015</v>
      </c>
    </row>
    <row r="637" spans="1:21" ht="30" x14ac:dyDescent="0.2">
      <c r="A637" s="8">
        <f>F637/E637</f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14">
        <f>F637/M637</f>
        <v>2</v>
      </c>
      <c r="Q637" s="9" t="s">
        <v>8319</v>
      </c>
      <c r="R637" s="9" t="s">
        <v>8320</v>
      </c>
      <c r="S637" s="13">
        <f>(((K637/60)/60)/24)+DATE(1970,1,1)+(-5/24)</f>
        <v>42075.883819444447</v>
      </c>
      <c r="T637" s="13">
        <f>(((J637/60)/60)/24)+DATE(1970,1,1)+(-5/24)</f>
        <v>42105.883819444447</v>
      </c>
      <c r="U637">
        <f t="shared" si="9"/>
        <v>2015</v>
      </c>
    </row>
    <row r="638" spans="1:21" ht="30" x14ac:dyDescent="0.2">
      <c r="A638" s="8">
        <f>F638/E638</f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14">
        <f>F638/M638</f>
        <v>4</v>
      </c>
      <c r="Q638" s="9" t="s">
        <v>8319</v>
      </c>
      <c r="R638" s="9" t="s">
        <v>8320</v>
      </c>
      <c r="S638" s="13">
        <f>(((K638/60)/60)/24)+DATE(1970,1,1)+(-5/24)</f>
        <v>42131.247106481482</v>
      </c>
      <c r="T638" s="13">
        <f>(((J638/60)/60)/24)+DATE(1970,1,1)+(-5/24)</f>
        <v>42161.240972222215</v>
      </c>
      <c r="U638">
        <f t="shared" si="9"/>
        <v>2015</v>
      </c>
    </row>
    <row r="639" spans="1:21" ht="45" x14ac:dyDescent="0.2">
      <c r="A639" s="8">
        <f>F639/E639</f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14" t="e">
        <f>F639/M639</f>
        <v>#DIV/0!</v>
      </c>
      <c r="Q639" s="9" t="s">
        <v>8319</v>
      </c>
      <c r="R639" s="9" t="s">
        <v>8320</v>
      </c>
      <c r="S639" s="13">
        <f>(((K639/60)/60)/24)+DATE(1970,1,1)+(-5/24)</f>
        <v>42762.75368055555</v>
      </c>
      <c r="T639" s="13">
        <f>(((J639/60)/60)/24)+DATE(1970,1,1)+(-5/24)</f>
        <v>42791.75277777778</v>
      </c>
      <c r="U639">
        <f t="shared" si="9"/>
        <v>2017</v>
      </c>
    </row>
    <row r="640" spans="1:21" x14ac:dyDescent="0.2">
      <c r="A640" s="8">
        <f>F640/E640</f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14">
        <f>F640/M640</f>
        <v>3</v>
      </c>
      <c r="Q640" s="9" t="s">
        <v>8319</v>
      </c>
      <c r="R640" s="9" t="s">
        <v>8320</v>
      </c>
      <c r="S640" s="13">
        <f>(((K640/60)/60)/24)+DATE(1970,1,1)+(-5/24)</f>
        <v>42759.384976851848</v>
      </c>
      <c r="T640" s="13">
        <f>(((J640/60)/60)/24)+DATE(1970,1,1)+(-5/24)</f>
        <v>42819.343310185184</v>
      </c>
      <c r="U640">
        <f t="shared" si="9"/>
        <v>2017</v>
      </c>
    </row>
    <row r="641" spans="1:21" ht="30" x14ac:dyDescent="0.2">
      <c r="A641" s="8">
        <f>F641/E641</f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14">
        <f>F641/M641</f>
        <v>1</v>
      </c>
      <c r="Q641" s="9" t="s">
        <v>8319</v>
      </c>
      <c r="R641" s="9" t="s">
        <v>8320</v>
      </c>
      <c r="S641" s="13">
        <f>(((K641/60)/60)/24)+DATE(1970,1,1)+(-5/24)</f>
        <v>41865.374942129631</v>
      </c>
      <c r="T641" s="13">
        <f>(((J641/60)/60)/24)+DATE(1970,1,1)+(-5/24)</f>
        <v>41925.374942129631</v>
      </c>
      <c r="U641">
        <f t="shared" si="9"/>
        <v>2014</v>
      </c>
    </row>
    <row r="642" spans="1:21" ht="45" x14ac:dyDescent="0.2">
      <c r="A642" s="8">
        <f>F642/E642</f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14">
        <f>F642/M642</f>
        <v>50.5</v>
      </c>
      <c r="Q642" s="9" t="s">
        <v>8319</v>
      </c>
      <c r="R642" s="9" t="s">
        <v>8321</v>
      </c>
      <c r="S642" s="13">
        <f>(((K642/60)/60)/24)+DATE(1970,1,1)+(-5/24)</f>
        <v>42683.21197916667</v>
      </c>
      <c r="T642" s="13">
        <f>(((J642/60)/60)/24)+DATE(1970,1,1)+(-5/24)</f>
        <v>42698.749999999993</v>
      </c>
      <c r="U642">
        <f t="shared" si="9"/>
        <v>2016</v>
      </c>
    </row>
    <row r="643" spans="1:21" ht="45" x14ac:dyDescent="0.2">
      <c r="A643" s="8">
        <f>F643/E643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14">
        <f>F643/M643</f>
        <v>151.31746031746033</v>
      </c>
      <c r="Q643" s="9" t="s">
        <v>8319</v>
      </c>
      <c r="R643" s="9" t="s">
        <v>8321</v>
      </c>
      <c r="S643" s="13">
        <f>(((K643/60)/60)/24)+DATE(1970,1,1)+(-5/24)</f>
        <v>42199.361666666664</v>
      </c>
      <c r="T643" s="13">
        <f>(((J643/60)/60)/24)+DATE(1970,1,1)+(-5/24)</f>
        <v>42229.361666666664</v>
      </c>
      <c r="U643">
        <f t="shared" ref="U643:U706" si="10">YEAR(S643)</f>
        <v>2015</v>
      </c>
    </row>
    <row r="644" spans="1:21" ht="45" x14ac:dyDescent="0.2">
      <c r="A644" s="8">
        <f>F644/E644</f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14">
        <f>F644/M644</f>
        <v>134.3592456301748</v>
      </c>
      <c r="Q644" s="9" t="s">
        <v>8319</v>
      </c>
      <c r="R644" s="9" t="s">
        <v>8321</v>
      </c>
      <c r="S644" s="13">
        <f>(((K644/60)/60)/24)+DATE(1970,1,1)+(-5/24)</f>
        <v>42199.442986111106</v>
      </c>
      <c r="T644" s="13">
        <f>(((J644/60)/60)/24)+DATE(1970,1,1)+(-5/24)</f>
        <v>42235.442986111106</v>
      </c>
      <c r="U644">
        <f t="shared" si="10"/>
        <v>2015</v>
      </c>
    </row>
    <row r="645" spans="1:21" ht="30" x14ac:dyDescent="0.2">
      <c r="A645" s="8">
        <f>F645/E645</f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14">
        <f>F645/M645</f>
        <v>174.02631578947367</v>
      </c>
      <c r="Q645" s="9" t="s">
        <v>8319</v>
      </c>
      <c r="R645" s="9" t="s">
        <v>8321</v>
      </c>
      <c r="S645" s="13">
        <f>(((K645/60)/60)/24)+DATE(1970,1,1)+(-5/24)</f>
        <v>42100.43373842592</v>
      </c>
      <c r="T645" s="13">
        <f>(((J645/60)/60)/24)+DATE(1970,1,1)+(-5/24)</f>
        <v>42155.43373842592</v>
      </c>
      <c r="U645">
        <f t="shared" si="10"/>
        <v>2015</v>
      </c>
    </row>
    <row r="646" spans="1:21" ht="45" x14ac:dyDescent="0.2">
      <c r="A646" s="8">
        <f>F646/E646</f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14">
        <f>F646/M646</f>
        <v>73.486268364348675</v>
      </c>
      <c r="Q646" s="9" t="s">
        <v>8319</v>
      </c>
      <c r="R646" s="9" t="s">
        <v>8321</v>
      </c>
      <c r="S646" s="13">
        <f>(((K646/60)/60)/24)+DATE(1970,1,1)+(-5/24)</f>
        <v>41898.457627314812</v>
      </c>
      <c r="T646" s="13">
        <f>(((J646/60)/60)/24)+DATE(1970,1,1)+(-5/24)</f>
        <v>41940.833333333328</v>
      </c>
      <c r="U646">
        <f t="shared" si="10"/>
        <v>2014</v>
      </c>
    </row>
    <row r="647" spans="1:21" ht="30" x14ac:dyDescent="0.2">
      <c r="A647" s="8">
        <f>F647/E647</f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14">
        <f>F647/M647</f>
        <v>23.518987341772153</v>
      </c>
      <c r="Q647" s="9" t="s">
        <v>8319</v>
      </c>
      <c r="R647" s="9" t="s">
        <v>8321</v>
      </c>
      <c r="S647" s="13">
        <f>(((K647/60)/60)/24)+DATE(1970,1,1)+(-5/24)</f>
        <v>42563.817986111106</v>
      </c>
      <c r="T647" s="13">
        <f>(((J647/60)/60)/24)+DATE(1970,1,1)+(-5/24)</f>
        <v>42593.817986111106</v>
      </c>
      <c r="U647">
        <f t="shared" si="10"/>
        <v>2016</v>
      </c>
    </row>
    <row r="648" spans="1:21" ht="45" x14ac:dyDescent="0.2">
      <c r="A648" s="8">
        <f>F648/E648</f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14">
        <f>F648/M648</f>
        <v>39.074444444444445</v>
      </c>
      <c r="Q648" s="9" t="s">
        <v>8319</v>
      </c>
      <c r="R648" s="9" t="s">
        <v>8321</v>
      </c>
      <c r="S648" s="13">
        <f>(((K648/60)/60)/24)+DATE(1970,1,1)+(-5/24)</f>
        <v>41832.644293981481</v>
      </c>
      <c r="T648" s="13">
        <f>(((J648/60)/60)/24)+DATE(1970,1,1)+(-5/24)</f>
        <v>41862.644293981481</v>
      </c>
      <c r="U648">
        <f t="shared" si="10"/>
        <v>2014</v>
      </c>
    </row>
    <row r="649" spans="1:21" ht="45" x14ac:dyDescent="0.2">
      <c r="A649" s="8">
        <f>F649/E649</f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14">
        <f>F649/M649</f>
        <v>125.94117647058823</v>
      </c>
      <c r="Q649" s="9" t="s">
        <v>8319</v>
      </c>
      <c r="R649" s="9" t="s">
        <v>8321</v>
      </c>
      <c r="S649" s="13">
        <f>(((K649/60)/60)/24)+DATE(1970,1,1)+(-5/24)</f>
        <v>42416.559594907405</v>
      </c>
      <c r="T649" s="13">
        <f>(((J649/60)/60)/24)+DATE(1970,1,1)+(-5/24)</f>
        <v>42446.517928240741</v>
      </c>
      <c r="U649">
        <f t="shared" si="10"/>
        <v>2016</v>
      </c>
    </row>
    <row r="650" spans="1:21" ht="30" x14ac:dyDescent="0.2">
      <c r="A650" s="8">
        <f>F650/E650</f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14">
        <f>F650/M650</f>
        <v>1644</v>
      </c>
      <c r="Q650" s="9" t="s">
        <v>8319</v>
      </c>
      <c r="R650" s="9" t="s">
        <v>8321</v>
      </c>
      <c r="S650" s="13">
        <f>(((K650/60)/60)/24)+DATE(1970,1,1)+(-5/24)</f>
        <v>41891.485046296293</v>
      </c>
      <c r="T650" s="13">
        <f>(((J650/60)/60)/24)+DATE(1970,1,1)+(-5/24)</f>
        <v>41926.485046296293</v>
      </c>
      <c r="U650">
        <f t="shared" si="10"/>
        <v>2014</v>
      </c>
    </row>
    <row r="651" spans="1:21" ht="45" x14ac:dyDescent="0.2">
      <c r="A651" s="8">
        <f>F651/E651</f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14">
        <f>F651/M651</f>
        <v>42.670731707317074</v>
      </c>
      <c r="Q651" s="9" t="s">
        <v>8319</v>
      </c>
      <c r="R651" s="9" t="s">
        <v>8321</v>
      </c>
      <c r="S651" s="13">
        <f>(((K651/60)/60)/24)+DATE(1970,1,1)+(-5/24)</f>
        <v>41877.703854166662</v>
      </c>
      <c r="T651" s="13">
        <f>(((J651/60)/60)/24)+DATE(1970,1,1)+(-5/24)</f>
        <v>41898.703854166662</v>
      </c>
      <c r="U651">
        <f t="shared" si="10"/>
        <v>2014</v>
      </c>
    </row>
    <row r="652" spans="1:21" ht="45" x14ac:dyDescent="0.2">
      <c r="A652" s="8">
        <f>F652/E652</f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14">
        <f>F652/M652</f>
        <v>35.125</v>
      </c>
      <c r="Q652" s="9" t="s">
        <v>8319</v>
      </c>
      <c r="R652" s="9" t="s">
        <v>8321</v>
      </c>
      <c r="S652" s="13">
        <f>(((K652/60)/60)/24)+DATE(1970,1,1)+(-5/24)</f>
        <v>41931.828518518516</v>
      </c>
      <c r="T652" s="13">
        <f>(((J652/60)/60)/24)+DATE(1970,1,1)+(-5/24)</f>
        <v>41991.870185185187</v>
      </c>
      <c r="U652">
        <f t="shared" si="10"/>
        <v>2014</v>
      </c>
    </row>
    <row r="653" spans="1:21" ht="45" x14ac:dyDescent="0.2">
      <c r="A653" s="8">
        <f>F653/E653</f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14">
        <f>F653/M653</f>
        <v>239.35238095238094</v>
      </c>
      <c r="Q653" s="9" t="s">
        <v>8319</v>
      </c>
      <c r="R653" s="9" t="s">
        <v>8321</v>
      </c>
      <c r="S653" s="13">
        <f>(((K653/60)/60)/24)+DATE(1970,1,1)+(-5/24)</f>
        <v>41955.809155092589</v>
      </c>
      <c r="T653" s="13">
        <f>(((J653/60)/60)/24)+DATE(1970,1,1)+(-5/24)</f>
        <v>41985.809155092589</v>
      </c>
      <c r="U653">
        <f t="shared" si="10"/>
        <v>2014</v>
      </c>
    </row>
    <row r="654" spans="1:21" ht="45" x14ac:dyDescent="0.2">
      <c r="A654" s="8">
        <f>F654/E654</f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14">
        <f>F654/M654</f>
        <v>107.64285714285714</v>
      </c>
      <c r="Q654" s="9" t="s">
        <v>8319</v>
      </c>
      <c r="R654" s="9" t="s">
        <v>8321</v>
      </c>
      <c r="S654" s="13">
        <f>(((K654/60)/60)/24)+DATE(1970,1,1)+(-5/24)</f>
        <v>42675.482060185182</v>
      </c>
      <c r="T654" s="13">
        <f>(((J654/60)/60)/24)+DATE(1970,1,1)+(-5/24)</f>
        <v>42705.523726851847</v>
      </c>
      <c r="U654">
        <f t="shared" si="10"/>
        <v>2016</v>
      </c>
    </row>
    <row r="655" spans="1:21" ht="45" x14ac:dyDescent="0.2">
      <c r="A655" s="8">
        <f>F655/E655</f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14">
        <f>F655/M655</f>
        <v>95.830623306233065</v>
      </c>
      <c r="Q655" s="9" t="s">
        <v>8319</v>
      </c>
      <c r="R655" s="9" t="s">
        <v>8321</v>
      </c>
      <c r="S655" s="13">
        <f>(((K655/60)/60)/24)+DATE(1970,1,1)+(-5/24)</f>
        <v>42199.410185185181</v>
      </c>
      <c r="T655" s="13">
        <f>(((J655/60)/60)/24)+DATE(1970,1,1)+(-5/24)</f>
        <v>42236.410185185181</v>
      </c>
      <c r="U655">
        <f t="shared" si="10"/>
        <v>2015</v>
      </c>
    </row>
    <row r="656" spans="1:21" ht="45" x14ac:dyDescent="0.2">
      <c r="A656" s="8">
        <f>F656/E656</f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14">
        <f>F656/M656</f>
        <v>31.663376110562684</v>
      </c>
      <c r="Q656" s="9" t="s">
        <v>8319</v>
      </c>
      <c r="R656" s="9" t="s">
        <v>8321</v>
      </c>
      <c r="S656" s="13">
        <f>(((K656/60)/60)/24)+DATE(1970,1,1)+(-5/24)</f>
        <v>42163.748993055553</v>
      </c>
      <c r="T656" s="13">
        <f>(((J656/60)/60)/24)+DATE(1970,1,1)+(-5/24)</f>
        <v>42193.748993055553</v>
      </c>
      <c r="U656">
        <f t="shared" si="10"/>
        <v>2015</v>
      </c>
    </row>
    <row r="657" spans="1:21" ht="45" x14ac:dyDescent="0.2">
      <c r="A657" s="8">
        <f>F657/E657</f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14">
        <f>F657/M657</f>
        <v>42.886861313868614</v>
      </c>
      <c r="Q657" s="9" t="s">
        <v>8319</v>
      </c>
      <c r="R657" s="9" t="s">
        <v>8321</v>
      </c>
      <c r="S657" s="13">
        <f>(((K657/60)/60)/24)+DATE(1970,1,1)+(-5/24)</f>
        <v>42045.748981481483</v>
      </c>
      <c r="T657" s="13">
        <f>(((J657/60)/60)/24)+DATE(1970,1,1)+(-5/24)</f>
        <v>42075.707314814812</v>
      </c>
      <c r="U657">
        <f t="shared" si="10"/>
        <v>2015</v>
      </c>
    </row>
    <row r="658" spans="1:21" ht="45" x14ac:dyDescent="0.2">
      <c r="A658" s="8">
        <f>F658/E658</f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14">
        <f>F658/M658</f>
        <v>122.73563218390805</v>
      </c>
      <c r="Q658" s="9" t="s">
        <v>8319</v>
      </c>
      <c r="R658" s="9" t="s">
        <v>8321</v>
      </c>
      <c r="S658" s="13">
        <f>(((K658/60)/60)/24)+DATE(1970,1,1)+(-5/24)</f>
        <v>42417.596284722218</v>
      </c>
      <c r="T658" s="13">
        <f>(((J658/60)/60)/24)+DATE(1970,1,1)+(-5/24)</f>
        <v>42477.554618055547</v>
      </c>
      <c r="U658">
        <f t="shared" si="10"/>
        <v>2016</v>
      </c>
    </row>
    <row r="659" spans="1:21" ht="45" x14ac:dyDescent="0.2">
      <c r="A659" s="8">
        <f>F659/E659</f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14">
        <f>F659/M659</f>
        <v>190.45454545454547</v>
      </c>
      <c r="Q659" s="9" t="s">
        <v>8319</v>
      </c>
      <c r="R659" s="9" t="s">
        <v>8321</v>
      </c>
      <c r="S659" s="13">
        <f>(((K659/60)/60)/24)+DATE(1970,1,1)+(-5/24)</f>
        <v>42331.637407407405</v>
      </c>
      <c r="T659" s="13">
        <f>(((J659/60)/60)/24)+DATE(1970,1,1)+(-5/24)</f>
        <v>42361.637407407405</v>
      </c>
      <c r="U659">
        <f t="shared" si="10"/>
        <v>2015</v>
      </c>
    </row>
    <row r="660" spans="1:21" ht="45" x14ac:dyDescent="0.2">
      <c r="A660" s="8">
        <f>F660/E660</f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14">
        <f>F660/M660</f>
        <v>109.33695652173913</v>
      </c>
      <c r="Q660" s="9" t="s">
        <v>8319</v>
      </c>
      <c r="R660" s="9" t="s">
        <v>8321</v>
      </c>
      <c r="S660" s="13">
        <f>(((K660/60)/60)/24)+DATE(1970,1,1)+(-5/24)</f>
        <v>42178.952418981477</v>
      </c>
      <c r="T660" s="13">
        <f>(((J660/60)/60)/24)+DATE(1970,1,1)+(-5/24)</f>
        <v>42211.541666666664</v>
      </c>
      <c r="U660">
        <f t="shared" si="10"/>
        <v>2015</v>
      </c>
    </row>
    <row r="661" spans="1:21" x14ac:dyDescent="0.2">
      <c r="A661" s="8">
        <f>F661/E661</f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14">
        <f>F661/M661</f>
        <v>143.66666666666666</v>
      </c>
      <c r="Q661" s="9" t="s">
        <v>8319</v>
      </c>
      <c r="R661" s="9" t="s">
        <v>8321</v>
      </c>
      <c r="S661" s="13">
        <f>(((K661/60)/60)/24)+DATE(1970,1,1)+(-5/24)</f>
        <v>42209.385358796295</v>
      </c>
      <c r="T661" s="13">
        <f>(((J661/60)/60)/24)+DATE(1970,1,1)+(-5/24)</f>
        <v>42239.385358796295</v>
      </c>
      <c r="U661">
        <f t="shared" si="10"/>
        <v>2015</v>
      </c>
    </row>
    <row r="662" spans="1:21" ht="45" x14ac:dyDescent="0.2">
      <c r="A662" s="8">
        <f>F662/E662</f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14">
        <f>F662/M662</f>
        <v>84.944444444444443</v>
      </c>
      <c r="Q662" s="9" t="s">
        <v>8319</v>
      </c>
      <c r="R662" s="9" t="s">
        <v>8321</v>
      </c>
      <c r="S662" s="13">
        <f>(((K662/60)/60)/24)+DATE(1970,1,1)+(-5/24)</f>
        <v>41922.533321759256</v>
      </c>
      <c r="T662" s="13">
        <f>(((J662/60)/60)/24)+DATE(1970,1,1)+(-5/24)</f>
        <v>41952.574988425928</v>
      </c>
      <c r="U662">
        <f t="shared" si="10"/>
        <v>2014</v>
      </c>
    </row>
    <row r="663" spans="1:21" ht="45" x14ac:dyDescent="0.2">
      <c r="A663" s="8">
        <f>F663/E663</f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14">
        <f>F663/M663</f>
        <v>10.555555555555555</v>
      </c>
      <c r="Q663" s="9" t="s">
        <v>8319</v>
      </c>
      <c r="R663" s="9" t="s">
        <v>8321</v>
      </c>
      <c r="S663" s="13">
        <f>(((K663/60)/60)/24)+DATE(1970,1,1)+(-5/24)</f>
        <v>42636.437025462961</v>
      </c>
      <c r="T663" s="13">
        <f>(((J663/60)/60)/24)+DATE(1970,1,1)+(-5/24)</f>
        <v>42666.437025462961</v>
      </c>
      <c r="U663">
        <f t="shared" si="10"/>
        <v>2016</v>
      </c>
    </row>
    <row r="664" spans="1:21" ht="30" x14ac:dyDescent="0.2">
      <c r="A664" s="8">
        <f>F664/E664</f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14">
        <f>F664/M664</f>
        <v>39</v>
      </c>
      <c r="Q664" s="9" t="s">
        <v>8319</v>
      </c>
      <c r="R664" s="9" t="s">
        <v>8321</v>
      </c>
      <c r="S664" s="13">
        <f>(((K664/60)/60)/24)+DATE(1970,1,1)+(-5/24)</f>
        <v>41990.229710648149</v>
      </c>
      <c r="T664" s="13">
        <f>(((J664/60)/60)/24)+DATE(1970,1,1)+(-5/24)</f>
        <v>42020.229710648149</v>
      </c>
      <c r="U664">
        <f t="shared" si="10"/>
        <v>2014</v>
      </c>
    </row>
    <row r="665" spans="1:21" ht="45" x14ac:dyDescent="0.2">
      <c r="A665" s="8">
        <f>F665/E665</f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14">
        <f>F665/M665</f>
        <v>100</v>
      </c>
      <c r="Q665" s="9" t="s">
        <v>8319</v>
      </c>
      <c r="R665" s="9" t="s">
        <v>8321</v>
      </c>
      <c r="S665" s="13">
        <f>(((K665/60)/60)/24)+DATE(1970,1,1)+(-5/24)</f>
        <v>42173.634907407402</v>
      </c>
      <c r="T665" s="13">
        <f>(((J665/60)/60)/24)+DATE(1970,1,1)+(-5/24)</f>
        <v>42203.634907407402</v>
      </c>
      <c r="U665">
        <f t="shared" si="10"/>
        <v>2015</v>
      </c>
    </row>
    <row r="666" spans="1:21" ht="45" x14ac:dyDescent="0.2">
      <c r="A666" s="8">
        <f>F666/E666</f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14">
        <f>F666/M666</f>
        <v>31.172413793103448</v>
      </c>
      <c r="Q666" s="9" t="s">
        <v>8319</v>
      </c>
      <c r="R666" s="9" t="s">
        <v>8321</v>
      </c>
      <c r="S666" s="13">
        <f>(((K666/60)/60)/24)+DATE(1970,1,1)+(-5/24)</f>
        <v>42077.458043981482</v>
      </c>
      <c r="T666" s="13">
        <f>(((J666/60)/60)/24)+DATE(1970,1,1)+(-5/24)</f>
        <v>42107.458043981482</v>
      </c>
      <c r="U666">
        <f t="shared" si="10"/>
        <v>2015</v>
      </c>
    </row>
    <row r="667" spans="1:21" ht="45" x14ac:dyDescent="0.2">
      <c r="A667" s="8">
        <f>F667/E667</f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14">
        <f>F667/M667</f>
        <v>155.33333333333334</v>
      </c>
      <c r="Q667" s="9" t="s">
        <v>8319</v>
      </c>
      <c r="R667" s="9" t="s">
        <v>8321</v>
      </c>
      <c r="S667" s="13">
        <f>(((K667/60)/60)/24)+DATE(1970,1,1)+(-5/24)</f>
        <v>42688.503020833326</v>
      </c>
      <c r="T667" s="13">
        <f>(((J667/60)/60)/24)+DATE(1970,1,1)+(-5/24)</f>
        <v>42748.503020833326</v>
      </c>
      <c r="U667">
        <f t="shared" si="10"/>
        <v>2016</v>
      </c>
    </row>
    <row r="668" spans="1:21" ht="45" x14ac:dyDescent="0.2">
      <c r="A668" s="8">
        <f>F668/E668</f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14">
        <f>F668/M668</f>
        <v>2</v>
      </c>
      <c r="Q668" s="9" t="s">
        <v>8319</v>
      </c>
      <c r="R668" s="9" t="s">
        <v>8321</v>
      </c>
      <c r="S668" s="13">
        <f>(((K668/60)/60)/24)+DATE(1970,1,1)+(-5/24)</f>
        <v>41838.623819444445</v>
      </c>
      <c r="T668" s="13">
        <f>(((J668/60)/60)/24)+DATE(1970,1,1)+(-5/24)</f>
        <v>41868.623819444445</v>
      </c>
      <c r="U668">
        <f t="shared" si="10"/>
        <v>2014</v>
      </c>
    </row>
    <row r="669" spans="1:21" ht="45" x14ac:dyDescent="0.2">
      <c r="A669" s="8">
        <f>F669/E669</f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14">
        <f>F669/M669</f>
        <v>178.92857142857142</v>
      </c>
      <c r="Q669" s="9" t="s">
        <v>8319</v>
      </c>
      <c r="R669" s="9" t="s">
        <v>8321</v>
      </c>
      <c r="S669" s="13">
        <f>(((K669/60)/60)/24)+DATE(1970,1,1)+(-5/24)</f>
        <v>42632.165081018517</v>
      </c>
      <c r="T669" s="13">
        <f>(((J669/60)/60)/24)+DATE(1970,1,1)+(-5/24)</f>
        <v>42672.165081018517</v>
      </c>
      <c r="U669">
        <f t="shared" si="10"/>
        <v>2016</v>
      </c>
    </row>
    <row r="670" spans="1:21" ht="45" x14ac:dyDescent="0.2">
      <c r="A670" s="8">
        <f>F670/E670</f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14">
        <f>F670/M670</f>
        <v>27.36</v>
      </c>
      <c r="Q670" s="9" t="s">
        <v>8319</v>
      </c>
      <c r="R670" s="9" t="s">
        <v>8321</v>
      </c>
      <c r="S670" s="13">
        <f>(((K670/60)/60)/24)+DATE(1970,1,1)+(-5/24)</f>
        <v>42090.622939814813</v>
      </c>
      <c r="T670" s="13">
        <f>(((J670/60)/60)/24)+DATE(1970,1,1)+(-5/24)</f>
        <v>42135.622939814813</v>
      </c>
      <c r="U670">
        <f t="shared" si="10"/>
        <v>2015</v>
      </c>
    </row>
    <row r="671" spans="1:21" ht="60" x14ac:dyDescent="0.2">
      <c r="A671" s="8">
        <f>F671/E671</f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14">
        <f>F671/M671</f>
        <v>1536.25</v>
      </c>
      <c r="Q671" s="9" t="s">
        <v>8319</v>
      </c>
      <c r="R671" s="9" t="s">
        <v>8321</v>
      </c>
      <c r="S671" s="13">
        <f>(((K671/60)/60)/24)+DATE(1970,1,1)+(-5/24)</f>
        <v>42527.417337962957</v>
      </c>
      <c r="T671" s="13">
        <f>(((J671/60)/60)/24)+DATE(1970,1,1)+(-5/24)</f>
        <v>42557.417337962957</v>
      </c>
      <c r="U671">
        <f t="shared" si="10"/>
        <v>2016</v>
      </c>
    </row>
    <row r="672" spans="1:21" ht="45" x14ac:dyDescent="0.2">
      <c r="A672" s="8">
        <f>F672/E672</f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14">
        <f>F672/M672</f>
        <v>84.99677419354839</v>
      </c>
      <c r="Q672" s="9" t="s">
        <v>8319</v>
      </c>
      <c r="R672" s="9" t="s">
        <v>8321</v>
      </c>
      <c r="S672" s="13">
        <f>(((K672/60)/60)/24)+DATE(1970,1,1)+(-5/24)</f>
        <v>42506.501388888886</v>
      </c>
      <c r="T672" s="13">
        <f>(((J672/60)/60)/24)+DATE(1970,1,1)+(-5/24)</f>
        <v>42540.131944444445</v>
      </c>
      <c r="U672">
        <f t="shared" si="10"/>
        <v>2016</v>
      </c>
    </row>
    <row r="673" spans="1:21" ht="45" x14ac:dyDescent="0.2">
      <c r="A673" s="8">
        <f>F673/E673</f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14">
        <f>F673/M673</f>
        <v>788.5333333333333</v>
      </c>
      <c r="Q673" s="9" t="s">
        <v>8319</v>
      </c>
      <c r="R673" s="9" t="s">
        <v>8321</v>
      </c>
      <c r="S673" s="13">
        <f>(((K673/60)/60)/24)+DATE(1970,1,1)+(-5/24)</f>
        <v>41984.484398148146</v>
      </c>
      <c r="T673" s="13">
        <f>(((J673/60)/60)/24)+DATE(1970,1,1)+(-5/24)</f>
        <v>42017.958333333336</v>
      </c>
      <c r="U673">
        <f t="shared" si="10"/>
        <v>2014</v>
      </c>
    </row>
    <row r="674" spans="1:21" ht="45" x14ac:dyDescent="0.2">
      <c r="A674" s="8">
        <f>F674/E674</f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14">
        <f>F674/M674</f>
        <v>50.29767441860465</v>
      </c>
      <c r="Q674" s="9" t="s">
        <v>8319</v>
      </c>
      <c r="R674" s="9" t="s">
        <v>8321</v>
      </c>
      <c r="S674" s="13">
        <f>(((K674/60)/60)/24)+DATE(1970,1,1)+(-5/24)</f>
        <v>41974.011157407404</v>
      </c>
      <c r="T674" s="13">
        <f>(((J674/60)/60)/24)+DATE(1970,1,1)+(-5/24)</f>
        <v>42004.999305555553</v>
      </c>
      <c r="U674">
        <f t="shared" si="10"/>
        <v>2014</v>
      </c>
    </row>
    <row r="675" spans="1:21" ht="45" x14ac:dyDescent="0.2">
      <c r="A675" s="8">
        <f>F675/E675</f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14">
        <f>F675/M675</f>
        <v>68.333333333333329</v>
      </c>
      <c r="Q675" s="9" t="s">
        <v>8319</v>
      </c>
      <c r="R675" s="9" t="s">
        <v>8321</v>
      </c>
      <c r="S675" s="13">
        <f>(((K675/60)/60)/24)+DATE(1970,1,1)+(-5/24)</f>
        <v>41838.6321412037</v>
      </c>
      <c r="T675" s="13">
        <f>(((J675/60)/60)/24)+DATE(1970,1,1)+(-5/24)</f>
        <v>41883.6321412037</v>
      </c>
      <c r="U675">
        <f t="shared" si="10"/>
        <v>2014</v>
      </c>
    </row>
    <row r="676" spans="1:21" ht="30" x14ac:dyDescent="0.2">
      <c r="A676" s="8">
        <f>F676/E676</f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14">
        <f>F676/M676</f>
        <v>7.5</v>
      </c>
      <c r="Q676" s="9" t="s">
        <v>8319</v>
      </c>
      <c r="R676" s="9" t="s">
        <v>8321</v>
      </c>
      <c r="S676" s="13">
        <f>(((K676/60)/60)/24)+DATE(1970,1,1)+(-5/24)</f>
        <v>41802.907719907402</v>
      </c>
      <c r="T676" s="13">
        <f>(((J676/60)/60)/24)+DATE(1970,1,1)+(-5/24)</f>
        <v>41862.907719907402</v>
      </c>
      <c r="U676">
        <f t="shared" si="10"/>
        <v>2014</v>
      </c>
    </row>
    <row r="677" spans="1:21" ht="45" x14ac:dyDescent="0.2">
      <c r="A677" s="8">
        <f>F677/E677</f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14">
        <f>F677/M677</f>
        <v>34.269230769230766</v>
      </c>
      <c r="Q677" s="9" t="s">
        <v>8319</v>
      </c>
      <c r="R677" s="9" t="s">
        <v>8321</v>
      </c>
      <c r="S677" s="13">
        <f>(((K677/60)/60)/24)+DATE(1970,1,1)+(-5/24)</f>
        <v>41975.722268518519</v>
      </c>
      <c r="T677" s="13">
        <f>(((J677/60)/60)/24)+DATE(1970,1,1)+(-5/24)</f>
        <v>42005.082638888889</v>
      </c>
      <c r="U677">
        <f t="shared" si="10"/>
        <v>2014</v>
      </c>
    </row>
    <row r="678" spans="1:21" ht="60" x14ac:dyDescent="0.2">
      <c r="A678" s="8">
        <f>F678/E678</f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14">
        <f>F678/M678</f>
        <v>61.291666666666664</v>
      </c>
      <c r="Q678" s="9" t="s">
        <v>8319</v>
      </c>
      <c r="R678" s="9" t="s">
        <v>8321</v>
      </c>
      <c r="S678" s="13">
        <f>(((K678/60)/60)/24)+DATE(1970,1,1)+(-5/24)</f>
        <v>42012.559965277782</v>
      </c>
      <c r="T678" s="13">
        <f>(((J678/60)/60)/24)+DATE(1970,1,1)+(-5/24)</f>
        <v>42042.559965277782</v>
      </c>
      <c r="U678">
        <f t="shared" si="10"/>
        <v>2015</v>
      </c>
    </row>
    <row r="679" spans="1:21" ht="45" x14ac:dyDescent="0.2">
      <c r="A679" s="8">
        <f>F679/E679</f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14">
        <f>F679/M679</f>
        <v>133.25</v>
      </c>
      <c r="Q679" s="9" t="s">
        <v>8319</v>
      </c>
      <c r="R679" s="9" t="s">
        <v>8321</v>
      </c>
      <c r="S679" s="13">
        <f>(((K679/60)/60)/24)+DATE(1970,1,1)+(-5/24)</f>
        <v>42504.195543981477</v>
      </c>
      <c r="T679" s="13">
        <f>(((J679/60)/60)/24)+DATE(1970,1,1)+(-5/24)</f>
        <v>42549.195543981477</v>
      </c>
      <c r="U679">
        <f t="shared" si="10"/>
        <v>2016</v>
      </c>
    </row>
    <row r="680" spans="1:21" ht="45" x14ac:dyDescent="0.2">
      <c r="A680" s="8">
        <f>F680/E680</f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14">
        <f>F680/M680</f>
        <v>65.17647058823529</v>
      </c>
      <c r="Q680" s="9" t="s">
        <v>8319</v>
      </c>
      <c r="R680" s="9" t="s">
        <v>8321</v>
      </c>
      <c r="S680" s="13">
        <f>(((K680/60)/60)/24)+DATE(1970,1,1)+(-5/24)</f>
        <v>42481.168263888881</v>
      </c>
      <c r="T680" s="13">
        <f>(((J680/60)/60)/24)+DATE(1970,1,1)+(-5/24)</f>
        <v>42511.168263888881</v>
      </c>
      <c r="U680">
        <f t="shared" si="10"/>
        <v>2016</v>
      </c>
    </row>
    <row r="681" spans="1:21" ht="45" x14ac:dyDescent="0.2">
      <c r="A681" s="8">
        <f>F681/E681</f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14">
        <f>F681/M681</f>
        <v>93.90425531914893</v>
      </c>
      <c r="Q681" s="9" t="s">
        <v>8319</v>
      </c>
      <c r="R681" s="9" t="s">
        <v>8321</v>
      </c>
      <c r="S681" s="13">
        <f>(((K681/60)/60)/24)+DATE(1970,1,1)+(-5/24)</f>
        <v>42556.487372685187</v>
      </c>
      <c r="T681" s="13">
        <f>(((J681/60)/60)/24)+DATE(1970,1,1)+(-5/24)</f>
        <v>42616.487372685187</v>
      </c>
      <c r="U681">
        <f t="shared" si="10"/>
        <v>2016</v>
      </c>
    </row>
    <row r="682" spans="1:21" ht="45" x14ac:dyDescent="0.2">
      <c r="A682" s="8">
        <f>F682/E682</f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14">
        <f>F682/M682</f>
        <v>150.65116279069767</v>
      </c>
      <c r="Q682" s="9" t="s">
        <v>8319</v>
      </c>
      <c r="R682" s="9" t="s">
        <v>8321</v>
      </c>
      <c r="S682" s="13">
        <f>(((K682/60)/60)/24)+DATE(1970,1,1)+(-5/24)</f>
        <v>41864.293182870366</v>
      </c>
      <c r="T682" s="13">
        <f>(((J682/60)/60)/24)+DATE(1970,1,1)+(-5/24)</f>
        <v>41899.293182870366</v>
      </c>
      <c r="U682">
        <f t="shared" si="10"/>
        <v>2014</v>
      </c>
    </row>
    <row r="683" spans="1:21" ht="45" x14ac:dyDescent="0.2">
      <c r="A683" s="8">
        <f>F683/E683</f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14">
        <f>F683/M683</f>
        <v>1</v>
      </c>
      <c r="Q683" s="9" t="s">
        <v>8319</v>
      </c>
      <c r="R683" s="9" t="s">
        <v>8321</v>
      </c>
      <c r="S683" s="13">
        <f>(((K683/60)/60)/24)+DATE(1970,1,1)+(-5/24)</f>
        <v>42639.597268518519</v>
      </c>
      <c r="T683" s="13">
        <f>(((J683/60)/60)/24)+DATE(1970,1,1)+(-5/24)</f>
        <v>42669.597268518519</v>
      </c>
      <c r="U683">
        <f t="shared" si="10"/>
        <v>2016</v>
      </c>
    </row>
    <row r="684" spans="1:21" ht="45" x14ac:dyDescent="0.2">
      <c r="A684" s="8">
        <f>F684/E684</f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14">
        <f>F684/M684</f>
        <v>13.25</v>
      </c>
      <c r="Q684" s="9" t="s">
        <v>8319</v>
      </c>
      <c r="R684" s="9" t="s">
        <v>8321</v>
      </c>
      <c r="S684" s="13">
        <f>(((K684/60)/60)/24)+DATE(1970,1,1)+(-5/24)</f>
        <v>42778.556967592587</v>
      </c>
      <c r="T684" s="13">
        <f>(((J684/60)/60)/24)+DATE(1970,1,1)+(-5/24)</f>
        <v>42808.51530092593</v>
      </c>
      <c r="U684">
        <f t="shared" si="10"/>
        <v>2017</v>
      </c>
    </row>
    <row r="685" spans="1:21" ht="45" x14ac:dyDescent="0.2">
      <c r="A685" s="8">
        <f>F685/E685</f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14">
        <f>F685/M685</f>
        <v>99.333333333333329</v>
      </c>
      <c r="Q685" s="9" t="s">
        <v>8319</v>
      </c>
      <c r="R685" s="9" t="s">
        <v>8321</v>
      </c>
      <c r="S685" s="13">
        <f>(((K685/60)/60)/24)+DATE(1970,1,1)+(-5/24)</f>
        <v>42634.691712962966</v>
      </c>
      <c r="T685" s="13">
        <f>(((J685/60)/60)/24)+DATE(1970,1,1)+(-5/24)</f>
        <v>42674.691712962966</v>
      </c>
      <c r="U685">
        <f t="shared" si="10"/>
        <v>2016</v>
      </c>
    </row>
    <row r="686" spans="1:21" ht="30" x14ac:dyDescent="0.2">
      <c r="A686" s="8">
        <f>F686/E686</f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14">
        <f>F686/M686</f>
        <v>177.39259259259259</v>
      </c>
      <c r="Q686" s="9" t="s">
        <v>8319</v>
      </c>
      <c r="R686" s="9" t="s">
        <v>8321</v>
      </c>
      <c r="S686" s="13">
        <f>(((K686/60)/60)/24)+DATE(1970,1,1)+(-5/24)</f>
        <v>41809.26494212963</v>
      </c>
      <c r="T686" s="13">
        <f>(((J686/60)/60)/24)+DATE(1970,1,1)+(-5/24)</f>
        <v>41844.916666666664</v>
      </c>
      <c r="U686">
        <f t="shared" si="10"/>
        <v>2014</v>
      </c>
    </row>
    <row r="687" spans="1:21" ht="45" x14ac:dyDescent="0.2">
      <c r="A687" s="8">
        <f>F687/E687</f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14">
        <f>F687/M687</f>
        <v>55.3</v>
      </c>
      <c r="Q687" s="9" t="s">
        <v>8319</v>
      </c>
      <c r="R687" s="9" t="s">
        <v>8321</v>
      </c>
      <c r="S687" s="13">
        <f>(((K687/60)/60)/24)+DATE(1970,1,1)+(-5/24)</f>
        <v>41971.658240740733</v>
      </c>
      <c r="T687" s="13">
        <f>(((J687/60)/60)/24)+DATE(1970,1,1)+(-5/24)</f>
        <v>42016.658240740733</v>
      </c>
      <c r="U687">
        <f t="shared" si="10"/>
        <v>2014</v>
      </c>
    </row>
    <row r="688" spans="1:21" ht="60" x14ac:dyDescent="0.2">
      <c r="A688" s="8">
        <f>F688/E688</f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14" t="e">
        <f>F688/M688</f>
        <v>#DIV/0!</v>
      </c>
      <c r="Q688" s="9" t="s">
        <v>8319</v>
      </c>
      <c r="R688" s="9" t="s">
        <v>8321</v>
      </c>
      <c r="S688" s="13">
        <f>(((K688/60)/60)/24)+DATE(1970,1,1)+(-5/24)</f>
        <v>42189.464930555558</v>
      </c>
      <c r="T688" s="13">
        <f>(((J688/60)/60)/24)+DATE(1970,1,1)+(-5/24)</f>
        <v>42219.464930555558</v>
      </c>
      <c r="U688">
        <f t="shared" si="10"/>
        <v>2015</v>
      </c>
    </row>
    <row r="689" spans="1:21" ht="45" x14ac:dyDescent="0.2">
      <c r="A689" s="8">
        <f>F689/E689</f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14">
        <f>F689/M689</f>
        <v>591.66666666666663</v>
      </c>
      <c r="Q689" s="9" t="s">
        <v>8319</v>
      </c>
      <c r="R689" s="9" t="s">
        <v>8321</v>
      </c>
      <c r="S689" s="13">
        <f>(((K689/60)/60)/24)+DATE(1970,1,1)+(-5/24)</f>
        <v>42711.542280092595</v>
      </c>
      <c r="T689" s="13">
        <f>(((J689/60)/60)/24)+DATE(1970,1,1)+(-5/24)</f>
        <v>42771.542280092595</v>
      </c>
      <c r="U689">
        <f t="shared" si="10"/>
        <v>2016</v>
      </c>
    </row>
    <row r="690" spans="1:21" ht="45" x14ac:dyDescent="0.2">
      <c r="A690" s="8">
        <f>F690/E690</f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14">
        <f>F690/M690</f>
        <v>405.5</v>
      </c>
      <c r="Q690" s="9" t="s">
        <v>8319</v>
      </c>
      <c r="R690" s="9" t="s">
        <v>8321</v>
      </c>
      <c r="S690" s="13">
        <f>(((K690/60)/60)/24)+DATE(1970,1,1)+(-5/24)</f>
        <v>42261.896446759252</v>
      </c>
      <c r="T690" s="13">
        <f>(((J690/60)/60)/24)+DATE(1970,1,1)+(-5/24)</f>
        <v>42291.896446759252</v>
      </c>
      <c r="U690">
        <f t="shared" si="10"/>
        <v>2015</v>
      </c>
    </row>
    <row r="691" spans="1:21" ht="45" x14ac:dyDescent="0.2">
      <c r="A691" s="8">
        <f>F691/E691</f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14">
        <f>F691/M691</f>
        <v>343.14732142857144</v>
      </c>
      <c r="Q691" s="9" t="s">
        <v>8319</v>
      </c>
      <c r="R691" s="9" t="s">
        <v>8321</v>
      </c>
      <c r="S691" s="13">
        <f>(((K691/60)/60)/24)+DATE(1970,1,1)+(-5/24)</f>
        <v>42675.459456018514</v>
      </c>
      <c r="T691" s="13">
        <f>(((J691/60)/60)/24)+DATE(1970,1,1)+(-5/24)</f>
        <v>42711.999305555553</v>
      </c>
      <c r="U691">
        <f t="shared" si="10"/>
        <v>2016</v>
      </c>
    </row>
    <row r="692" spans="1:21" ht="30" x14ac:dyDescent="0.2">
      <c r="A692" s="8">
        <f>F692/E692</f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14">
        <f>F692/M692</f>
        <v>72.588235294117652</v>
      </c>
      <c r="Q692" s="9" t="s">
        <v>8319</v>
      </c>
      <c r="R692" s="9" t="s">
        <v>8321</v>
      </c>
      <c r="S692" s="13">
        <f>(((K692/60)/60)/24)+DATE(1970,1,1)+(-5/24)</f>
        <v>42579.426400462959</v>
      </c>
      <c r="T692" s="13">
        <f>(((J692/60)/60)/24)+DATE(1970,1,1)+(-5/24)</f>
        <v>42622.041666666664</v>
      </c>
      <c r="U692">
        <f t="shared" si="10"/>
        <v>2016</v>
      </c>
    </row>
    <row r="693" spans="1:21" ht="45" x14ac:dyDescent="0.2">
      <c r="A693" s="8">
        <f>F693/E693</f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14">
        <f>F693/M693</f>
        <v>26</v>
      </c>
      <c r="Q693" s="9" t="s">
        <v>8319</v>
      </c>
      <c r="R693" s="9" t="s">
        <v>8321</v>
      </c>
      <c r="S693" s="13">
        <f>(((K693/60)/60)/24)+DATE(1970,1,1)+(-5/24)</f>
        <v>42157.819976851846</v>
      </c>
      <c r="T693" s="13">
        <f>(((J693/60)/60)/24)+DATE(1970,1,1)+(-5/24)</f>
        <v>42185.819976851846</v>
      </c>
      <c r="U693">
        <f t="shared" si="10"/>
        <v>2015</v>
      </c>
    </row>
    <row r="694" spans="1:21" ht="45" x14ac:dyDescent="0.2">
      <c r="A694" s="8">
        <f>F694/E694</f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14">
        <f>F694/M694</f>
        <v>6.4975124378109452</v>
      </c>
      <c r="Q694" s="9" t="s">
        <v>8319</v>
      </c>
      <c r="R694" s="9" t="s">
        <v>8321</v>
      </c>
      <c r="S694" s="13">
        <f>(((K694/60)/60)/24)+DATE(1970,1,1)+(-5/24)</f>
        <v>42696.167395833334</v>
      </c>
      <c r="T694" s="13">
        <f>(((J694/60)/60)/24)+DATE(1970,1,1)+(-5/24)</f>
        <v>42726.167395833334</v>
      </c>
      <c r="U694">
        <f t="shared" si="10"/>
        <v>2016</v>
      </c>
    </row>
    <row r="695" spans="1:21" ht="30" x14ac:dyDescent="0.2">
      <c r="A695" s="8">
        <f>F695/E695</f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14">
        <f>F695/M695</f>
        <v>119.38513513513513</v>
      </c>
      <c r="Q695" s="9" t="s">
        <v>8319</v>
      </c>
      <c r="R695" s="9" t="s">
        <v>8321</v>
      </c>
      <c r="S695" s="13">
        <f>(((K695/60)/60)/24)+DATE(1970,1,1)+(-5/24)</f>
        <v>42094.599849537037</v>
      </c>
      <c r="T695" s="13">
        <f>(((J695/60)/60)/24)+DATE(1970,1,1)+(-5/24)</f>
        <v>42124.599849537037</v>
      </c>
      <c r="U695">
        <f t="shared" si="10"/>
        <v>2015</v>
      </c>
    </row>
    <row r="696" spans="1:21" ht="45" x14ac:dyDescent="0.2">
      <c r="A696" s="8">
        <f>F696/E696</f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14">
        <f>F696/M696</f>
        <v>84.285714285714292</v>
      </c>
      <c r="Q696" s="9" t="s">
        <v>8319</v>
      </c>
      <c r="R696" s="9" t="s">
        <v>8321</v>
      </c>
      <c r="S696" s="13">
        <f>(((K696/60)/60)/24)+DATE(1970,1,1)+(-5/24)</f>
        <v>42737.455543981479</v>
      </c>
      <c r="T696" s="13">
        <f>(((J696/60)/60)/24)+DATE(1970,1,1)+(-5/24)</f>
        <v>42767.455543981479</v>
      </c>
      <c r="U696">
        <f t="shared" si="10"/>
        <v>2017</v>
      </c>
    </row>
    <row r="697" spans="1:21" ht="45" x14ac:dyDescent="0.2">
      <c r="A697" s="8">
        <f>F697/E697</f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14">
        <f>F697/M697</f>
        <v>90.857142857142861</v>
      </c>
      <c r="Q697" s="9" t="s">
        <v>8319</v>
      </c>
      <c r="R697" s="9" t="s">
        <v>8321</v>
      </c>
      <c r="S697" s="13">
        <f>(((K697/60)/60)/24)+DATE(1970,1,1)+(-5/24)</f>
        <v>41913.312731481477</v>
      </c>
      <c r="T697" s="13">
        <f>(((J697/60)/60)/24)+DATE(1970,1,1)+(-5/24)</f>
        <v>41943.312731481477</v>
      </c>
      <c r="U697">
        <f t="shared" si="10"/>
        <v>2014</v>
      </c>
    </row>
    <row r="698" spans="1:21" ht="30" x14ac:dyDescent="0.2">
      <c r="A698" s="8">
        <f>F698/E698</f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14">
        <f>F698/M698</f>
        <v>1</v>
      </c>
      <c r="Q698" s="9" t="s">
        <v>8319</v>
      </c>
      <c r="R698" s="9" t="s">
        <v>8321</v>
      </c>
      <c r="S698" s="13">
        <f>(((K698/60)/60)/24)+DATE(1970,1,1)+(-5/24)</f>
        <v>41815.718773148146</v>
      </c>
      <c r="T698" s="13">
        <f>(((J698/60)/60)/24)+DATE(1970,1,1)+(-5/24)</f>
        <v>41845.718773148146</v>
      </c>
      <c r="U698">
        <f t="shared" si="10"/>
        <v>2014</v>
      </c>
    </row>
    <row r="699" spans="1:21" ht="45" x14ac:dyDescent="0.2">
      <c r="A699" s="8">
        <f>F699/E699</f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14">
        <f>F699/M699</f>
        <v>20.342105263157894</v>
      </c>
      <c r="Q699" s="9" t="s">
        <v>8319</v>
      </c>
      <c r="R699" s="9" t="s">
        <v>8321</v>
      </c>
      <c r="S699" s="13">
        <f>(((K699/60)/60)/24)+DATE(1970,1,1)+(-5/24)</f>
        <v>42388.314687500002</v>
      </c>
      <c r="T699" s="13">
        <f>(((J699/60)/60)/24)+DATE(1970,1,1)+(-5/24)</f>
        <v>42403.314687500002</v>
      </c>
      <c r="U699">
        <f t="shared" si="10"/>
        <v>2016</v>
      </c>
    </row>
    <row r="700" spans="1:21" ht="45" x14ac:dyDescent="0.2">
      <c r="A700" s="8">
        <f>F700/E700</f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14">
        <f>F700/M700</f>
        <v>530.68965517241384</v>
      </c>
      <c r="Q700" s="9" t="s">
        <v>8319</v>
      </c>
      <c r="R700" s="9" t="s">
        <v>8321</v>
      </c>
      <c r="S700" s="13">
        <f>(((K700/60)/60)/24)+DATE(1970,1,1)+(-5/24)</f>
        <v>41866.72274305555</v>
      </c>
      <c r="T700" s="13">
        <f>(((J700/60)/60)/24)+DATE(1970,1,1)+(-5/24)</f>
        <v>41899.875</v>
      </c>
      <c r="U700">
        <f t="shared" si="10"/>
        <v>2014</v>
      </c>
    </row>
    <row r="701" spans="1:21" ht="45" x14ac:dyDescent="0.2">
      <c r="A701" s="8">
        <f>F701/E701</f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14">
        <f>F701/M701</f>
        <v>120.39184269662923</v>
      </c>
      <c r="Q701" s="9" t="s">
        <v>8319</v>
      </c>
      <c r="R701" s="9" t="s">
        <v>8321</v>
      </c>
      <c r="S701" s="13">
        <f>(((K701/60)/60)/24)+DATE(1970,1,1)+(-5/24)</f>
        <v>41563.277175925927</v>
      </c>
      <c r="T701" s="13">
        <f>(((J701/60)/60)/24)+DATE(1970,1,1)+(-5/24)</f>
        <v>41600.458333333328</v>
      </c>
      <c r="U701">
        <f t="shared" si="10"/>
        <v>2013</v>
      </c>
    </row>
    <row r="702" spans="1:21" ht="45" x14ac:dyDescent="0.2">
      <c r="A702" s="8">
        <f>F702/E702</f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14">
        <f>F702/M702</f>
        <v>13</v>
      </c>
      <c r="Q702" s="9" t="s">
        <v>8319</v>
      </c>
      <c r="R702" s="9" t="s">
        <v>8321</v>
      </c>
      <c r="S702" s="13">
        <f>(((K702/60)/60)/24)+DATE(1970,1,1)+(-5/24)</f>
        <v>42715.480104166665</v>
      </c>
      <c r="T702" s="13">
        <f>(((J702/60)/60)/24)+DATE(1970,1,1)+(-5/24)</f>
        <v>42745.480104166665</v>
      </c>
      <c r="U702">
        <f t="shared" si="10"/>
        <v>2016</v>
      </c>
    </row>
    <row r="703" spans="1:21" ht="45" x14ac:dyDescent="0.2">
      <c r="A703" s="8">
        <f>F703/E703</f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14">
        <f>F703/M703</f>
        <v>291.33333333333331</v>
      </c>
      <c r="Q703" s="9" t="s">
        <v>8319</v>
      </c>
      <c r="R703" s="9" t="s">
        <v>8321</v>
      </c>
      <c r="S703" s="13">
        <f>(((K703/60)/60)/24)+DATE(1970,1,1)+(-5/24)</f>
        <v>41813.454629629625</v>
      </c>
      <c r="T703" s="13">
        <f>(((J703/60)/60)/24)+DATE(1970,1,1)+(-5/24)</f>
        <v>41843.454629629625</v>
      </c>
      <c r="U703">
        <f t="shared" si="10"/>
        <v>2014</v>
      </c>
    </row>
    <row r="704" spans="1:21" ht="45" x14ac:dyDescent="0.2">
      <c r="A704" s="8">
        <f>F704/E704</f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14">
        <f>F704/M704</f>
        <v>124.9191891891892</v>
      </c>
      <c r="Q704" s="9" t="s">
        <v>8319</v>
      </c>
      <c r="R704" s="9" t="s">
        <v>8321</v>
      </c>
      <c r="S704" s="13">
        <f>(((K704/60)/60)/24)+DATE(1970,1,1)+(-5/24)</f>
        <v>42668.518368055556</v>
      </c>
      <c r="T704" s="13">
        <f>(((J704/60)/60)/24)+DATE(1970,1,1)+(-5/24)</f>
        <v>42698.560034722213</v>
      </c>
      <c r="U704">
        <f t="shared" si="10"/>
        <v>2016</v>
      </c>
    </row>
    <row r="705" spans="1:21" ht="45" x14ac:dyDescent="0.2">
      <c r="A705" s="8">
        <f>F705/E705</f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14">
        <f>F705/M705</f>
        <v>119.57142857142857</v>
      </c>
      <c r="Q705" s="9" t="s">
        <v>8319</v>
      </c>
      <c r="R705" s="9" t="s">
        <v>8321</v>
      </c>
      <c r="S705" s="13">
        <f>(((K705/60)/60)/24)+DATE(1970,1,1)+(-5/24)</f>
        <v>42711.742465277777</v>
      </c>
      <c r="T705" s="13">
        <f>(((J705/60)/60)/24)+DATE(1970,1,1)+(-5/24)</f>
        <v>42766.772222222215</v>
      </c>
      <c r="U705">
        <f t="shared" si="10"/>
        <v>2016</v>
      </c>
    </row>
    <row r="706" spans="1:21" ht="45" x14ac:dyDescent="0.2">
      <c r="A706" s="8">
        <f>F706/E706</f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14">
        <f>F706/M706</f>
        <v>120.25</v>
      </c>
      <c r="Q706" s="9" t="s">
        <v>8319</v>
      </c>
      <c r="R706" s="9" t="s">
        <v>8321</v>
      </c>
      <c r="S706" s="13">
        <f>(((K706/60)/60)/24)+DATE(1970,1,1)+(-5/24)</f>
        <v>42725.984583333331</v>
      </c>
      <c r="T706" s="13">
        <f>(((J706/60)/60)/24)+DATE(1970,1,1)+(-5/24)</f>
        <v>42785.984583333331</v>
      </c>
      <c r="U706">
        <f t="shared" si="10"/>
        <v>2016</v>
      </c>
    </row>
    <row r="707" spans="1:21" ht="30" x14ac:dyDescent="0.2">
      <c r="A707" s="8">
        <f>F707/E707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14">
        <f>F707/M707</f>
        <v>195.4</v>
      </c>
      <c r="Q707" s="9" t="s">
        <v>8319</v>
      </c>
      <c r="R707" s="9" t="s">
        <v>8321</v>
      </c>
      <c r="S707" s="13">
        <f>(((K707/60)/60)/24)+DATE(1970,1,1)+(-5/24)</f>
        <v>42726.283310185179</v>
      </c>
      <c r="T707" s="13">
        <f>(((J707/60)/60)/24)+DATE(1970,1,1)+(-5/24)</f>
        <v>42756.283310185179</v>
      </c>
      <c r="U707">
        <f t="shared" ref="U707:U770" si="11">YEAR(S707)</f>
        <v>2016</v>
      </c>
    </row>
    <row r="708" spans="1:21" ht="45" x14ac:dyDescent="0.2">
      <c r="A708" s="8">
        <f>F708/E708</f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14" t="e">
        <f>F708/M708</f>
        <v>#DIV/0!</v>
      </c>
      <c r="Q708" s="9" t="s">
        <v>8319</v>
      </c>
      <c r="R708" s="9" t="s">
        <v>8321</v>
      </c>
      <c r="S708" s="13">
        <f>(((K708/60)/60)/24)+DATE(1970,1,1)+(-5/24)</f>
        <v>42676.786840277775</v>
      </c>
      <c r="T708" s="13">
        <f>(((J708/60)/60)/24)+DATE(1970,1,1)+(-5/24)</f>
        <v>42718.568749999999</v>
      </c>
      <c r="U708">
        <f t="shared" si="11"/>
        <v>2016</v>
      </c>
    </row>
    <row r="709" spans="1:21" ht="45" x14ac:dyDescent="0.2">
      <c r="A709" s="8">
        <f>F709/E709</f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14">
        <f>F709/M709</f>
        <v>117.69868421052631</v>
      </c>
      <c r="Q709" s="9" t="s">
        <v>8319</v>
      </c>
      <c r="R709" s="9" t="s">
        <v>8321</v>
      </c>
      <c r="S709" s="13">
        <f>(((K709/60)/60)/24)+DATE(1970,1,1)+(-5/24)</f>
        <v>42696.45517361111</v>
      </c>
      <c r="T709" s="13">
        <f>(((J709/60)/60)/24)+DATE(1970,1,1)+(-5/24)</f>
        <v>42736.45517361111</v>
      </c>
      <c r="U709">
        <f t="shared" si="11"/>
        <v>2016</v>
      </c>
    </row>
    <row r="710" spans="1:21" ht="45" x14ac:dyDescent="0.2">
      <c r="A710" s="8">
        <f>F710/E710</f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14">
        <f>F710/M710</f>
        <v>23.948509485094849</v>
      </c>
      <c r="Q710" s="9" t="s">
        <v>8319</v>
      </c>
      <c r="R710" s="9" t="s">
        <v>8321</v>
      </c>
      <c r="S710" s="13">
        <f>(((K710/60)/60)/24)+DATE(1970,1,1)+(-5/24)</f>
        <v>41835.372685185182</v>
      </c>
      <c r="T710" s="13">
        <f>(((J710/60)/60)/24)+DATE(1970,1,1)+(-5/24)</f>
        <v>41895.372685185182</v>
      </c>
      <c r="U710">
        <f t="shared" si="11"/>
        <v>2014</v>
      </c>
    </row>
    <row r="711" spans="1:21" ht="30" x14ac:dyDescent="0.2">
      <c r="A711" s="8">
        <f>F711/E711</f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14">
        <f>F711/M711</f>
        <v>30.5</v>
      </c>
      <c r="Q711" s="9" t="s">
        <v>8319</v>
      </c>
      <c r="R711" s="9" t="s">
        <v>8321</v>
      </c>
      <c r="S711" s="13">
        <f>(((K711/60)/60)/24)+DATE(1970,1,1)+(-5/24)</f>
        <v>41947.832858796297</v>
      </c>
      <c r="T711" s="13">
        <f>(((J711/60)/60)/24)+DATE(1970,1,1)+(-5/24)</f>
        <v>41977.832858796297</v>
      </c>
      <c r="U711">
        <f t="shared" si="11"/>
        <v>2014</v>
      </c>
    </row>
    <row r="712" spans="1:21" ht="30" x14ac:dyDescent="0.2">
      <c r="A712" s="8">
        <f>F712/E712</f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14" t="e">
        <f>F712/M712</f>
        <v>#DIV/0!</v>
      </c>
      <c r="Q712" s="9" t="s">
        <v>8319</v>
      </c>
      <c r="R712" s="9" t="s">
        <v>8321</v>
      </c>
      <c r="S712" s="13">
        <f>(((K712/60)/60)/24)+DATE(1970,1,1)+(-5/24)</f>
        <v>41837.776643518519</v>
      </c>
      <c r="T712" s="13">
        <f>(((J712/60)/60)/24)+DATE(1970,1,1)+(-5/24)</f>
        <v>41870.822222222218</v>
      </c>
      <c r="U712">
        <f t="shared" si="11"/>
        <v>2014</v>
      </c>
    </row>
    <row r="713" spans="1:21" ht="45" x14ac:dyDescent="0.2">
      <c r="A713" s="8">
        <f>F713/E713</f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14">
        <f>F713/M713</f>
        <v>99.973372781065095</v>
      </c>
      <c r="Q713" s="9" t="s">
        <v>8319</v>
      </c>
      <c r="R713" s="9" t="s">
        <v>8321</v>
      </c>
      <c r="S713" s="13">
        <f>(((K713/60)/60)/24)+DATE(1970,1,1)+(-5/24)</f>
        <v>42678.250787037039</v>
      </c>
      <c r="T713" s="13">
        <f>(((J713/60)/60)/24)+DATE(1970,1,1)+(-5/24)</f>
        <v>42718.292453703696</v>
      </c>
      <c r="U713">
        <f t="shared" si="11"/>
        <v>2016</v>
      </c>
    </row>
    <row r="714" spans="1:21" ht="45" x14ac:dyDescent="0.2">
      <c r="A714" s="8">
        <f>F714/E714</f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14">
        <f>F714/M714</f>
        <v>26.25</v>
      </c>
      <c r="Q714" s="9" t="s">
        <v>8319</v>
      </c>
      <c r="R714" s="9" t="s">
        <v>8321</v>
      </c>
      <c r="S714" s="13">
        <f>(((K714/60)/60)/24)+DATE(1970,1,1)+(-5/24)</f>
        <v>42384.472592592596</v>
      </c>
      <c r="T714" s="13">
        <f>(((J714/60)/60)/24)+DATE(1970,1,1)+(-5/24)</f>
        <v>42414.472592592596</v>
      </c>
      <c r="U714">
        <f t="shared" si="11"/>
        <v>2016</v>
      </c>
    </row>
    <row r="715" spans="1:21" ht="45" x14ac:dyDescent="0.2">
      <c r="A715" s="8">
        <f>F715/E715</f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14">
        <f>F715/M715</f>
        <v>199</v>
      </c>
      <c r="Q715" s="9" t="s">
        <v>8319</v>
      </c>
      <c r="R715" s="9" t="s">
        <v>8321</v>
      </c>
      <c r="S715" s="13">
        <f>(((K715/60)/60)/24)+DATE(1970,1,1)+(-5/24)</f>
        <v>42496.320972222216</v>
      </c>
      <c r="T715" s="13">
        <f>(((J715/60)/60)/24)+DATE(1970,1,1)+(-5/24)</f>
        <v>42526.320972222216</v>
      </c>
      <c r="U715">
        <f t="shared" si="11"/>
        <v>2016</v>
      </c>
    </row>
    <row r="716" spans="1:21" ht="45" x14ac:dyDescent="0.2">
      <c r="A716" s="8">
        <f>F716/E716</f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14">
        <f>F716/M716</f>
        <v>80.321428571428569</v>
      </c>
      <c r="Q716" s="9" t="s">
        <v>8319</v>
      </c>
      <c r="R716" s="9" t="s">
        <v>8321</v>
      </c>
      <c r="S716" s="13">
        <f>(((K716/60)/60)/24)+DATE(1970,1,1)+(-5/24)</f>
        <v>42734.579652777778</v>
      </c>
      <c r="T716" s="13">
        <f>(((J716/60)/60)/24)+DATE(1970,1,1)+(-5/24)</f>
        <v>42794.579652777778</v>
      </c>
      <c r="U716">
        <f t="shared" si="11"/>
        <v>2016</v>
      </c>
    </row>
    <row r="717" spans="1:21" ht="45" x14ac:dyDescent="0.2">
      <c r="A717" s="8">
        <f>F717/E717</f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14">
        <f>F717/M717</f>
        <v>115.75</v>
      </c>
      <c r="Q717" s="9" t="s">
        <v>8319</v>
      </c>
      <c r="R717" s="9" t="s">
        <v>8321</v>
      </c>
      <c r="S717" s="13">
        <f>(((K717/60)/60)/24)+DATE(1970,1,1)+(-5/24)</f>
        <v>42272.8824074074</v>
      </c>
      <c r="T717" s="13">
        <f>(((J717/60)/60)/24)+DATE(1970,1,1)+(-5/24)</f>
        <v>42312.924074074072</v>
      </c>
      <c r="U717">
        <f t="shared" si="11"/>
        <v>2015</v>
      </c>
    </row>
    <row r="718" spans="1:21" ht="45" x14ac:dyDescent="0.2">
      <c r="A718" s="8">
        <f>F718/E718</f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14">
        <f>F718/M718</f>
        <v>44.6875</v>
      </c>
      <c r="Q718" s="9" t="s">
        <v>8319</v>
      </c>
      <c r="R718" s="9" t="s">
        <v>8321</v>
      </c>
      <c r="S718" s="13">
        <f>(((K718/60)/60)/24)+DATE(1970,1,1)+(-5/24)</f>
        <v>41940.450312499997</v>
      </c>
      <c r="T718" s="13">
        <f>(((J718/60)/60)/24)+DATE(1970,1,1)+(-5/24)</f>
        <v>41973.791666666664</v>
      </c>
      <c r="U718">
        <f t="shared" si="11"/>
        <v>2014</v>
      </c>
    </row>
    <row r="719" spans="1:21" x14ac:dyDescent="0.2">
      <c r="A719" s="8">
        <f>F719/E719</f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14">
        <f>F719/M719</f>
        <v>76.25</v>
      </c>
      <c r="Q719" s="9" t="s">
        <v>8319</v>
      </c>
      <c r="R719" s="9" t="s">
        <v>8321</v>
      </c>
      <c r="S719" s="13">
        <f>(((K719/60)/60)/24)+DATE(1970,1,1)+(-5/24)</f>
        <v>41857.645856481482</v>
      </c>
      <c r="T719" s="13">
        <f>(((J719/60)/60)/24)+DATE(1970,1,1)+(-5/24)</f>
        <v>41887.645856481482</v>
      </c>
      <c r="U719">
        <f t="shared" si="11"/>
        <v>2014</v>
      </c>
    </row>
    <row r="720" spans="1:21" ht="45" x14ac:dyDescent="0.2">
      <c r="A720" s="8">
        <f>F720/E720</f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14">
        <f>F720/M720</f>
        <v>22.5</v>
      </c>
      <c r="Q720" s="9" t="s">
        <v>8319</v>
      </c>
      <c r="R720" s="9" t="s">
        <v>8321</v>
      </c>
      <c r="S720" s="13">
        <f>(((K720/60)/60)/24)+DATE(1970,1,1)+(-5/24)</f>
        <v>42752.637118055551</v>
      </c>
      <c r="T720" s="13">
        <f>(((J720/60)/60)/24)+DATE(1970,1,1)+(-5/24)</f>
        <v>42784.040972222218</v>
      </c>
      <c r="U720">
        <f t="shared" si="11"/>
        <v>2017</v>
      </c>
    </row>
    <row r="721" spans="1:21" ht="45" x14ac:dyDescent="0.2">
      <c r="A721" s="8">
        <f>F721/E721</f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14">
        <f>F721/M721</f>
        <v>19.399999999999999</v>
      </c>
      <c r="Q721" s="9" t="s">
        <v>8319</v>
      </c>
      <c r="R721" s="9" t="s">
        <v>8321</v>
      </c>
      <c r="S721" s="13">
        <f>(((K721/60)/60)/24)+DATE(1970,1,1)+(-5/24)</f>
        <v>42408.83189814815</v>
      </c>
      <c r="T721" s="13">
        <f>(((J721/60)/60)/24)+DATE(1970,1,1)+(-5/24)</f>
        <v>42422.83189814815</v>
      </c>
      <c r="U721">
        <f t="shared" si="11"/>
        <v>2016</v>
      </c>
    </row>
    <row r="722" spans="1:21" ht="45" x14ac:dyDescent="0.2">
      <c r="A722" s="8">
        <f>F722/E722</f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14">
        <f>F722/M722</f>
        <v>66.707317073170728</v>
      </c>
      <c r="Q722" s="9" t="s">
        <v>8322</v>
      </c>
      <c r="R722" s="9" t="s">
        <v>8323</v>
      </c>
      <c r="S722" s="13">
        <f>(((K722/60)/60)/24)+DATE(1970,1,1)+(-5/24)</f>
        <v>40909.440868055557</v>
      </c>
      <c r="T722" s="13">
        <f>(((J722/60)/60)/24)+DATE(1970,1,1)+(-5/24)</f>
        <v>40937.440868055557</v>
      </c>
      <c r="U722">
        <f t="shared" si="11"/>
        <v>2012</v>
      </c>
    </row>
    <row r="723" spans="1:21" ht="45" x14ac:dyDescent="0.2">
      <c r="A723" s="8">
        <f>F723/E723</f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14">
        <f>F723/M723</f>
        <v>84.142857142857139</v>
      </c>
      <c r="Q723" s="9" t="s">
        <v>8322</v>
      </c>
      <c r="R723" s="9" t="s">
        <v>8323</v>
      </c>
      <c r="S723" s="13">
        <f>(((K723/60)/60)/24)+DATE(1970,1,1)+(-5/24)</f>
        <v>41807.363506944443</v>
      </c>
      <c r="T723" s="13">
        <f>(((J723/60)/60)/24)+DATE(1970,1,1)+(-5/24)</f>
        <v>41852.363506944443</v>
      </c>
      <c r="U723">
        <f t="shared" si="11"/>
        <v>2014</v>
      </c>
    </row>
    <row r="724" spans="1:21" ht="45" x14ac:dyDescent="0.2">
      <c r="A724" s="8">
        <f>F724/E724</f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14">
        <f>F724/M724</f>
        <v>215.72549019607843</v>
      </c>
      <c r="Q724" s="9" t="s">
        <v>8322</v>
      </c>
      <c r="R724" s="9" t="s">
        <v>8323</v>
      </c>
      <c r="S724" s="13">
        <f>(((K724/60)/60)/24)+DATE(1970,1,1)+(-5/24)</f>
        <v>40977.596967592588</v>
      </c>
      <c r="T724" s="13">
        <f>(((J724/60)/60)/24)+DATE(1970,1,1)+(-5/24)</f>
        <v>41007.555300925924</v>
      </c>
      <c r="U724">
        <f t="shared" si="11"/>
        <v>2012</v>
      </c>
    </row>
    <row r="725" spans="1:21" ht="30" x14ac:dyDescent="0.2">
      <c r="A725" s="8">
        <f>F725/E725</f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14">
        <f>F725/M725</f>
        <v>54.69</v>
      </c>
      <c r="Q725" s="9" t="s">
        <v>8322</v>
      </c>
      <c r="R725" s="9" t="s">
        <v>8323</v>
      </c>
      <c r="S725" s="13">
        <f>(((K725/60)/60)/24)+DATE(1970,1,1)+(-5/24)</f>
        <v>42184.608206018522</v>
      </c>
      <c r="T725" s="13">
        <f>(((J725/60)/60)/24)+DATE(1970,1,1)+(-5/24)</f>
        <v>42214.957638888889</v>
      </c>
      <c r="U725">
        <f t="shared" si="11"/>
        <v>2015</v>
      </c>
    </row>
    <row r="726" spans="1:21" ht="45" x14ac:dyDescent="0.2">
      <c r="A726" s="8">
        <f>F726/E726</f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14">
        <f>F726/M726</f>
        <v>51.62944055944056</v>
      </c>
      <c r="Q726" s="9" t="s">
        <v>8322</v>
      </c>
      <c r="R726" s="9" t="s">
        <v>8323</v>
      </c>
      <c r="S726" s="13">
        <f>(((K726/60)/60)/24)+DATE(1970,1,1)+(-5/24)</f>
        <v>40694.430127314808</v>
      </c>
      <c r="T726" s="13">
        <f>(((J726/60)/60)/24)+DATE(1970,1,1)+(-5/24)</f>
        <v>40724.430127314808</v>
      </c>
      <c r="U726">
        <f t="shared" si="11"/>
        <v>2011</v>
      </c>
    </row>
    <row r="727" spans="1:21" ht="45" x14ac:dyDescent="0.2">
      <c r="A727" s="8">
        <f>F727/E727</f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14">
        <f>F727/M727</f>
        <v>143.35714285714286</v>
      </c>
      <c r="Q727" s="9" t="s">
        <v>8322</v>
      </c>
      <c r="R727" s="9" t="s">
        <v>8323</v>
      </c>
      <c r="S727" s="13">
        <f>(((K727/60)/60)/24)+DATE(1970,1,1)+(-5/24)</f>
        <v>42321.417962962958</v>
      </c>
      <c r="T727" s="13">
        <f>(((J727/60)/60)/24)+DATE(1970,1,1)+(-5/24)</f>
        <v>42351.417962962958</v>
      </c>
      <c r="U727">
        <f t="shared" si="11"/>
        <v>2015</v>
      </c>
    </row>
    <row r="728" spans="1:21" ht="45" x14ac:dyDescent="0.2">
      <c r="A728" s="8">
        <f>F728/E728</f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14">
        <f>F728/M728</f>
        <v>72.428571428571431</v>
      </c>
      <c r="Q728" s="9" t="s">
        <v>8322</v>
      </c>
      <c r="R728" s="9" t="s">
        <v>8323</v>
      </c>
      <c r="S728" s="13">
        <f>(((K728/60)/60)/24)+DATE(1970,1,1)+(-5/24)</f>
        <v>41345.834340277775</v>
      </c>
      <c r="T728" s="13">
        <f>(((J728/60)/60)/24)+DATE(1970,1,1)+(-5/24)</f>
        <v>41375.834340277775</v>
      </c>
      <c r="U728">
        <f t="shared" si="11"/>
        <v>2013</v>
      </c>
    </row>
    <row r="729" spans="1:21" ht="45" x14ac:dyDescent="0.2">
      <c r="A729" s="8">
        <f>F729/E729</f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14">
        <f>F729/M729</f>
        <v>36.530201342281877</v>
      </c>
      <c r="Q729" s="9" t="s">
        <v>8322</v>
      </c>
      <c r="R729" s="9" t="s">
        <v>8323</v>
      </c>
      <c r="S729" s="13">
        <f>(((K729/60)/60)/24)+DATE(1970,1,1)+(-5/24)</f>
        <v>41246.811909722215</v>
      </c>
      <c r="T729" s="13">
        <f>(((J729/60)/60)/24)+DATE(1970,1,1)+(-5/24)</f>
        <v>41288.680555555555</v>
      </c>
      <c r="U729">
        <f t="shared" si="11"/>
        <v>2012</v>
      </c>
    </row>
    <row r="730" spans="1:21" ht="45" x14ac:dyDescent="0.2">
      <c r="A730" s="8">
        <f>F730/E730</f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14">
        <f>F730/M730</f>
        <v>60.903461538461535</v>
      </c>
      <c r="Q730" s="9" t="s">
        <v>8322</v>
      </c>
      <c r="R730" s="9" t="s">
        <v>8323</v>
      </c>
      <c r="S730" s="13">
        <f>(((K730/60)/60)/24)+DATE(1970,1,1)+(-5/24)</f>
        <v>40731.629131944443</v>
      </c>
      <c r="T730" s="13">
        <f>(((J730/60)/60)/24)+DATE(1970,1,1)+(-5/24)</f>
        <v>40776.629131944443</v>
      </c>
      <c r="U730">
        <f t="shared" si="11"/>
        <v>2011</v>
      </c>
    </row>
    <row r="731" spans="1:21" ht="45" x14ac:dyDescent="0.2">
      <c r="A731" s="8">
        <f>F731/E731</f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14">
        <f>F731/M731</f>
        <v>43.55</v>
      </c>
      <c r="Q731" s="9" t="s">
        <v>8322</v>
      </c>
      <c r="R731" s="9" t="s">
        <v>8323</v>
      </c>
      <c r="S731" s="13">
        <f>(((K731/60)/60)/24)+DATE(1970,1,1)+(-5/24)</f>
        <v>41110.97755787037</v>
      </c>
      <c r="T731" s="13">
        <f>(((J731/60)/60)/24)+DATE(1970,1,1)+(-5/24)</f>
        <v>41170.97755787037</v>
      </c>
      <c r="U731">
        <f t="shared" si="11"/>
        <v>2012</v>
      </c>
    </row>
    <row r="732" spans="1:21" ht="30" x14ac:dyDescent="0.2">
      <c r="A732" s="8">
        <f>F732/E732</f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14">
        <f>F732/M732</f>
        <v>99.766037735849054</v>
      </c>
      <c r="Q732" s="9" t="s">
        <v>8322</v>
      </c>
      <c r="R732" s="9" t="s">
        <v>8323</v>
      </c>
      <c r="S732" s="13">
        <f>(((K732/60)/60)/24)+DATE(1970,1,1)+(-5/24)</f>
        <v>40854.536932870367</v>
      </c>
      <c r="T732" s="13">
        <f>(((J732/60)/60)/24)+DATE(1970,1,1)+(-5/24)</f>
        <v>40884.536932870367</v>
      </c>
      <c r="U732">
        <f t="shared" si="11"/>
        <v>2011</v>
      </c>
    </row>
    <row r="733" spans="1:21" ht="45" x14ac:dyDescent="0.2">
      <c r="A733" s="8">
        <f>F733/E733</f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14">
        <f>F733/M733</f>
        <v>88.732394366197184</v>
      </c>
      <c r="Q733" s="9" t="s">
        <v>8322</v>
      </c>
      <c r="R733" s="9" t="s">
        <v>8323</v>
      </c>
      <c r="S733" s="13">
        <f>(((K733/60)/60)/24)+DATE(1970,1,1)+(-5/24)</f>
        <v>40879.587349537032</v>
      </c>
      <c r="T733" s="13">
        <f>(((J733/60)/60)/24)+DATE(1970,1,1)+(-5/24)</f>
        <v>40930.041666666664</v>
      </c>
      <c r="U733">
        <f t="shared" si="11"/>
        <v>2011</v>
      </c>
    </row>
    <row r="734" spans="1:21" ht="45" x14ac:dyDescent="0.2">
      <c r="A734" s="8">
        <f>F734/E734</f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14">
        <f>F734/M734</f>
        <v>4.9230769230769234</v>
      </c>
      <c r="Q734" s="9" t="s">
        <v>8322</v>
      </c>
      <c r="R734" s="9" t="s">
        <v>8323</v>
      </c>
      <c r="S734" s="13">
        <f>(((K734/60)/60)/24)+DATE(1970,1,1)+(-5/24)</f>
        <v>41486.21598379629</v>
      </c>
      <c r="T734" s="13">
        <f>(((J734/60)/60)/24)+DATE(1970,1,1)+(-5/24)</f>
        <v>41546.21598379629</v>
      </c>
      <c r="U734">
        <f t="shared" si="11"/>
        <v>2013</v>
      </c>
    </row>
    <row r="735" spans="1:21" ht="45" x14ac:dyDescent="0.2">
      <c r="A735" s="8">
        <f>F735/E735</f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14">
        <f>F735/M735</f>
        <v>17.822485207100591</v>
      </c>
      <c r="Q735" s="9" t="s">
        <v>8322</v>
      </c>
      <c r="R735" s="9" t="s">
        <v>8323</v>
      </c>
      <c r="S735" s="13">
        <f>(((K735/60)/60)/24)+DATE(1970,1,1)+(-5/24)</f>
        <v>41598.211712962962</v>
      </c>
      <c r="T735" s="13">
        <f>(((J735/60)/60)/24)+DATE(1970,1,1)+(-5/24)</f>
        <v>41628.211712962962</v>
      </c>
      <c r="U735">
        <f t="shared" si="11"/>
        <v>2013</v>
      </c>
    </row>
    <row r="736" spans="1:21" ht="30" x14ac:dyDescent="0.2">
      <c r="A736" s="8">
        <f>F736/E736</f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14">
        <f>F736/M736</f>
        <v>187.19298245614036</v>
      </c>
      <c r="Q736" s="9" t="s">
        <v>8322</v>
      </c>
      <c r="R736" s="9" t="s">
        <v>8323</v>
      </c>
      <c r="S736" s="13">
        <f>(((K736/60)/60)/24)+DATE(1970,1,1)+(-5/24)</f>
        <v>42101.956249999996</v>
      </c>
      <c r="T736" s="13">
        <f>(((J736/60)/60)/24)+DATE(1970,1,1)+(-5/24)</f>
        <v>42132.999999999993</v>
      </c>
      <c r="U736">
        <f t="shared" si="11"/>
        <v>2015</v>
      </c>
    </row>
    <row r="737" spans="1:21" ht="45" x14ac:dyDescent="0.2">
      <c r="A737" s="8">
        <f>F737/E737</f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14">
        <f>F737/M737</f>
        <v>234.80786026200875</v>
      </c>
      <c r="Q737" s="9" t="s">
        <v>8322</v>
      </c>
      <c r="R737" s="9" t="s">
        <v>8323</v>
      </c>
      <c r="S737" s="13">
        <f>(((K737/60)/60)/24)+DATE(1970,1,1)+(-5/24)</f>
        <v>41945.821134259255</v>
      </c>
      <c r="T737" s="13">
        <f>(((J737/60)/60)/24)+DATE(1970,1,1)+(-5/24)</f>
        <v>41976.818749999999</v>
      </c>
      <c r="U737">
        <f t="shared" si="11"/>
        <v>2014</v>
      </c>
    </row>
    <row r="738" spans="1:21" ht="45" x14ac:dyDescent="0.2">
      <c r="A738" s="8">
        <f>F738/E738</f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14">
        <f>F738/M738</f>
        <v>105.04629629629629</v>
      </c>
      <c r="Q738" s="9" t="s">
        <v>8322</v>
      </c>
      <c r="R738" s="9" t="s">
        <v>8323</v>
      </c>
      <c r="S738" s="13">
        <f>(((K738/60)/60)/24)+DATE(1970,1,1)+(-5/24)</f>
        <v>41579.525925925926</v>
      </c>
      <c r="T738" s="13">
        <f>(((J738/60)/60)/24)+DATE(1970,1,1)+(-5/24)</f>
        <v>41598.999305555553</v>
      </c>
      <c r="U738">
        <f t="shared" si="11"/>
        <v>2013</v>
      </c>
    </row>
    <row r="739" spans="1:21" ht="45" x14ac:dyDescent="0.2">
      <c r="A739" s="8">
        <f>F739/E739</f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14">
        <f>F739/M739</f>
        <v>56.666666666666664</v>
      </c>
      <c r="Q739" s="9" t="s">
        <v>8322</v>
      </c>
      <c r="R739" s="9" t="s">
        <v>8323</v>
      </c>
      <c r="S739" s="13">
        <f>(((K739/60)/60)/24)+DATE(1970,1,1)+(-5/24)</f>
        <v>41667.066979166666</v>
      </c>
      <c r="T739" s="13">
        <f>(((J739/60)/60)/24)+DATE(1970,1,1)+(-5/24)</f>
        <v>41684.625</v>
      </c>
      <c r="U739">
        <f t="shared" si="11"/>
        <v>2014</v>
      </c>
    </row>
    <row r="740" spans="1:21" ht="30" x14ac:dyDescent="0.2">
      <c r="A740" s="8">
        <f>F740/E740</f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14">
        <f>F740/M740</f>
        <v>39.048780487804876</v>
      </c>
      <c r="Q740" s="9" t="s">
        <v>8322</v>
      </c>
      <c r="R740" s="9" t="s">
        <v>8323</v>
      </c>
      <c r="S740" s="13">
        <f>(((K740/60)/60)/24)+DATE(1970,1,1)+(-5/24)</f>
        <v>41943.395763888882</v>
      </c>
      <c r="T740" s="13">
        <f>(((J740/60)/60)/24)+DATE(1970,1,1)+(-5/24)</f>
        <v>41973.999305555553</v>
      </c>
      <c r="U740">
        <f t="shared" si="11"/>
        <v>2014</v>
      </c>
    </row>
    <row r="741" spans="1:21" ht="45" x14ac:dyDescent="0.2">
      <c r="A741" s="8">
        <f>F741/E741</f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14">
        <f>F741/M741</f>
        <v>68.345323741007192</v>
      </c>
      <c r="Q741" s="9" t="s">
        <v>8322</v>
      </c>
      <c r="R741" s="9" t="s">
        <v>8323</v>
      </c>
      <c r="S741" s="13">
        <f>(((K741/60)/60)/24)+DATE(1970,1,1)+(-5/24)</f>
        <v>41829.294317129628</v>
      </c>
      <c r="T741" s="13">
        <f>(((J741/60)/60)/24)+DATE(1970,1,1)+(-5/24)</f>
        <v>41862.294317129628</v>
      </c>
      <c r="U741">
        <f t="shared" si="11"/>
        <v>2014</v>
      </c>
    </row>
    <row r="742" spans="1:21" ht="45" x14ac:dyDescent="0.2">
      <c r="A742" s="8">
        <f>F742/E742</f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14">
        <f>F742/M742</f>
        <v>169.57894736842104</v>
      </c>
      <c r="Q742" s="9" t="s">
        <v>8322</v>
      </c>
      <c r="R742" s="9" t="s">
        <v>8323</v>
      </c>
      <c r="S742" s="13">
        <f>(((K742/60)/60)/24)+DATE(1970,1,1)+(-5/24)</f>
        <v>42161.93844907407</v>
      </c>
      <c r="T742" s="13">
        <f>(((J742/60)/60)/24)+DATE(1970,1,1)+(-5/24)</f>
        <v>42175.93844907407</v>
      </c>
      <c r="U742">
        <f t="shared" si="11"/>
        <v>2015</v>
      </c>
    </row>
    <row r="743" spans="1:21" ht="30" x14ac:dyDescent="0.2">
      <c r="A743" s="8">
        <f>F743/E743</f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14">
        <f>F743/M743</f>
        <v>141.42340425531913</v>
      </c>
      <c r="Q743" s="9" t="s">
        <v>8322</v>
      </c>
      <c r="R743" s="9" t="s">
        <v>8323</v>
      </c>
      <c r="S743" s="13">
        <f>(((K743/60)/60)/24)+DATE(1970,1,1)+(-5/24)</f>
        <v>41401.439884259256</v>
      </c>
      <c r="T743" s="13">
        <f>(((J743/60)/60)/24)+DATE(1970,1,1)+(-5/24)</f>
        <v>41436.439884259256</v>
      </c>
      <c r="U743">
        <f t="shared" si="11"/>
        <v>2013</v>
      </c>
    </row>
    <row r="744" spans="1:21" ht="45" x14ac:dyDescent="0.2">
      <c r="A744" s="8">
        <f>F744/E744</f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14">
        <f>F744/M744</f>
        <v>67.391304347826093</v>
      </c>
      <c r="Q744" s="9" t="s">
        <v>8322</v>
      </c>
      <c r="R744" s="9" t="s">
        <v>8323</v>
      </c>
      <c r="S744" s="13">
        <f>(((K744/60)/60)/24)+DATE(1970,1,1)+(-5/24)</f>
        <v>41689.709629629629</v>
      </c>
      <c r="T744" s="13">
        <f>(((J744/60)/60)/24)+DATE(1970,1,1)+(-5/24)</f>
        <v>41719.667962962958</v>
      </c>
      <c r="U744">
        <f t="shared" si="11"/>
        <v>2014</v>
      </c>
    </row>
    <row r="745" spans="1:21" ht="45" x14ac:dyDescent="0.2">
      <c r="A745" s="8">
        <f>F745/E745</f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14">
        <f>F745/M745</f>
        <v>54.266666666666666</v>
      </c>
      <c r="Q745" s="9" t="s">
        <v>8322</v>
      </c>
      <c r="R745" s="9" t="s">
        <v>8323</v>
      </c>
      <c r="S745" s="13">
        <f>(((K745/60)/60)/24)+DATE(1970,1,1)+(-5/24)</f>
        <v>40990.500983796293</v>
      </c>
      <c r="T745" s="13">
        <f>(((J745/60)/60)/24)+DATE(1970,1,1)+(-5/24)</f>
        <v>41015.666666666664</v>
      </c>
      <c r="U745">
        <f t="shared" si="11"/>
        <v>2012</v>
      </c>
    </row>
    <row r="746" spans="1:21" ht="30" x14ac:dyDescent="0.2">
      <c r="A746" s="8">
        <f>F746/E746</f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14">
        <f>F746/M746</f>
        <v>82.516129032258064</v>
      </c>
      <c r="Q746" s="9" t="s">
        <v>8322</v>
      </c>
      <c r="R746" s="9" t="s">
        <v>8323</v>
      </c>
      <c r="S746" s="13">
        <f>(((K746/60)/60)/24)+DATE(1970,1,1)+(-5/24)</f>
        <v>41226.748877314814</v>
      </c>
      <c r="T746" s="13">
        <f>(((J746/60)/60)/24)+DATE(1970,1,1)+(-5/24)</f>
        <v>41256.748877314814</v>
      </c>
      <c r="U746">
        <f t="shared" si="11"/>
        <v>2012</v>
      </c>
    </row>
    <row r="747" spans="1:21" ht="45" x14ac:dyDescent="0.2">
      <c r="A747" s="8">
        <f>F747/E747</f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14">
        <f>F747/M747</f>
        <v>53.729729729729726</v>
      </c>
      <c r="Q747" s="9" t="s">
        <v>8322</v>
      </c>
      <c r="R747" s="9" t="s">
        <v>8323</v>
      </c>
      <c r="S747" s="13">
        <f>(((K747/60)/60)/24)+DATE(1970,1,1)+(-5/24)</f>
        <v>41367.363946759258</v>
      </c>
      <c r="T747" s="13">
        <f>(((J747/60)/60)/24)+DATE(1970,1,1)+(-5/24)</f>
        <v>41397.363946759258</v>
      </c>
      <c r="U747">
        <f t="shared" si="11"/>
        <v>2013</v>
      </c>
    </row>
    <row r="748" spans="1:21" x14ac:dyDescent="0.2">
      <c r="A748" s="8">
        <f>F748/E748</f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14">
        <f>F748/M748</f>
        <v>34.206185567010309</v>
      </c>
      <c r="Q748" s="9" t="s">
        <v>8322</v>
      </c>
      <c r="R748" s="9" t="s">
        <v>8323</v>
      </c>
      <c r="S748" s="13">
        <f>(((K748/60)/60)/24)+DATE(1970,1,1)+(-5/24)</f>
        <v>41156.834594907406</v>
      </c>
      <c r="T748" s="13">
        <f>(((J748/60)/60)/24)+DATE(1970,1,1)+(-5/24)</f>
        <v>41174.957638888889</v>
      </c>
      <c r="U748">
        <f t="shared" si="11"/>
        <v>2012</v>
      </c>
    </row>
    <row r="749" spans="1:21" ht="45" x14ac:dyDescent="0.2">
      <c r="A749" s="8">
        <f>F749/E749</f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14">
        <f>F749/M749</f>
        <v>127.32727272727273</v>
      </c>
      <c r="Q749" s="9" t="s">
        <v>8322</v>
      </c>
      <c r="R749" s="9" t="s">
        <v>8323</v>
      </c>
      <c r="S749" s="13">
        <f>(((K749/60)/60)/24)+DATE(1970,1,1)+(-5/24)</f>
        <v>41988.340497685182</v>
      </c>
      <c r="T749" s="13">
        <f>(((J749/60)/60)/24)+DATE(1970,1,1)+(-5/24)</f>
        <v>42019.245833333327</v>
      </c>
      <c r="U749">
        <f t="shared" si="11"/>
        <v>2014</v>
      </c>
    </row>
    <row r="750" spans="1:21" ht="45" x14ac:dyDescent="0.2">
      <c r="A750" s="8">
        <f>F750/E750</f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14">
        <f>F750/M750</f>
        <v>45.56818181818182</v>
      </c>
      <c r="Q750" s="9" t="s">
        <v>8322</v>
      </c>
      <c r="R750" s="9" t="s">
        <v>8323</v>
      </c>
      <c r="S750" s="13">
        <f>(((K750/60)/60)/24)+DATE(1970,1,1)+(-5/24)</f>
        <v>41831.638495370367</v>
      </c>
      <c r="T750" s="13">
        <f>(((J750/60)/60)/24)+DATE(1970,1,1)+(-5/24)</f>
        <v>41861.638495370367</v>
      </c>
      <c r="U750">
        <f t="shared" si="11"/>
        <v>2014</v>
      </c>
    </row>
    <row r="751" spans="1:21" ht="45" x14ac:dyDescent="0.2">
      <c r="A751" s="8">
        <f>F751/E751</f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14">
        <f>F751/M751</f>
        <v>95.963636363636368</v>
      </c>
      <c r="Q751" s="9" t="s">
        <v>8322</v>
      </c>
      <c r="R751" s="9" t="s">
        <v>8323</v>
      </c>
      <c r="S751" s="13">
        <f>(((K751/60)/60)/24)+DATE(1970,1,1)+(-5/24)</f>
        <v>42733.732986111114</v>
      </c>
      <c r="T751" s="13">
        <f>(((J751/60)/60)/24)+DATE(1970,1,1)+(-5/24)</f>
        <v>42763.732986111114</v>
      </c>
      <c r="U751">
        <f t="shared" si="11"/>
        <v>2016</v>
      </c>
    </row>
    <row r="752" spans="1:21" ht="45" x14ac:dyDescent="0.2">
      <c r="A752" s="8">
        <f>F752/E752</f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14">
        <f>F752/M752</f>
        <v>77.271186440677965</v>
      </c>
      <c r="Q752" s="9" t="s">
        <v>8322</v>
      </c>
      <c r="R752" s="9" t="s">
        <v>8323</v>
      </c>
      <c r="S752" s="13">
        <f>(((K752/60)/60)/24)+DATE(1970,1,1)+(-5/24)</f>
        <v>41299.669814814813</v>
      </c>
      <c r="T752" s="13">
        <f>(((J752/60)/60)/24)+DATE(1970,1,1)+(-5/24)</f>
        <v>41329.669814814813</v>
      </c>
      <c r="U752">
        <f t="shared" si="11"/>
        <v>2013</v>
      </c>
    </row>
    <row r="753" spans="1:21" ht="45" x14ac:dyDescent="0.2">
      <c r="A753" s="8">
        <f>F753/E753</f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14">
        <f>F753/M753</f>
        <v>57.338709677419352</v>
      </c>
      <c r="Q753" s="9" t="s">
        <v>8322</v>
      </c>
      <c r="R753" s="9" t="s">
        <v>8323</v>
      </c>
      <c r="S753" s="13">
        <f>(((K753/60)/60)/24)+DATE(1970,1,1)+(-5/24)</f>
        <v>40713.422164351847</v>
      </c>
      <c r="T753" s="13">
        <f>(((J753/60)/60)/24)+DATE(1970,1,1)+(-5/24)</f>
        <v>40759.422164351847</v>
      </c>
      <c r="U753">
        <f t="shared" si="11"/>
        <v>2011</v>
      </c>
    </row>
    <row r="754" spans="1:21" ht="45" x14ac:dyDescent="0.2">
      <c r="A754" s="8">
        <f>F754/E754</f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14">
        <f>F754/M754</f>
        <v>53.19047619047619</v>
      </c>
      <c r="Q754" s="9" t="s">
        <v>8322</v>
      </c>
      <c r="R754" s="9" t="s">
        <v>8323</v>
      </c>
      <c r="S754" s="13">
        <f>(((K754/60)/60)/24)+DATE(1970,1,1)+(-5/24)</f>
        <v>42639.213159722225</v>
      </c>
      <c r="T754" s="13">
        <f>(((J754/60)/60)/24)+DATE(1970,1,1)+(-5/24)</f>
        <v>42659.249999999993</v>
      </c>
      <c r="U754">
        <f t="shared" si="11"/>
        <v>2016</v>
      </c>
    </row>
    <row r="755" spans="1:21" ht="45" x14ac:dyDescent="0.2">
      <c r="A755" s="8">
        <f>F755/E755</f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14">
        <f>F755/M755</f>
        <v>492.30769230769232</v>
      </c>
      <c r="Q755" s="9" t="s">
        <v>8322</v>
      </c>
      <c r="R755" s="9" t="s">
        <v>8323</v>
      </c>
      <c r="S755" s="13">
        <f>(((K755/60)/60)/24)+DATE(1970,1,1)+(-5/24)</f>
        <v>42019.381840277776</v>
      </c>
      <c r="T755" s="13">
        <f>(((J755/60)/60)/24)+DATE(1970,1,1)+(-5/24)</f>
        <v>42049.381840277776</v>
      </c>
      <c r="U755">
        <f t="shared" si="11"/>
        <v>2015</v>
      </c>
    </row>
    <row r="756" spans="1:21" ht="45" x14ac:dyDescent="0.2">
      <c r="A756" s="8">
        <f>F756/E756</f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14">
        <f>F756/M756</f>
        <v>42.346938775510203</v>
      </c>
      <c r="Q756" s="9" t="s">
        <v>8322</v>
      </c>
      <c r="R756" s="9" t="s">
        <v>8323</v>
      </c>
      <c r="S756" s="13">
        <f>(((K756/60)/60)/24)+DATE(1970,1,1)+(-5/24)</f>
        <v>41249.54075231481</v>
      </c>
      <c r="T756" s="13">
        <f>(((J756/60)/60)/24)+DATE(1970,1,1)+(-5/24)</f>
        <v>41279.54075231481</v>
      </c>
      <c r="U756">
        <f t="shared" si="11"/>
        <v>2012</v>
      </c>
    </row>
    <row r="757" spans="1:21" ht="45" x14ac:dyDescent="0.2">
      <c r="A757" s="8">
        <f>F757/E757</f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14">
        <f>F757/M757</f>
        <v>37.466029411764708</v>
      </c>
      <c r="Q757" s="9" t="s">
        <v>8322</v>
      </c>
      <c r="R757" s="9" t="s">
        <v>8323</v>
      </c>
      <c r="S757" s="13">
        <f>(((K757/60)/60)/24)+DATE(1970,1,1)+(-5/24)</f>
        <v>41383.396724537037</v>
      </c>
      <c r="T757" s="13">
        <f>(((J757/60)/60)/24)+DATE(1970,1,1)+(-5/24)</f>
        <v>41413.820138888885</v>
      </c>
      <c r="U757">
        <f t="shared" si="11"/>
        <v>2013</v>
      </c>
    </row>
    <row r="758" spans="1:21" ht="45" x14ac:dyDescent="0.2">
      <c r="A758" s="8">
        <f>F758/E758</f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14">
        <f>F758/M758</f>
        <v>37.454545454545453</v>
      </c>
      <c r="Q758" s="9" t="s">
        <v>8322</v>
      </c>
      <c r="R758" s="9" t="s">
        <v>8323</v>
      </c>
      <c r="S758" s="13">
        <f>(((K758/60)/60)/24)+DATE(1970,1,1)+(-5/24)</f>
        <v>40590.558553240735</v>
      </c>
      <c r="T758" s="13">
        <f>(((J758/60)/60)/24)+DATE(1970,1,1)+(-5/24)</f>
        <v>40651.516886574071</v>
      </c>
      <c r="U758">
        <f t="shared" si="11"/>
        <v>2011</v>
      </c>
    </row>
    <row r="759" spans="1:21" ht="45" x14ac:dyDescent="0.2">
      <c r="A759" s="8">
        <f>F759/E759</f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14">
        <f>F759/M759</f>
        <v>33.055555555555557</v>
      </c>
      <c r="Q759" s="9" t="s">
        <v>8322</v>
      </c>
      <c r="R759" s="9" t="s">
        <v>8323</v>
      </c>
      <c r="S759" s="13">
        <f>(((K759/60)/60)/24)+DATE(1970,1,1)+(-5/24)</f>
        <v>41234.846226851849</v>
      </c>
      <c r="T759" s="13">
        <f>(((J759/60)/60)/24)+DATE(1970,1,1)+(-5/24)</f>
        <v>41248.846226851849</v>
      </c>
      <c r="U759">
        <f t="shared" si="11"/>
        <v>2012</v>
      </c>
    </row>
    <row r="760" spans="1:21" ht="30" x14ac:dyDescent="0.2">
      <c r="A760" s="8">
        <f>F760/E760</f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14">
        <f>F760/M760</f>
        <v>134.21052631578948</v>
      </c>
      <c r="Q760" s="9" t="s">
        <v>8322</v>
      </c>
      <c r="R760" s="9" t="s">
        <v>8323</v>
      </c>
      <c r="S760" s="13">
        <f>(((K760/60)/60)/24)+DATE(1970,1,1)+(-5/24)</f>
        <v>40429.628101851849</v>
      </c>
      <c r="T760" s="13">
        <f>(((J760/60)/60)/24)+DATE(1970,1,1)+(-5/24)</f>
        <v>40459.628101851849</v>
      </c>
      <c r="U760">
        <f t="shared" si="11"/>
        <v>2010</v>
      </c>
    </row>
    <row r="761" spans="1:21" ht="45" x14ac:dyDescent="0.2">
      <c r="A761" s="8">
        <f>F761/E761</f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14">
        <f>F761/M761</f>
        <v>51.474747474747474</v>
      </c>
      <c r="Q761" s="9" t="s">
        <v>8322</v>
      </c>
      <c r="R761" s="9" t="s">
        <v>8323</v>
      </c>
      <c r="S761" s="13">
        <f>(((K761/60)/60)/24)+DATE(1970,1,1)+(-5/24)</f>
        <v>41789.121979166666</v>
      </c>
      <c r="T761" s="13">
        <f>(((J761/60)/60)/24)+DATE(1970,1,1)+(-5/24)</f>
        <v>41829.121979166666</v>
      </c>
      <c r="U761">
        <f t="shared" si="11"/>
        <v>2014</v>
      </c>
    </row>
    <row r="762" spans="1:21" ht="45" x14ac:dyDescent="0.2">
      <c r="A762" s="8">
        <f>F762/E762</f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14" t="e">
        <f>F762/M762</f>
        <v>#DIV/0!</v>
      </c>
      <c r="Q762" s="9" t="s">
        <v>8322</v>
      </c>
      <c r="R762" s="9" t="s">
        <v>8324</v>
      </c>
      <c r="S762" s="13">
        <f>(((K762/60)/60)/24)+DATE(1970,1,1)+(-5/24)</f>
        <v>42670.555706018517</v>
      </c>
      <c r="T762" s="13">
        <f>(((J762/60)/60)/24)+DATE(1970,1,1)+(-5/24)</f>
        <v>42700.597372685181</v>
      </c>
      <c r="U762">
        <f t="shared" si="11"/>
        <v>2016</v>
      </c>
    </row>
    <row r="763" spans="1:21" ht="45" x14ac:dyDescent="0.2">
      <c r="A763" s="8">
        <f>F763/E763</f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14">
        <f>F763/M763</f>
        <v>39.166666666666664</v>
      </c>
      <c r="Q763" s="9" t="s">
        <v>8322</v>
      </c>
      <c r="R763" s="9" t="s">
        <v>8324</v>
      </c>
      <c r="S763" s="13">
        <f>(((K763/60)/60)/24)+DATE(1970,1,1)+(-5/24)</f>
        <v>41642.543124999997</v>
      </c>
      <c r="T763" s="13">
        <f>(((J763/60)/60)/24)+DATE(1970,1,1)+(-5/24)</f>
        <v>41672.543124999997</v>
      </c>
      <c r="U763">
        <f t="shared" si="11"/>
        <v>2014</v>
      </c>
    </row>
    <row r="764" spans="1:21" ht="45" x14ac:dyDescent="0.2">
      <c r="A764" s="8">
        <f>F764/E764</f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14" t="e">
        <f>F764/M764</f>
        <v>#DIV/0!</v>
      </c>
      <c r="Q764" s="9" t="s">
        <v>8322</v>
      </c>
      <c r="R764" s="9" t="s">
        <v>8324</v>
      </c>
      <c r="S764" s="13">
        <f>(((K764/60)/60)/24)+DATE(1970,1,1)+(-5/24)</f>
        <v>42690.65011574074</v>
      </c>
      <c r="T764" s="13">
        <f>(((J764/60)/60)/24)+DATE(1970,1,1)+(-5/24)</f>
        <v>42708.041666666664</v>
      </c>
      <c r="U764">
        <f t="shared" si="11"/>
        <v>2016</v>
      </c>
    </row>
    <row r="765" spans="1:21" ht="45" x14ac:dyDescent="0.2">
      <c r="A765" s="8">
        <f>F765/E765</f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14">
        <f>F765/M765</f>
        <v>5</v>
      </c>
      <c r="Q765" s="9" t="s">
        <v>8322</v>
      </c>
      <c r="R765" s="9" t="s">
        <v>8324</v>
      </c>
      <c r="S765" s="13">
        <f>(((K765/60)/60)/24)+DATE(1970,1,1)+(-5/24)</f>
        <v>41471.238518518512</v>
      </c>
      <c r="T765" s="13">
        <f>(((J765/60)/60)/24)+DATE(1970,1,1)+(-5/24)</f>
        <v>41501.238518518512</v>
      </c>
      <c r="U765">
        <f t="shared" si="11"/>
        <v>2013</v>
      </c>
    </row>
    <row r="766" spans="1:21" ht="45" x14ac:dyDescent="0.2">
      <c r="A766" s="8">
        <f>F766/E766</f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14" t="e">
        <f>F766/M766</f>
        <v>#DIV/0!</v>
      </c>
      <c r="Q766" s="9" t="s">
        <v>8322</v>
      </c>
      <c r="R766" s="9" t="s">
        <v>8324</v>
      </c>
      <c r="S766" s="13">
        <f>(((K766/60)/60)/24)+DATE(1970,1,1)+(-5/24)</f>
        <v>42226.964826388888</v>
      </c>
      <c r="T766" s="13">
        <f>(((J766/60)/60)/24)+DATE(1970,1,1)+(-5/24)</f>
        <v>42256.964826388888</v>
      </c>
      <c r="U766">
        <f t="shared" si="11"/>
        <v>2015</v>
      </c>
    </row>
    <row r="767" spans="1:21" ht="45" x14ac:dyDescent="0.2">
      <c r="A767" s="8">
        <f>F767/E767</f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14">
        <f>F767/M767</f>
        <v>57.295454545454547</v>
      </c>
      <c r="Q767" s="9" t="s">
        <v>8322</v>
      </c>
      <c r="R767" s="9" t="s">
        <v>8324</v>
      </c>
      <c r="S767" s="13">
        <f>(((K767/60)/60)/24)+DATE(1970,1,1)+(-5/24)</f>
        <v>41901.334305555552</v>
      </c>
      <c r="T767" s="13">
        <f>(((J767/60)/60)/24)+DATE(1970,1,1)+(-5/24)</f>
        <v>41931.334305555552</v>
      </c>
      <c r="U767">
        <f t="shared" si="11"/>
        <v>2014</v>
      </c>
    </row>
    <row r="768" spans="1:21" ht="45" x14ac:dyDescent="0.2">
      <c r="A768" s="8">
        <f>F768/E768</f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14" t="e">
        <f>F768/M768</f>
        <v>#DIV/0!</v>
      </c>
      <c r="Q768" s="9" t="s">
        <v>8322</v>
      </c>
      <c r="R768" s="9" t="s">
        <v>8324</v>
      </c>
      <c r="S768" s="13">
        <f>(((K768/60)/60)/24)+DATE(1970,1,1)+(-5/24)</f>
        <v>42021.57503472222</v>
      </c>
      <c r="T768" s="13">
        <f>(((J768/60)/60)/24)+DATE(1970,1,1)+(-5/24)</f>
        <v>42051.57503472222</v>
      </c>
      <c r="U768">
        <f t="shared" si="11"/>
        <v>2015</v>
      </c>
    </row>
    <row r="769" spans="1:21" ht="60" x14ac:dyDescent="0.2">
      <c r="A769" s="8">
        <f>F769/E769</f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14">
        <f>F769/M769</f>
        <v>59</v>
      </c>
      <c r="Q769" s="9" t="s">
        <v>8322</v>
      </c>
      <c r="R769" s="9" t="s">
        <v>8324</v>
      </c>
      <c r="S769" s="13">
        <f>(((K769/60)/60)/24)+DATE(1970,1,1)+(-5/24)</f>
        <v>42114.935300925928</v>
      </c>
      <c r="T769" s="13">
        <f>(((J769/60)/60)/24)+DATE(1970,1,1)+(-5/24)</f>
        <v>42144.935300925928</v>
      </c>
      <c r="U769">
        <f t="shared" si="11"/>
        <v>2015</v>
      </c>
    </row>
    <row r="770" spans="1:21" ht="45" x14ac:dyDescent="0.2">
      <c r="A770" s="8">
        <f>F770/E770</f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14" t="e">
        <f>F770/M770</f>
        <v>#DIV/0!</v>
      </c>
      <c r="Q770" s="9" t="s">
        <v>8322</v>
      </c>
      <c r="R770" s="9" t="s">
        <v>8324</v>
      </c>
      <c r="S770" s="13">
        <f>(((K770/60)/60)/24)+DATE(1970,1,1)+(-5/24)</f>
        <v>41593.998726851853</v>
      </c>
      <c r="T770" s="13">
        <f>(((J770/60)/60)/24)+DATE(1970,1,1)+(-5/24)</f>
        <v>41623.998726851853</v>
      </c>
      <c r="U770">
        <f t="shared" si="11"/>
        <v>2013</v>
      </c>
    </row>
    <row r="771" spans="1:21" ht="45" x14ac:dyDescent="0.2">
      <c r="A771" s="8">
        <f>F771/E771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14">
        <f>F771/M771</f>
        <v>31.846153846153847</v>
      </c>
      <c r="Q771" s="9" t="s">
        <v>8322</v>
      </c>
      <c r="R771" s="9" t="s">
        <v>8324</v>
      </c>
      <c r="S771" s="13">
        <f>(((K771/60)/60)/24)+DATE(1970,1,1)+(-5/24)</f>
        <v>41604.788124999999</v>
      </c>
      <c r="T771" s="13">
        <f>(((J771/60)/60)/24)+DATE(1970,1,1)+(-5/24)</f>
        <v>41634.788124999999</v>
      </c>
      <c r="U771">
        <f t="shared" ref="U771:U834" si="12">YEAR(S771)</f>
        <v>2013</v>
      </c>
    </row>
    <row r="772" spans="1:21" ht="45" x14ac:dyDescent="0.2">
      <c r="A772" s="8">
        <f>F772/E772</f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14" t="e">
        <f>F772/M772</f>
        <v>#DIV/0!</v>
      </c>
      <c r="Q772" s="9" t="s">
        <v>8322</v>
      </c>
      <c r="R772" s="9" t="s">
        <v>8324</v>
      </c>
      <c r="S772" s="13">
        <f>(((K772/60)/60)/24)+DATE(1970,1,1)+(-5/24)</f>
        <v>41289.791307870371</v>
      </c>
      <c r="T772" s="13">
        <f>(((J772/60)/60)/24)+DATE(1970,1,1)+(-5/24)</f>
        <v>41329.791307870371</v>
      </c>
      <c r="U772">
        <f t="shared" si="12"/>
        <v>2013</v>
      </c>
    </row>
    <row r="773" spans="1:21" ht="45" x14ac:dyDescent="0.2">
      <c r="A773" s="8">
        <f>F773/E773</f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14">
        <f>F773/M773</f>
        <v>10</v>
      </c>
      <c r="Q773" s="9" t="s">
        <v>8322</v>
      </c>
      <c r="R773" s="9" t="s">
        <v>8324</v>
      </c>
      <c r="S773" s="13">
        <f>(((K773/60)/60)/24)+DATE(1970,1,1)+(-5/24)</f>
        <v>42349.615763888891</v>
      </c>
      <c r="T773" s="13">
        <f>(((J773/60)/60)/24)+DATE(1970,1,1)+(-5/24)</f>
        <v>42399.615763888891</v>
      </c>
      <c r="U773">
        <f t="shared" si="12"/>
        <v>2015</v>
      </c>
    </row>
    <row r="774" spans="1:21" ht="60" x14ac:dyDescent="0.2">
      <c r="A774" s="8">
        <f>F774/E774</f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14">
        <f>F774/M774</f>
        <v>50</v>
      </c>
      <c r="Q774" s="9" t="s">
        <v>8322</v>
      </c>
      <c r="R774" s="9" t="s">
        <v>8324</v>
      </c>
      <c r="S774" s="13">
        <f>(((K774/60)/60)/24)+DATE(1970,1,1)+(-5/24)</f>
        <v>40067.848599537036</v>
      </c>
      <c r="T774" s="13">
        <f>(((J774/60)/60)/24)+DATE(1970,1,1)+(-5/24)</f>
        <v>40117.957638888889</v>
      </c>
      <c r="U774">
        <f t="shared" si="12"/>
        <v>2009</v>
      </c>
    </row>
    <row r="775" spans="1:21" ht="45" x14ac:dyDescent="0.2">
      <c r="A775" s="8">
        <f>F775/E775</f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14">
        <f>F775/M775</f>
        <v>16</v>
      </c>
      <c r="Q775" s="9" t="s">
        <v>8322</v>
      </c>
      <c r="R775" s="9" t="s">
        <v>8324</v>
      </c>
      <c r="S775" s="13">
        <f>(((K775/60)/60)/24)+DATE(1970,1,1)+(-5/24)</f>
        <v>42100.527604166658</v>
      </c>
      <c r="T775" s="13">
        <f>(((J775/60)/60)/24)+DATE(1970,1,1)+(-5/24)</f>
        <v>42134.750694444439</v>
      </c>
      <c r="U775">
        <f t="shared" si="12"/>
        <v>2015</v>
      </c>
    </row>
    <row r="776" spans="1:21" ht="45" x14ac:dyDescent="0.2">
      <c r="A776" s="8">
        <f>F776/E776</f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14">
        <f>F776/M776</f>
        <v>39</v>
      </c>
      <c r="Q776" s="9" t="s">
        <v>8322</v>
      </c>
      <c r="R776" s="9" t="s">
        <v>8324</v>
      </c>
      <c r="S776" s="13">
        <f>(((K776/60)/60)/24)+DATE(1970,1,1)+(-5/24)</f>
        <v>41663.571967592587</v>
      </c>
      <c r="T776" s="13">
        <f>(((J776/60)/60)/24)+DATE(1970,1,1)+(-5/24)</f>
        <v>41693.571967592587</v>
      </c>
      <c r="U776">
        <f t="shared" si="12"/>
        <v>2014</v>
      </c>
    </row>
    <row r="777" spans="1:21" ht="45" x14ac:dyDescent="0.2">
      <c r="A777" s="8">
        <f>F777/E777</f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14">
        <f>F777/M777</f>
        <v>34</v>
      </c>
      <c r="Q777" s="9" t="s">
        <v>8322</v>
      </c>
      <c r="R777" s="9" t="s">
        <v>8324</v>
      </c>
      <c r="S777" s="13">
        <f>(((K777/60)/60)/24)+DATE(1970,1,1)+(-5/24)</f>
        <v>40862.851793981477</v>
      </c>
      <c r="T777" s="13">
        <f>(((J777/60)/60)/24)+DATE(1970,1,1)+(-5/24)</f>
        <v>40892.851793981477</v>
      </c>
      <c r="U777">
        <f t="shared" si="12"/>
        <v>2011</v>
      </c>
    </row>
    <row r="778" spans="1:21" ht="45" x14ac:dyDescent="0.2">
      <c r="A778" s="8">
        <f>F778/E778</f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14">
        <f>F778/M778</f>
        <v>63.122807017543863</v>
      </c>
      <c r="Q778" s="9" t="s">
        <v>8322</v>
      </c>
      <c r="R778" s="9" t="s">
        <v>8324</v>
      </c>
      <c r="S778" s="13">
        <f>(((K778/60)/60)/24)+DATE(1970,1,1)+(-5/24)</f>
        <v>42250.477372685178</v>
      </c>
      <c r="T778" s="13">
        <f>(((J778/60)/60)/24)+DATE(1970,1,1)+(-5/24)</f>
        <v>42287.999999999993</v>
      </c>
      <c r="U778">
        <f t="shared" si="12"/>
        <v>2015</v>
      </c>
    </row>
    <row r="779" spans="1:21" ht="45" x14ac:dyDescent="0.2">
      <c r="A779" s="8">
        <f>F779/E779</f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14">
        <f>F779/M779</f>
        <v>7</v>
      </c>
      <c r="Q779" s="9" t="s">
        <v>8322</v>
      </c>
      <c r="R779" s="9" t="s">
        <v>8324</v>
      </c>
      <c r="S779" s="13">
        <f>(((K779/60)/60)/24)+DATE(1970,1,1)+(-5/24)</f>
        <v>41456.772881944438</v>
      </c>
      <c r="T779" s="13">
        <f>(((J779/60)/60)/24)+DATE(1970,1,1)+(-5/24)</f>
        <v>41486.772881944438</v>
      </c>
      <c r="U779">
        <f t="shared" si="12"/>
        <v>2013</v>
      </c>
    </row>
    <row r="780" spans="1:21" ht="45" x14ac:dyDescent="0.2">
      <c r="A780" s="8">
        <f>F780/E780</f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14">
        <f>F780/M780</f>
        <v>2</v>
      </c>
      <c r="Q780" s="9" t="s">
        <v>8322</v>
      </c>
      <c r="R780" s="9" t="s">
        <v>8324</v>
      </c>
      <c r="S780" s="13">
        <f>(((K780/60)/60)/24)+DATE(1970,1,1)+(-5/24)</f>
        <v>41729.493981481479</v>
      </c>
      <c r="T780" s="13">
        <f>(((J780/60)/60)/24)+DATE(1970,1,1)+(-5/24)</f>
        <v>41759.493981481479</v>
      </c>
      <c r="U780">
        <f t="shared" si="12"/>
        <v>2014</v>
      </c>
    </row>
    <row r="781" spans="1:21" ht="45" x14ac:dyDescent="0.2">
      <c r="A781" s="8">
        <f>F781/E781</f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14">
        <f>F781/M781</f>
        <v>66.666666666666671</v>
      </c>
      <c r="Q781" s="9" t="s">
        <v>8322</v>
      </c>
      <c r="R781" s="9" t="s">
        <v>8324</v>
      </c>
      <c r="S781" s="13">
        <f>(((K781/60)/60)/24)+DATE(1970,1,1)+(-5/24)</f>
        <v>40436.475752314815</v>
      </c>
      <c r="T781" s="13">
        <f>(((J781/60)/60)/24)+DATE(1970,1,1)+(-5/24)</f>
        <v>40465.958333333328</v>
      </c>
      <c r="U781">
        <f t="shared" si="12"/>
        <v>2010</v>
      </c>
    </row>
    <row r="782" spans="1:21" ht="30" x14ac:dyDescent="0.2">
      <c r="A782" s="8">
        <f>F782/E782</f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14">
        <f>F782/M782</f>
        <v>38.518518518518519</v>
      </c>
      <c r="Q782" s="9" t="s">
        <v>8325</v>
      </c>
      <c r="R782" s="9" t="s">
        <v>8326</v>
      </c>
      <c r="S782" s="13">
        <f>(((K782/60)/60)/24)+DATE(1970,1,1)+(-5/24)</f>
        <v>40636.465567129628</v>
      </c>
      <c r="T782" s="13">
        <f>(((J782/60)/60)/24)+DATE(1970,1,1)+(-5/24)</f>
        <v>40666.465567129628</v>
      </c>
      <c r="U782">
        <f t="shared" si="12"/>
        <v>2011</v>
      </c>
    </row>
    <row r="783" spans="1:21" ht="45" x14ac:dyDescent="0.2">
      <c r="A783" s="8">
        <f>F783/E783</f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14">
        <f>F783/M783</f>
        <v>42.609200000000001</v>
      </c>
      <c r="Q783" s="9" t="s">
        <v>8325</v>
      </c>
      <c r="R783" s="9" t="s">
        <v>8326</v>
      </c>
      <c r="S783" s="13">
        <f>(((K783/60)/60)/24)+DATE(1970,1,1)+(-5/24)</f>
        <v>41402.792523148149</v>
      </c>
      <c r="T783" s="13">
        <f>(((J783/60)/60)/24)+DATE(1970,1,1)+(-5/24)</f>
        <v>41432.792523148149</v>
      </c>
      <c r="U783">
        <f t="shared" si="12"/>
        <v>2013</v>
      </c>
    </row>
    <row r="784" spans="1:21" ht="45" x14ac:dyDescent="0.2">
      <c r="A784" s="8">
        <f>F784/E784</f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14">
        <f>F784/M784</f>
        <v>50</v>
      </c>
      <c r="Q784" s="9" t="s">
        <v>8325</v>
      </c>
      <c r="R784" s="9" t="s">
        <v>8326</v>
      </c>
      <c r="S784" s="13">
        <f>(((K784/60)/60)/24)+DATE(1970,1,1)+(-5/24)</f>
        <v>41116.549791666665</v>
      </c>
      <c r="T784" s="13">
        <f>(((J784/60)/60)/24)+DATE(1970,1,1)+(-5/24)</f>
        <v>41146.549791666665</v>
      </c>
      <c r="U784">
        <f t="shared" si="12"/>
        <v>2012</v>
      </c>
    </row>
    <row r="785" spans="1:21" ht="45" x14ac:dyDescent="0.2">
      <c r="A785" s="8">
        <f>F785/E785</f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14">
        <f>F785/M785</f>
        <v>63.485714285714288</v>
      </c>
      <c r="Q785" s="9" t="s">
        <v>8325</v>
      </c>
      <c r="R785" s="9" t="s">
        <v>8326</v>
      </c>
      <c r="S785" s="13">
        <f>(((K785/60)/60)/24)+DATE(1970,1,1)+(-5/24)</f>
        <v>40987.565381944441</v>
      </c>
      <c r="T785" s="13">
        <f>(((J785/60)/60)/24)+DATE(1970,1,1)+(-5/24)</f>
        <v>41026.708333333328</v>
      </c>
      <c r="U785">
        <f t="shared" si="12"/>
        <v>2012</v>
      </c>
    </row>
    <row r="786" spans="1:21" ht="45" x14ac:dyDescent="0.2">
      <c r="A786" s="8">
        <f>F786/E786</f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14">
        <f>F786/M786</f>
        <v>102.5</v>
      </c>
      <c r="Q786" s="9" t="s">
        <v>8325</v>
      </c>
      <c r="R786" s="9" t="s">
        <v>8326</v>
      </c>
      <c r="S786" s="13">
        <f>(((K786/60)/60)/24)+DATE(1970,1,1)+(-5/24)</f>
        <v>41674.941192129627</v>
      </c>
      <c r="T786" s="13">
        <f>(((J786/60)/60)/24)+DATE(1970,1,1)+(-5/24)</f>
        <v>41714.899525462963</v>
      </c>
      <c r="U786">
        <f t="shared" si="12"/>
        <v>2014</v>
      </c>
    </row>
    <row r="787" spans="1:21" ht="45" x14ac:dyDescent="0.2">
      <c r="A787" s="8">
        <f>F787/E787</f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14">
        <f>F787/M787</f>
        <v>31.142758620689655</v>
      </c>
      <c r="Q787" s="9" t="s">
        <v>8325</v>
      </c>
      <c r="R787" s="9" t="s">
        <v>8326</v>
      </c>
      <c r="S787" s="13">
        <f>(((K787/60)/60)/24)+DATE(1970,1,1)+(-5/24)</f>
        <v>41303.385590277772</v>
      </c>
      <c r="T787" s="13">
        <f>(((J787/60)/60)/24)+DATE(1970,1,1)+(-5/24)</f>
        <v>41333.385590277772</v>
      </c>
      <c r="U787">
        <f t="shared" si="12"/>
        <v>2013</v>
      </c>
    </row>
    <row r="788" spans="1:21" ht="45" x14ac:dyDescent="0.2">
      <c r="A788" s="8">
        <f>F788/E788</f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14">
        <f>F788/M788</f>
        <v>162.27272727272728</v>
      </c>
      <c r="Q788" s="9" t="s">
        <v>8325</v>
      </c>
      <c r="R788" s="9" t="s">
        <v>8326</v>
      </c>
      <c r="S788" s="13">
        <f>(((K788/60)/60)/24)+DATE(1970,1,1)+(-5/24)</f>
        <v>40982.847615740735</v>
      </c>
      <c r="T788" s="13">
        <f>(((J788/60)/60)/24)+DATE(1970,1,1)+(-5/24)</f>
        <v>41040.44930555555</v>
      </c>
      <c r="U788">
        <f t="shared" si="12"/>
        <v>2012</v>
      </c>
    </row>
    <row r="789" spans="1:21" ht="45" x14ac:dyDescent="0.2">
      <c r="A789" s="8">
        <f>F789/E789</f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14">
        <f>F789/M789</f>
        <v>80.588235294117652</v>
      </c>
      <c r="Q789" s="9" t="s">
        <v>8325</v>
      </c>
      <c r="R789" s="9" t="s">
        <v>8326</v>
      </c>
      <c r="S789" s="13">
        <f>(((K789/60)/60)/24)+DATE(1970,1,1)+(-5/24)</f>
        <v>41549.419282407405</v>
      </c>
      <c r="T789" s="13">
        <f>(((J789/60)/60)/24)+DATE(1970,1,1)+(-5/24)</f>
        <v>41579.419282407405</v>
      </c>
      <c r="U789">
        <f t="shared" si="12"/>
        <v>2013</v>
      </c>
    </row>
    <row r="790" spans="1:21" ht="45" x14ac:dyDescent="0.2">
      <c r="A790" s="8">
        <f>F790/E790</f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14">
        <f>F790/M790</f>
        <v>59.85441176470588</v>
      </c>
      <c r="Q790" s="9" t="s">
        <v>8325</v>
      </c>
      <c r="R790" s="9" t="s">
        <v>8326</v>
      </c>
      <c r="S790" s="13">
        <f>(((K790/60)/60)/24)+DATE(1970,1,1)+(-5/24)</f>
        <v>41058.798472222217</v>
      </c>
      <c r="T790" s="13">
        <f>(((J790/60)/60)/24)+DATE(1970,1,1)+(-5/24)</f>
        <v>41096.957638888889</v>
      </c>
      <c r="U790">
        <f t="shared" si="12"/>
        <v>2012</v>
      </c>
    </row>
    <row r="791" spans="1:21" ht="45" x14ac:dyDescent="0.2">
      <c r="A791" s="8">
        <f>F791/E791</f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14">
        <f>F791/M791</f>
        <v>132.85714285714286</v>
      </c>
      <c r="Q791" s="9" t="s">
        <v>8325</v>
      </c>
      <c r="R791" s="9" t="s">
        <v>8326</v>
      </c>
      <c r="S791" s="13">
        <f>(((K791/60)/60)/24)+DATE(1970,1,1)+(-5/24)</f>
        <v>41276.977777777778</v>
      </c>
      <c r="T791" s="13">
        <f>(((J791/60)/60)/24)+DATE(1970,1,1)+(-5/24)</f>
        <v>41295.124305555553</v>
      </c>
      <c r="U791">
        <f t="shared" si="12"/>
        <v>2013</v>
      </c>
    </row>
    <row r="792" spans="1:21" ht="45" x14ac:dyDescent="0.2">
      <c r="A792" s="8">
        <f>F792/E792</f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14">
        <f>F792/M792</f>
        <v>92.547820512820508</v>
      </c>
      <c r="Q792" s="9" t="s">
        <v>8325</v>
      </c>
      <c r="R792" s="9" t="s">
        <v>8326</v>
      </c>
      <c r="S792" s="13">
        <f>(((K792/60)/60)/24)+DATE(1970,1,1)+(-5/24)</f>
        <v>41275.839571759258</v>
      </c>
      <c r="T792" s="13">
        <f>(((J792/60)/60)/24)+DATE(1970,1,1)+(-5/24)</f>
        <v>41305.839571759258</v>
      </c>
      <c r="U792">
        <f t="shared" si="12"/>
        <v>2013</v>
      </c>
    </row>
    <row r="793" spans="1:21" ht="45" x14ac:dyDescent="0.2">
      <c r="A793" s="8">
        <f>F793/E793</f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14">
        <f>F793/M793</f>
        <v>60.859375</v>
      </c>
      <c r="Q793" s="9" t="s">
        <v>8325</v>
      </c>
      <c r="R793" s="9" t="s">
        <v>8326</v>
      </c>
      <c r="S793" s="13">
        <f>(((K793/60)/60)/24)+DATE(1970,1,1)+(-5/24)</f>
        <v>41557.572291666664</v>
      </c>
      <c r="T793" s="13">
        <f>(((J793/60)/60)/24)+DATE(1970,1,1)+(-5/24)</f>
        <v>41591.040972222218</v>
      </c>
      <c r="U793">
        <f t="shared" si="12"/>
        <v>2013</v>
      </c>
    </row>
    <row r="794" spans="1:21" ht="30" x14ac:dyDescent="0.2">
      <c r="A794" s="8">
        <f>F794/E794</f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14">
        <f>F794/M794</f>
        <v>41.851833333333339</v>
      </c>
      <c r="Q794" s="9" t="s">
        <v>8325</v>
      </c>
      <c r="R794" s="9" t="s">
        <v>8326</v>
      </c>
      <c r="S794" s="13">
        <f>(((K794/60)/60)/24)+DATE(1970,1,1)+(-5/24)</f>
        <v>41555.665312500001</v>
      </c>
      <c r="T794" s="13">
        <f>(((J794/60)/60)/24)+DATE(1970,1,1)+(-5/24)</f>
        <v>41585.706979166665</v>
      </c>
      <c r="U794">
        <f t="shared" si="12"/>
        <v>2013</v>
      </c>
    </row>
    <row r="795" spans="1:21" ht="45" x14ac:dyDescent="0.2">
      <c r="A795" s="8">
        <f>F795/E795</f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14">
        <f>F795/M795</f>
        <v>88.325937499999995</v>
      </c>
      <c r="Q795" s="9" t="s">
        <v>8325</v>
      </c>
      <c r="R795" s="9" t="s">
        <v>8326</v>
      </c>
      <c r="S795" s="13">
        <f>(((K795/60)/60)/24)+DATE(1970,1,1)+(-5/24)</f>
        <v>41442.532916666663</v>
      </c>
      <c r="T795" s="13">
        <f>(((J795/60)/60)/24)+DATE(1970,1,1)+(-5/24)</f>
        <v>41457.999305555553</v>
      </c>
      <c r="U795">
        <f t="shared" si="12"/>
        <v>2013</v>
      </c>
    </row>
    <row r="796" spans="1:21" ht="45" x14ac:dyDescent="0.2">
      <c r="A796" s="8">
        <f>F796/E796</f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14">
        <f>F796/M796</f>
        <v>158.96226415094338</v>
      </c>
      <c r="Q796" s="9" t="s">
        <v>8325</v>
      </c>
      <c r="R796" s="9" t="s">
        <v>8326</v>
      </c>
      <c r="S796" s="13">
        <f>(((K796/60)/60)/24)+DATE(1970,1,1)+(-5/24)</f>
        <v>40735.906678240739</v>
      </c>
      <c r="T796" s="13">
        <f>(((J796/60)/60)/24)+DATE(1970,1,1)+(-5/24)</f>
        <v>40791.504166666666</v>
      </c>
      <c r="U796">
        <f t="shared" si="12"/>
        <v>2011</v>
      </c>
    </row>
    <row r="797" spans="1:21" ht="45" x14ac:dyDescent="0.2">
      <c r="A797" s="8">
        <f>F797/E797</f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14">
        <f>F797/M797</f>
        <v>85.054347826086953</v>
      </c>
      <c r="Q797" s="9" t="s">
        <v>8325</v>
      </c>
      <c r="R797" s="9" t="s">
        <v>8326</v>
      </c>
      <c r="S797" s="13">
        <f>(((K797/60)/60)/24)+DATE(1970,1,1)+(-5/24)</f>
        <v>40963.404699074068</v>
      </c>
      <c r="T797" s="13">
        <f>(((J797/60)/60)/24)+DATE(1970,1,1)+(-5/24)</f>
        <v>41005.999305555553</v>
      </c>
      <c r="U797">
        <f t="shared" si="12"/>
        <v>2012</v>
      </c>
    </row>
    <row r="798" spans="1:21" ht="60" x14ac:dyDescent="0.2">
      <c r="A798" s="8">
        <f>F798/E798</f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14">
        <f>F798/M798</f>
        <v>112.61111111111111</v>
      </c>
      <c r="Q798" s="9" t="s">
        <v>8325</v>
      </c>
      <c r="R798" s="9" t="s">
        <v>8326</v>
      </c>
      <c r="S798" s="13">
        <f>(((K798/60)/60)/24)+DATE(1970,1,1)+(-5/24)</f>
        <v>41502.674594907403</v>
      </c>
      <c r="T798" s="13">
        <f>(((J798/60)/60)/24)+DATE(1970,1,1)+(-5/24)</f>
        <v>41532.673611111109</v>
      </c>
      <c r="U798">
        <f t="shared" si="12"/>
        <v>2013</v>
      </c>
    </row>
    <row r="799" spans="1:21" ht="45" x14ac:dyDescent="0.2">
      <c r="A799" s="8">
        <f>F799/E799</f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14">
        <f>F799/M799</f>
        <v>45.436619718309856</v>
      </c>
      <c r="Q799" s="9" t="s">
        <v>8325</v>
      </c>
      <c r="R799" s="9" t="s">
        <v>8326</v>
      </c>
      <c r="S799" s="13">
        <f>(((K799/60)/60)/24)+DATE(1970,1,1)+(-5/24)</f>
        <v>40996.785740740735</v>
      </c>
      <c r="T799" s="13">
        <f>(((J799/60)/60)/24)+DATE(1970,1,1)+(-5/24)</f>
        <v>41027.958333333328</v>
      </c>
      <c r="U799">
        <f t="shared" si="12"/>
        <v>2012</v>
      </c>
    </row>
    <row r="800" spans="1:21" ht="45" x14ac:dyDescent="0.2">
      <c r="A800" s="8">
        <f>F800/E800</f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14">
        <f>F800/M800</f>
        <v>46.218390804597703</v>
      </c>
      <c r="Q800" s="9" t="s">
        <v>8325</v>
      </c>
      <c r="R800" s="9" t="s">
        <v>8326</v>
      </c>
      <c r="S800" s="13">
        <f>(((K800/60)/60)/24)+DATE(1970,1,1)+(-5/24)</f>
        <v>41882.381793981483</v>
      </c>
      <c r="T800" s="13">
        <f>(((J800/60)/60)/24)+DATE(1970,1,1)+(-5/24)</f>
        <v>41912.381793981483</v>
      </c>
      <c r="U800">
        <f t="shared" si="12"/>
        <v>2014</v>
      </c>
    </row>
    <row r="801" spans="1:21" ht="45" x14ac:dyDescent="0.2">
      <c r="A801" s="8">
        <f>F801/E801</f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14">
        <f>F801/M801</f>
        <v>178.60714285714286</v>
      </c>
      <c r="Q801" s="9" t="s">
        <v>8325</v>
      </c>
      <c r="R801" s="9" t="s">
        <v>8326</v>
      </c>
      <c r="S801" s="13">
        <f>(((K801/60)/60)/24)+DATE(1970,1,1)+(-5/24)</f>
        <v>40996.458865740737</v>
      </c>
      <c r="T801" s="13">
        <f>(((J801/60)/60)/24)+DATE(1970,1,1)+(-5/24)</f>
        <v>41026.458865740737</v>
      </c>
      <c r="U801">
        <f t="shared" si="12"/>
        <v>2012</v>
      </c>
    </row>
    <row r="802" spans="1:21" ht="45" x14ac:dyDescent="0.2">
      <c r="A802" s="8">
        <f>F802/E802</f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14">
        <f>F802/M802</f>
        <v>40.75</v>
      </c>
      <c r="Q802" s="9" t="s">
        <v>8325</v>
      </c>
      <c r="R802" s="9" t="s">
        <v>8326</v>
      </c>
      <c r="S802" s="13">
        <f>(((K802/60)/60)/24)+DATE(1970,1,1)+(-5/24)</f>
        <v>41863.225162037037</v>
      </c>
      <c r="T802" s="13">
        <f>(((J802/60)/60)/24)+DATE(1970,1,1)+(-5/24)</f>
        <v>41893.225162037037</v>
      </c>
      <c r="U802">
        <f t="shared" si="12"/>
        <v>2014</v>
      </c>
    </row>
    <row r="803" spans="1:21" ht="45" x14ac:dyDescent="0.2">
      <c r="A803" s="8">
        <f>F803/E803</f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14">
        <f>F803/M803</f>
        <v>43.733921568627444</v>
      </c>
      <c r="Q803" s="9" t="s">
        <v>8325</v>
      </c>
      <c r="R803" s="9" t="s">
        <v>8326</v>
      </c>
      <c r="S803" s="13">
        <f>(((K803/60)/60)/24)+DATE(1970,1,1)+(-5/24)</f>
        <v>40695.587037037032</v>
      </c>
      <c r="T803" s="13">
        <f>(((J803/60)/60)/24)+DATE(1970,1,1)+(-5/24)</f>
        <v>40725.587037037032</v>
      </c>
      <c r="U803">
        <f t="shared" si="12"/>
        <v>2011</v>
      </c>
    </row>
    <row r="804" spans="1:21" ht="45" x14ac:dyDescent="0.2">
      <c r="A804" s="8">
        <f>F804/E804</f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14">
        <f>F804/M804</f>
        <v>81.066666666666663</v>
      </c>
      <c r="Q804" s="9" t="s">
        <v>8325</v>
      </c>
      <c r="R804" s="9" t="s">
        <v>8326</v>
      </c>
      <c r="S804" s="13">
        <f>(((K804/60)/60)/24)+DATE(1970,1,1)+(-5/24)</f>
        <v>41122.813935185186</v>
      </c>
      <c r="T804" s="13">
        <f>(((J804/60)/60)/24)+DATE(1970,1,1)+(-5/24)</f>
        <v>41168.961805555555</v>
      </c>
      <c r="U804">
        <f t="shared" si="12"/>
        <v>2012</v>
      </c>
    </row>
    <row r="805" spans="1:21" ht="45" x14ac:dyDescent="0.2">
      <c r="A805" s="8">
        <f>F805/E805</f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14">
        <f>F805/M805</f>
        <v>74.60526315789474</v>
      </c>
      <c r="Q805" s="9" t="s">
        <v>8325</v>
      </c>
      <c r="R805" s="9" t="s">
        <v>8326</v>
      </c>
      <c r="S805" s="13">
        <f>(((K805/60)/60)/24)+DATE(1970,1,1)+(-5/24)</f>
        <v>40665.741643518515</v>
      </c>
      <c r="T805" s="13">
        <f>(((J805/60)/60)/24)+DATE(1970,1,1)+(-5/24)</f>
        <v>40691.833333333328</v>
      </c>
      <c r="U805">
        <f t="shared" si="12"/>
        <v>2011</v>
      </c>
    </row>
    <row r="806" spans="1:21" ht="45" x14ac:dyDescent="0.2">
      <c r="A806" s="8">
        <f>F806/E806</f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14">
        <f>F806/M806</f>
        <v>305.55555555555554</v>
      </c>
      <c r="Q806" s="9" t="s">
        <v>8325</v>
      </c>
      <c r="R806" s="9" t="s">
        <v>8326</v>
      </c>
      <c r="S806" s="13">
        <f>(((K806/60)/60)/24)+DATE(1970,1,1)+(-5/24)</f>
        <v>40729.897291666668</v>
      </c>
      <c r="T806" s="13">
        <f>(((J806/60)/60)/24)+DATE(1970,1,1)+(-5/24)</f>
        <v>40746.957638888889</v>
      </c>
      <c r="U806">
        <f t="shared" si="12"/>
        <v>2011</v>
      </c>
    </row>
    <row r="807" spans="1:21" ht="45" x14ac:dyDescent="0.2">
      <c r="A807" s="8">
        <f>F807/E807</f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14">
        <f>F807/M807</f>
        <v>58.333333333333336</v>
      </c>
      <c r="Q807" s="9" t="s">
        <v>8325</v>
      </c>
      <c r="R807" s="9" t="s">
        <v>8326</v>
      </c>
      <c r="S807" s="13">
        <f>(((K807/60)/60)/24)+DATE(1970,1,1)+(-5/24)</f>
        <v>40690.614722222221</v>
      </c>
      <c r="T807" s="13">
        <f>(((J807/60)/60)/24)+DATE(1970,1,1)+(-5/24)</f>
        <v>40740.75</v>
      </c>
      <c r="U807">
        <f t="shared" si="12"/>
        <v>2011</v>
      </c>
    </row>
    <row r="808" spans="1:21" x14ac:dyDescent="0.2">
      <c r="A808" s="8">
        <f>F808/E808</f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14">
        <f>F808/M808</f>
        <v>117.67605633802818</v>
      </c>
      <c r="Q808" s="9" t="s">
        <v>8325</v>
      </c>
      <c r="R808" s="9" t="s">
        <v>8326</v>
      </c>
      <c r="S808" s="13">
        <f>(((K808/60)/60)/24)+DATE(1970,1,1)+(-5/24)</f>
        <v>40763.483090277776</v>
      </c>
      <c r="T808" s="13">
        <f>(((J808/60)/60)/24)+DATE(1970,1,1)+(-5/24)</f>
        <v>40793.483090277776</v>
      </c>
      <c r="U808">
        <f t="shared" si="12"/>
        <v>2011</v>
      </c>
    </row>
    <row r="809" spans="1:21" ht="30" x14ac:dyDescent="0.2">
      <c r="A809" s="8">
        <f>F809/E809</f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14">
        <f>F809/M809</f>
        <v>73.771929824561397</v>
      </c>
      <c r="Q809" s="9" t="s">
        <v>8325</v>
      </c>
      <c r="R809" s="9" t="s">
        <v>8326</v>
      </c>
      <c r="S809" s="13">
        <f>(((K809/60)/60)/24)+DATE(1970,1,1)+(-5/24)</f>
        <v>42759.420266203706</v>
      </c>
      <c r="T809" s="13">
        <f>(((J809/60)/60)/24)+DATE(1970,1,1)+(-5/24)</f>
        <v>42794.874999999993</v>
      </c>
      <c r="U809">
        <f t="shared" si="12"/>
        <v>2017</v>
      </c>
    </row>
    <row r="810" spans="1:21" ht="45" x14ac:dyDescent="0.2">
      <c r="A810" s="8">
        <f>F810/E810</f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14">
        <f>F810/M810</f>
        <v>104.65116279069767</v>
      </c>
      <c r="Q810" s="9" t="s">
        <v>8325</v>
      </c>
      <c r="R810" s="9" t="s">
        <v>8326</v>
      </c>
      <c r="S810" s="13">
        <f>(((K810/60)/60)/24)+DATE(1970,1,1)+(-5/24)</f>
        <v>41961.892199074071</v>
      </c>
      <c r="T810" s="13">
        <f>(((J810/60)/60)/24)+DATE(1970,1,1)+(-5/24)</f>
        <v>41994.999305555553</v>
      </c>
      <c r="U810">
        <f t="shared" si="12"/>
        <v>2014</v>
      </c>
    </row>
    <row r="811" spans="1:21" ht="30" x14ac:dyDescent="0.2">
      <c r="A811" s="8">
        <f>F811/E811</f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14">
        <f>F811/M811</f>
        <v>79.82692307692308</v>
      </c>
      <c r="Q811" s="9" t="s">
        <v>8325</v>
      </c>
      <c r="R811" s="9" t="s">
        <v>8326</v>
      </c>
      <c r="S811" s="13">
        <f>(((K811/60)/60)/24)+DATE(1970,1,1)+(-5/24)</f>
        <v>41628.625347222223</v>
      </c>
      <c r="T811" s="13">
        <f>(((J811/60)/60)/24)+DATE(1970,1,1)+(-5/24)</f>
        <v>41658.625347222223</v>
      </c>
      <c r="U811">
        <f t="shared" si="12"/>
        <v>2013</v>
      </c>
    </row>
    <row r="812" spans="1:21" ht="45" x14ac:dyDescent="0.2">
      <c r="A812" s="8">
        <f>F812/E812</f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14">
        <f>F812/M812</f>
        <v>58.333333333333336</v>
      </c>
      <c r="Q812" s="9" t="s">
        <v>8325</v>
      </c>
      <c r="R812" s="9" t="s">
        <v>8326</v>
      </c>
      <c r="S812" s="13">
        <f>(((K812/60)/60)/24)+DATE(1970,1,1)+(-5/24)</f>
        <v>41122.847939814812</v>
      </c>
      <c r="T812" s="13">
        <f>(((J812/60)/60)/24)+DATE(1970,1,1)+(-5/24)</f>
        <v>41152.847939814812</v>
      </c>
      <c r="U812">
        <f t="shared" si="12"/>
        <v>2012</v>
      </c>
    </row>
    <row r="813" spans="1:21" ht="30" x14ac:dyDescent="0.2">
      <c r="A813" s="8">
        <f>F813/E813</f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14">
        <f>F813/M813</f>
        <v>86.666666666666671</v>
      </c>
      <c r="Q813" s="9" t="s">
        <v>8325</v>
      </c>
      <c r="R813" s="9" t="s">
        <v>8326</v>
      </c>
      <c r="S813" s="13">
        <f>(((K813/60)/60)/24)+DATE(1970,1,1)+(-5/24)</f>
        <v>41443.435208333329</v>
      </c>
      <c r="T813" s="13">
        <f>(((J813/60)/60)/24)+DATE(1970,1,1)+(-5/24)</f>
        <v>41465.494444444441</v>
      </c>
      <c r="U813">
        <f t="shared" si="12"/>
        <v>2013</v>
      </c>
    </row>
    <row r="814" spans="1:21" ht="45" x14ac:dyDescent="0.2">
      <c r="A814" s="8">
        <f>F814/E814</f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14">
        <f>F814/M814</f>
        <v>27.606060606060606</v>
      </c>
      <c r="Q814" s="9" t="s">
        <v>8325</v>
      </c>
      <c r="R814" s="9" t="s">
        <v>8326</v>
      </c>
      <c r="S814" s="13">
        <f>(((K814/60)/60)/24)+DATE(1970,1,1)+(-5/24)</f>
        <v>41281.809629629628</v>
      </c>
      <c r="T814" s="13">
        <f>(((J814/60)/60)/24)+DATE(1970,1,1)+(-5/24)</f>
        <v>41334.373611111107</v>
      </c>
      <c r="U814">
        <f t="shared" si="12"/>
        <v>2013</v>
      </c>
    </row>
    <row r="815" spans="1:21" ht="30" x14ac:dyDescent="0.2">
      <c r="A815" s="8">
        <f>F815/E815</f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14">
        <f>F815/M815</f>
        <v>24.999375000000001</v>
      </c>
      <c r="Q815" s="9" t="s">
        <v>8325</v>
      </c>
      <c r="R815" s="9" t="s">
        <v>8326</v>
      </c>
      <c r="S815" s="13">
        <f>(((K815/60)/60)/24)+DATE(1970,1,1)+(-5/24)</f>
        <v>41080.751909722218</v>
      </c>
      <c r="T815" s="13">
        <f>(((J815/60)/60)/24)+DATE(1970,1,1)+(-5/24)</f>
        <v>41110.751909722218</v>
      </c>
      <c r="U815">
        <f t="shared" si="12"/>
        <v>2012</v>
      </c>
    </row>
    <row r="816" spans="1:21" ht="45" x14ac:dyDescent="0.2">
      <c r="A816" s="8">
        <f>F816/E816</f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14">
        <f>F816/M816</f>
        <v>45.464285714285715</v>
      </c>
      <c r="Q816" s="9" t="s">
        <v>8325</v>
      </c>
      <c r="R816" s="9" t="s">
        <v>8326</v>
      </c>
      <c r="S816" s="13">
        <f>(((K816/60)/60)/24)+DATE(1970,1,1)+(-5/24)</f>
        <v>40679.534733796296</v>
      </c>
      <c r="T816" s="13">
        <f>(((J816/60)/60)/24)+DATE(1970,1,1)+(-5/24)</f>
        <v>40694.544444444444</v>
      </c>
      <c r="U816">
        <f t="shared" si="12"/>
        <v>2011</v>
      </c>
    </row>
    <row r="817" spans="1:21" ht="30" x14ac:dyDescent="0.2">
      <c r="A817" s="8">
        <f>F817/E817</f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14">
        <f>F817/M817</f>
        <v>99.534883720930239</v>
      </c>
      <c r="Q817" s="9" t="s">
        <v>8325</v>
      </c>
      <c r="R817" s="9" t="s">
        <v>8326</v>
      </c>
      <c r="S817" s="13">
        <f>(((K817/60)/60)/24)+DATE(1970,1,1)+(-5/24)</f>
        <v>41914.70952546296</v>
      </c>
      <c r="T817" s="13">
        <f>(((J817/60)/60)/24)+DATE(1970,1,1)+(-5/24)</f>
        <v>41944.70952546296</v>
      </c>
      <c r="U817">
        <f t="shared" si="12"/>
        <v>2014</v>
      </c>
    </row>
    <row r="818" spans="1:21" ht="30" x14ac:dyDescent="0.2">
      <c r="A818" s="8">
        <f>F818/E818</f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14">
        <f>F818/M818</f>
        <v>39.31</v>
      </c>
      <c r="Q818" s="9" t="s">
        <v>8325</v>
      </c>
      <c r="R818" s="9" t="s">
        <v>8326</v>
      </c>
      <c r="S818" s="13">
        <f>(((K818/60)/60)/24)+DATE(1970,1,1)+(-5/24)</f>
        <v>41341.662534722222</v>
      </c>
      <c r="T818" s="13">
        <f>(((J818/60)/60)/24)+DATE(1970,1,1)+(-5/24)</f>
        <v>41373.0625</v>
      </c>
      <c r="U818">
        <f t="shared" si="12"/>
        <v>2013</v>
      </c>
    </row>
    <row r="819" spans="1:21" ht="45" x14ac:dyDescent="0.2">
      <c r="A819" s="8">
        <f>F819/E819</f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14">
        <f>F819/M819</f>
        <v>89.419999999999987</v>
      </c>
      <c r="Q819" s="9" t="s">
        <v>8325</v>
      </c>
      <c r="R819" s="9" t="s">
        <v>8326</v>
      </c>
      <c r="S819" s="13">
        <f>(((K819/60)/60)/24)+DATE(1970,1,1)+(-5/24)</f>
        <v>40925.391331018516</v>
      </c>
      <c r="T819" s="13">
        <f>(((J819/60)/60)/24)+DATE(1970,1,1)+(-5/24)</f>
        <v>40978.999305555553</v>
      </c>
      <c r="U819">
        <f t="shared" si="12"/>
        <v>2012</v>
      </c>
    </row>
    <row r="820" spans="1:21" ht="45" x14ac:dyDescent="0.2">
      <c r="A820" s="8">
        <f>F820/E820</f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14">
        <f>F820/M820</f>
        <v>28.684210526315791</v>
      </c>
      <c r="Q820" s="9" t="s">
        <v>8325</v>
      </c>
      <c r="R820" s="9" t="s">
        <v>8326</v>
      </c>
      <c r="S820" s="13">
        <f>(((K820/60)/60)/24)+DATE(1970,1,1)+(-5/24)</f>
        <v>41120.67454861111</v>
      </c>
      <c r="T820" s="13">
        <f>(((J820/60)/60)/24)+DATE(1970,1,1)+(-5/24)</f>
        <v>41128.500694444439</v>
      </c>
      <c r="U820">
        <f t="shared" si="12"/>
        <v>2012</v>
      </c>
    </row>
    <row r="821" spans="1:21" ht="30" x14ac:dyDescent="0.2">
      <c r="A821" s="8">
        <f>F821/E821</f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14">
        <f>F821/M821</f>
        <v>31.071428571428573</v>
      </c>
      <c r="Q821" s="9" t="s">
        <v>8325</v>
      </c>
      <c r="R821" s="9" t="s">
        <v>8326</v>
      </c>
      <c r="S821" s="13">
        <f>(((K821/60)/60)/24)+DATE(1970,1,1)+(-5/24)</f>
        <v>41619.789976851847</v>
      </c>
      <c r="T821" s="13">
        <f>(((J821/60)/60)/24)+DATE(1970,1,1)+(-5/24)</f>
        <v>41628.988888888889</v>
      </c>
      <c r="U821">
        <f t="shared" si="12"/>
        <v>2013</v>
      </c>
    </row>
    <row r="822" spans="1:21" ht="45" x14ac:dyDescent="0.2">
      <c r="A822" s="8">
        <f>F822/E822</f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14">
        <f>F822/M822</f>
        <v>70.55263157894737</v>
      </c>
      <c r="Q822" s="9" t="s">
        <v>8325</v>
      </c>
      <c r="R822" s="9" t="s">
        <v>8326</v>
      </c>
      <c r="S822" s="13">
        <f>(((K822/60)/60)/24)+DATE(1970,1,1)+(-5/24)</f>
        <v>41768.633587962962</v>
      </c>
      <c r="T822" s="13">
        <f>(((J822/60)/60)/24)+DATE(1970,1,1)+(-5/24)</f>
        <v>41799</v>
      </c>
      <c r="U822">
        <f t="shared" si="12"/>
        <v>2014</v>
      </c>
    </row>
    <row r="823" spans="1:21" ht="45" x14ac:dyDescent="0.2">
      <c r="A823" s="8">
        <f>F823/E823</f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14">
        <f>F823/M823</f>
        <v>224.12820512820514</v>
      </c>
      <c r="Q823" s="9" t="s">
        <v>8325</v>
      </c>
      <c r="R823" s="9" t="s">
        <v>8326</v>
      </c>
      <c r="S823" s="13">
        <f>(((K823/60)/60)/24)+DATE(1970,1,1)+(-5/24)</f>
        <v>42093.71371527778</v>
      </c>
      <c r="T823" s="13">
        <f>(((J823/60)/60)/24)+DATE(1970,1,1)+(-5/24)</f>
        <v>42127.959027777775</v>
      </c>
      <c r="U823">
        <f t="shared" si="12"/>
        <v>2015</v>
      </c>
    </row>
    <row r="824" spans="1:21" ht="30" x14ac:dyDescent="0.2">
      <c r="A824" s="8">
        <f>F824/E824</f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14">
        <f>F824/M824</f>
        <v>51.811594202898547</v>
      </c>
      <c r="Q824" s="9" t="s">
        <v>8325</v>
      </c>
      <c r="R824" s="9" t="s">
        <v>8326</v>
      </c>
      <c r="S824" s="13">
        <f>(((K824/60)/60)/24)+DATE(1970,1,1)+(-5/24)</f>
        <v>41157.739004629628</v>
      </c>
      <c r="T824" s="13">
        <f>(((J824/60)/60)/24)+DATE(1970,1,1)+(-5/24)</f>
        <v>41187.739004629628</v>
      </c>
      <c r="U824">
        <f t="shared" si="12"/>
        <v>2012</v>
      </c>
    </row>
    <row r="825" spans="1:21" ht="45" x14ac:dyDescent="0.2">
      <c r="A825" s="8">
        <f>F825/E825</f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14">
        <f>F825/M825</f>
        <v>43.515151515151516</v>
      </c>
      <c r="Q825" s="9" t="s">
        <v>8325</v>
      </c>
      <c r="R825" s="9" t="s">
        <v>8326</v>
      </c>
      <c r="S825" s="13">
        <f>(((K825/60)/60)/24)+DATE(1970,1,1)+(-5/24)</f>
        <v>42055.764490740738</v>
      </c>
      <c r="T825" s="13">
        <f>(((J825/60)/60)/24)+DATE(1970,1,1)+(-5/24)</f>
        <v>42085.722824074073</v>
      </c>
      <c r="U825">
        <f t="shared" si="12"/>
        <v>2015</v>
      </c>
    </row>
    <row r="826" spans="1:21" ht="45" x14ac:dyDescent="0.2">
      <c r="A826" s="8">
        <f>F826/E826</f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14">
        <f>F826/M826</f>
        <v>39.816666666666663</v>
      </c>
      <c r="Q826" s="9" t="s">
        <v>8325</v>
      </c>
      <c r="R826" s="9" t="s">
        <v>8326</v>
      </c>
      <c r="S826" s="13">
        <f>(((K826/60)/60)/24)+DATE(1970,1,1)+(-5/24)</f>
        <v>40250.033773148149</v>
      </c>
      <c r="T826" s="13">
        <f>(((J826/60)/60)/24)+DATE(1970,1,1)+(-5/24)</f>
        <v>40286.082638888889</v>
      </c>
      <c r="U826">
        <f t="shared" si="12"/>
        <v>2010</v>
      </c>
    </row>
    <row r="827" spans="1:21" ht="30" x14ac:dyDescent="0.2">
      <c r="A827" s="8">
        <f>F827/E827</f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14">
        <f>F827/M827</f>
        <v>126.8080808080808</v>
      </c>
      <c r="Q827" s="9" t="s">
        <v>8325</v>
      </c>
      <c r="R827" s="9" t="s">
        <v>8326</v>
      </c>
      <c r="S827" s="13">
        <f>(((K827/60)/60)/24)+DATE(1970,1,1)+(-5/24)</f>
        <v>41186.098194444443</v>
      </c>
      <c r="T827" s="13">
        <f>(((J827/60)/60)/24)+DATE(1970,1,1)+(-5/24)</f>
        <v>41211.098194444443</v>
      </c>
      <c r="U827">
        <f t="shared" si="12"/>
        <v>2012</v>
      </c>
    </row>
    <row r="828" spans="1:21" ht="45" x14ac:dyDescent="0.2">
      <c r="A828" s="8">
        <f>F828/E828</f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14">
        <f>F828/M828</f>
        <v>113.87755102040816</v>
      </c>
      <c r="Q828" s="9" t="s">
        <v>8325</v>
      </c>
      <c r="R828" s="9" t="s">
        <v>8326</v>
      </c>
      <c r="S828" s="13">
        <f>(((K828/60)/60)/24)+DATE(1970,1,1)+(-5/24)</f>
        <v>40972.830208333333</v>
      </c>
      <c r="T828" s="13">
        <f>(((J828/60)/60)/24)+DATE(1970,1,1)+(-5/24)</f>
        <v>40993.788541666661</v>
      </c>
      <c r="U828">
        <f t="shared" si="12"/>
        <v>2012</v>
      </c>
    </row>
    <row r="829" spans="1:21" ht="45" x14ac:dyDescent="0.2">
      <c r="A829" s="8">
        <f>F829/E829</f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14">
        <f>F829/M829</f>
        <v>28.181818181818183</v>
      </c>
      <c r="Q829" s="9" t="s">
        <v>8325</v>
      </c>
      <c r="R829" s="9" t="s">
        <v>8326</v>
      </c>
      <c r="S829" s="13">
        <f>(((K829/60)/60)/24)+DATE(1970,1,1)+(-5/24)</f>
        <v>40927.265127314815</v>
      </c>
      <c r="T829" s="13">
        <f>(((J829/60)/60)/24)+DATE(1970,1,1)+(-5/24)</f>
        <v>40953.617361111108</v>
      </c>
      <c r="U829">
        <f t="shared" si="12"/>
        <v>2012</v>
      </c>
    </row>
    <row r="830" spans="1:21" ht="45" x14ac:dyDescent="0.2">
      <c r="A830" s="8">
        <f>F830/E830</f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14">
        <f>F830/M830</f>
        <v>36.60526315789474</v>
      </c>
      <c r="Q830" s="9" t="s">
        <v>8325</v>
      </c>
      <c r="R830" s="9" t="s">
        <v>8326</v>
      </c>
      <c r="S830" s="13">
        <f>(((K830/60)/60)/24)+DATE(1970,1,1)+(-5/24)</f>
        <v>41072.84238425926</v>
      </c>
      <c r="T830" s="13">
        <f>(((J830/60)/60)/24)+DATE(1970,1,1)+(-5/24)</f>
        <v>41085.474999999999</v>
      </c>
      <c r="U830">
        <f t="shared" si="12"/>
        <v>2012</v>
      </c>
    </row>
    <row r="831" spans="1:21" ht="45" x14ac:dyDescent="0.2">
      <c r="A831" s="8">
        <f>F831/E831</f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14">
        <f>F831/M831</f>
        <v>32.5</v>
      </c>
      <c r="Q831" s="9" t="s">
        <v>8325</v>
      </c>
      <c r="R831" s="9" t="s">
        <v>8326</v>
      </c>
      <c r="S831" s="13">
        <f>(((K831/60)/60)/24)+DATE(1970,1,1)+(-5/24)</f>
        <v>42504.593055555553</v>
      </c>
      <c r="T831" s="13">
        <f>(((J831/60)/60)/24)+DATE(1970,1,1)+(-5/24)</f>
        <v>42564.593055555553</v>
      </c>
      <c r="U831">
        <f t="shared" si="12"/>
        <v>2016</v>
      </c>
    </row>
    <row r="832" spans="1:21" ht="45" x14ac:dyDescent="0.2">
      <c r="A832" s="8">
        <f>F832/E832</f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14">
        <f>F832/M832</f>
        <v>60.65625</v>
      </c>
      <c r="Q832" s="9" t="s">
        <v>8325</v>
      </c>
      <c r="R832" s="9" t="s">
        <v>8326</v>
      </c>
      <c r="S832" s="13">
        <f>(((K832/60)/60)/24)+DATE(1970,1,1)+(-5/24)</f>
        <v>41325.317418981482</v>
      </c>
      <c r="T832" s="13">
        <f>(((J832/60)/60)/24)+DATE(1970,1,1)+(-5/24)</f>
        <v>41355.27575231481</v>
      </c>
      <c r="U832">
        <f t="shared" si="12"/>
        <v>2013</v>
      </c>
    </row>
    <row r="833" spans="1:21" ht="30" x14ac:dyDescent="0.2">
      <c r="A833" s="8">
        <f>F833/E833</f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14">
        <f>F833/M833</f>
        <v>175</v>
      </c>
      <c r="Q833" s="9" t="s">
        <v>8325</v>
      </c>
      <c r="R833" s="9" t="s">
        <v>8326</v>
      </c>
      <c r="S833" s="13">
        <f>(((K833/60)/60)/24)+DATE(1970,1,1)+(-5/24)</f>
        <v>40996.438587962963</v>
      </c>
      <c r="T833" s="13">
        <f>(((J833/60)/60)/24)+DATE(1970,1,1)+(-5/24)</f>
        <v>41026.438587962963</v>
      </c>
      <c r="U833">
        <f t="shared" si="12"/>
        <v>2012</v>
      </c>
    </row>
    <row r="834" spans="1:21" ht="45" x14ac:dyDescent="0.2">
      <c r="A834" s="8">
        <f>F834/E834</f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14">
        <f>F834/M834</f>
        <v>97.993896103896105</v>
      </c>
      <c r="Q834" s="9" t="s">
        <v>8325</v>
      </c>
      <c r="R834" s="9" t="s">
        <v>8326</v>
      </c>
      <c r="S834" s="13">
        <f>(((K834/60)/60)/24)+DATE(1970,1,1)+(-5/24)</f>
        <v>40869.466840277775</v>
      </c>
      <c r="T834" s="13">
        <f>(((J834/60)/60)/24)+DATE(1970,1,1)+(-5/24)</f>
        <v>40929.134027777778</v>
      </c>
      <c r="U834">
        <f t="shared" si="12"/>
        <v>2011</v>
      </c>
    </row>
    <row r="835" spans="1:21" x14ac:dyDescent="0.2">
      <c r="A835" s="8">
        <f>F835/E835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14">
        <f>F835/M835</f>
        <v>148.78048780487805</v>
      </c>
      <c r="Q835" s="9" t="s">
        <v>8325</v>
      </c>
      <c r="R835" s="9" t="s">
        <v>8326</v>
      </c>
      <c r="S835" s="13">
        <f>(((K835/60)/60)/24)+DATE(1970,1,1)+(-5/24)</f>
        <v>41718.669849537036</v>
      </c>
      <c r="T835" s="13">
        <f>(((J835/60)/60)/24)+DATE(1970,1,1)+(-5/24)</f>
        <v>41748.669849537036</v>
      </c>
      <c r="U835">
        <f t="shared" ref="U835:U898" si="13">YEAR(S835)</f>
        <v>2014</v>
      </c>
    </row>
    <row r="836" spans="1:21" ht="45" x14ac:dyDescent="0.2">
      <c r="A836" s="8">
        <f>F836/E836</f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14">
        <f>F836/M836</f>
        <v>96.08</v>
      </c>
      <c r="Q836" s="9" t="s">
        <v>8325</v>
      </c>
      <c r="R836" s="9" t="s">
        <v>8326</v>
      </c>
      <c r="S836" s="13">
        <f>(((K836/60)/60)/24)+DATE(1970,1,1)+(-5/24)</f>
        <v>41422.614490740736</v>
      </c>
      <c r="T836" s="13">
        <f>(((J836/60)/60)/24)+DATE(1970,1,1)+(-5/24)</f>
        <v>41455.957638888889</v>
      </c>
      <c r="U836">
        <f t="shared" si="13"/>
        <v>2013</v>
      </c>
    </row>
    <row r="837" spans="1:21" ht="45" x14ac:dyDescent="0.2">
      <c r="A837" s="8">
        <f>F837/E837</f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14">
        <f>F837/M837</f>
        <v>58.625</v>
      </c>
      <c r="Q837" s="9" t="s">
        <v>8325</v>
      </c>
      <c r="R837" s="9" t="s">
        <v>8326</v>
      </c>
      <c r="S837" s="13">
        <f>(((K837/60)/60)/24)+DATE(1970,1,1)+(-5/24)</f>
        <v>41005.249513888884</v>
      </c>
      <c r="T837" s="13">
        <f>(((J837/60)/60)/24)+DATE(1970,1,1)+(-5/24)</f>
        <v>41047.916666666664</v>
      </c>
      <c r="U837">
        <f t="shared" si="13"/>
        <v>2012</v>
      </c>
    </row>
    <row r="838" spans="1:21" x14ac:dyDescent="0.2">
      <c r="A838" s="8">
        <f>F838/E838</f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14">
        <f>F838/M838</f>
        <v>109.70695652173914</v>
      </c>
      <c r="Q838" s="9" t="s">
        <v>8325</v>
      </c>
      <c r="R838" s="9" t="s">
        <v>8326</v>
      </c>
      <c r="S838" s="13">
        <f>(((K838/60)/60)/24)+DATE(1970,1,1)+(-5/24)</f>
        <v>41523.848587962959</v>
      </c>
      <c r="T838" s="13">
        <f>(((J838/60)/60)/24)+DATE(1970,1,1)+(-5/24)</f>
        <v>41553.848587962959</v>
      </c>
      <c r="U838">
        <f t="shared" si="13"/>
        <v>2013</v>
      </c>
    </row>
    <row r="839" spans="1:21" ht="30" x14ac:dyDescent="0.2">
      <c r="A839" s="8">
        <f>F839/E839</f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14">
        <f>F839/M839</f>
        <v>49.112903225806448</v>
      </c>
      <c r="Q839" s="9" t="s">
        <v>8325</v>
      </c>
      <c r="R839" s="9" t="s">
        <v>8326</v>
      </c>
      <c r="S839" s="13">
        <f>(((K839/60)/60)/24)+DATE(1970,1,1)+(-5/24)</f>
        <v>41730.79006944444</v>
      </c>
      <c r="T839" s="13">
        <f>(((J839/60)/60)/24)+DATE(1970,1,1)+(-5/24)</f>
        <v>41760.79006944444</v>
      </c>
      <c r="U839">
        <f t="shared" si="13"/>
        <v>2014</v>
      </c>
    </row>
    <row r="840" spans="1:21" ht="45" x14ac:dyDescent="0.2">
      <c r="A840" s="8">
        <f>F840/E840</f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14">
        <f>F840/M840</f>
        <v>47.672131147540981</v>
      </c>
      <c r="Q840" s="9" t="s">
        <v>8325</v>
      </c>
      <c r="R840" s="9" t="s">
        <v>8326</v>
      </c>
      <c r="S840" s="13">
        <f>(((K840/60)/60)/24)+DATE(1970,1,1)+(-5/24)</f>
        <v>40895.689641203702</v>
      </c>
      <c r="T840" s="13">
        <f>(((J840/60)/60)/24)+DATE(1970,1,1)+(-5/24)</f>
        <v>40925.689641203702</v>
      </c>
      <c r="U840">
        <f t="shared" si="13"/>
        <v>2011</v>
      </c>
    </row>
    <row r="841" spans="1:21" ht="45" x14ac:dyDescent="0.2">
      <c r="A841" s="8">
        <f>F841/E841</f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14">
        <f>F841/M841</f>
        <v>60.737812499999997</v>
      </c>
      <c r="Q841" s="9" t="s">
        <v>8325</v>
      </c>
      <c r="R841" s="9" t="s">
        <v>8326</v>
      </c>
      <c r="S841" s="13">
        <f>(((K841/60)/60)/24)+DATE(1970,1,1)+(-5/24)</f>
        <v>41144.555046296293</v>
      </c>
      <c r="T841" s="13">
        <f>(((J841/60)/60)/24)+DATE(1970,1,1)+(-5/24)</f>
        <v>41174.555046296293</v>
      </c>
      <c r="U841">
        <f t="shared" si="13"/>
        <v>2012</v>
      </c>
    </row>
    <row r="842" spans="1:21" ht="30" x14ac:dyDescent="0.2">
      <c r="A842" s="8">
        <f>F842/E842</f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14">
        <f>F842/M842</f>
        <v>63.37715789473684</v>
      </c>
      <c r="Q842" s="9" t="s">
        <v>8325</v>
      </c>
      <c r="R842" s="9" t="s">
        <v>8327</v>
      </c>
      <c r="S842" s="13">
        <f>(((K842/60)/60)/24)+DATE(1970,1,1)+(-5/24)</f>
        <v>42607.018368055556</v>
      </c>
      <c r="T842" s="13">
        <f>(((J842/60)/60)/24)+DATE(1970,1,1)+(-5/24)</f>
        <v>42637.018368055556</v>
      </c>
      <c r="U842">
        <f t="shared" si="13"/>
        <v>2016</v>
      </c>
    </row>
    <row r="843" spans="1:21" ht="45" x14ac:dyDescent="0.2">
      <c r="A843" s="8">
        <f>F843/E843</f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14">
        <f>F843/M843</f>
        <v>53.893617021276597</v>
      </c>
      <c r="Q843" s="9" t="s">
        <v>8325</v>
      </c>
      <c r="R843" s="9" t="s">
        <v>8327</v>
      </c>
      <c r="S843" s="13">
        <f>(((K843/60)/60)/24)+DATE(1970,1,1)+(-5/24)</f>
        <v>41923.63035879629</v>
      </c>
      <c r="T843" s="13">
        <f>(((J843/60)/60)/24)+DATE(1970,1,1)+(-5/24)</f>
        <v>41953.672025462954</v>
      </c>
      <c r="U843">
        <f t="shared" si="13"/>
        <v>2014</v>
      </c>
    </row>
    <row r="844" spans="1:21" ht="45" x14ac:dyDescent="0.2">
      <c r="A844" s="8">
        <f>F844/E844</f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14">
        <f>F844/M844</f>
        <v>66.871794871794876</v>
      </c>
      <c r="Q844" s="9" t="s">
        <v>8325</v>
      </c>
      <c r="R844" s="9" t="s">
        <v>8327</v>
      </c>
      <c r="S844" s="13">
        <f>(((K844/60)/60)/24)+DATE(1970,1,1)+(-5/24)</f>
        <v>41526.384062500001</v>
      </c>
      <c r="T844" s="13">
        <f>(((J844/60)/60)/24)+DATE(1970,1,1)+(-5/24)</f>
        <v>41560.957638888889</v>
      </c>
      <c r="U844">
        <f t="shared" si="13"/>
        <v>2013</v>
      </c>
    </row>
    <row r="845" spans="1:21" ht="45" x14ac:dyDescent="0.2">
      <c r="A845" s="8">
        <f>F845/E845</f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14">
        <f>F845/M845</f>
        <v>63.102362204724407</v>
      </c>
      <c r="Q845" s="9" t="s">
        <v>8325</v>
      </c>
      <c r="R845" s="9" t="s">
        <v>8327</v>
      </c>
      <c r="S845" s="13">
        <f>(((K845/60)/60)/24)+DATE(1970,1,1)+(-5/24)</f>
        <v>42695.049537037034</v>
      </c>
      <c r="T845" s="13">
        <f>(((J845/60)/60)/24)+DATE(1970,1,1)+(-5/24)</f>
        <v>42712.124999999993</v>
      </c>
      <c r="U845">
        <f t="shared" si="13"/>
        <v>2016</v>
      </c>
    </row>
    <row r="846" spans="1:21" ht="45" x14ac:dyDescent="0.2">
      <c r="A846" s="8">
        <f>F846/E846</f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14">
        <f>F846/M846</f>
        <v>36.628930817610062</v>
      </c>
      <c r="Q846" s="9" t="s">
        <v>8325</v>
      </c>
      <c r="R846" s="9" t="s">
        <v>8327</v>
      </c>
      <c r="S846" s="13">
        <f>(((K846/60)/60)/24)+DATE(1970,1,1)+(-5/24)</f>
        <v>41905.476296296292</v>
      </c>
      <c r="T846" s="13">
        <f>(((J846/60)/60)/24)+DATE(1970,1,1)+(-5/24)</f>
        <v>41943.999305555553</v>
      </c>
      <c r="U846">
        <f t="shared" si="13"/>
        <v>2014</v>
      </c>
    </row>
    <row r="847" spans="1:21" ht="45" x14ac:dyDescent="0.2">
      <c r="A847" s="8">
        <f>F847/E847</f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14">
        <f>F847/M847</f>
        <v>34.005706214689269</v>
      </c>
      <c r="Q847" s="9" t="s">
        <v>8325</v>
      </c>
      <c r="R847" s="9" t="s">
        <v>8327</v>
      </c>
      <c r="S847" s="13">
        <f>(((K847/60)/60)/24)+DATE(1970,1,1)+(-5/24)</f>
        <v>42577.997638888883</v>
      </c>
      <c r="T847" s="13">
        <f>(((J847/60)/60)/24)+DATE(1970,1,1)+(-5/24)</f>
        <v>42617.957638888889</v>
      </c>
      <c r="U847">
        <f t="shared" si="13"/>
        <v>2016</v>
      </c>
    </row>
    <row r="848" spans="1:21" ht="45" x14ac:dyDescent="0.2">
      <c r="A848" s="8">
        <f>F848/E848</f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14">
        <f>F848/M848</f>
        <v>28.553404255319148</v>
      </c>
      <c r="Q848" s="9" t="s">
        <v>8325</v>
      </c>
      <c r="R848" s="9" t="s">
        <v>8327</v>
      </c>
      <c r="S848" s="13">
        <f>(((K848/60)/60)/24)+DATE(1970,1,1)+(-5/24)</f>
        <v>41694.183506944442</v>
      </c>
      <c r="T848" s="13">
        <f>(((J848/60)/60)/24)+DATE(1970,1,1)+(-5/24)</f>
        <v>41708.375</v>
      </c>
      <c r="U848">
        <f t="shared" si="13"/>
        <v>2014</v>
      </c>
    </row>
    <row r="849" spans="1:21" x14ac:dyDescent="0.2">
      <c r="A849" s="8">
        <f>F849/E849</f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14">
        <f>F849/M849</f>
        <v>10</v>
      </c>
      <c r="Q849" s="9" t="s">
        <v>8325</v>
      </c>
      <c r="R849" s="9" t="s">
        <v>8327</v>
      </c>
      <c r="S849" s="13">
        <f>(((K849/60)/60)/24)+DATE(1970,1,1)+(-5/24)</f>
        <v>42165.590000000004</v>
      </c>
      <c r="T849" s="13">
        <f>(((J849/60)/60)/24)+DATE(1970,1,1)+(-5/24)</f>
        <v>42195.590000000004</v>
      </c>
      <c r="U849">
        <f t="shared" si="13"/>
        <v>2015</v>
      </c>
    </row>
    <row r="850" spans="1:21" ht="45" x14ac:dyDescent="0.2">
      <c r="A850" s="8">
        <f>F850/E850</f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14">
        <f>F850/M850</f>
        <v>18.75</v>
      </c>
      <c r="Q850" s="9" t="s">
        <v>8325</v>
      </c>
      <c r="R850" s="9" t="s">
        <v>8327</v>
      </c>
      <c r="S850" s="13">
        <f>(((K850/60)/60)/24)+DATE(1970,1,1)+(-5/24)</f>
        <v>42078.583715277775</v>
      </c>
      <c r="T850" s="13">
        <f>(((J850/60)/60)/24)+DATE(1970,1,1)+(-5/24)</f>
        <v>42108.583715277775</v>
      </c>
      <c r="U850">
        <f t="shared" si="13"/>
        <v>2015</v>
      </c>
    </row>
    <row r="851" spans="1:21" ht="60" x14ac:dyDescent="0.2">
      <c r="A851" s="8">
        <f>F851/E851</f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14">
        <f>F851/M851</f>
        <v>41.704347826086959</v>
      </c>
      <c r="Q851" s="9" t="s">
        <v>8325</v>
      </c>
      <c r="R851" s="9" t="s">
        <v>8327</v>
      </c>
      <c r="S851" s="13">
        <f>(((K851/60)/60)/24)+DATE(1970,1,1)+(-5/24)</f>
        <v>42050.94055555555</v>
      </c>
      <c r="T851" s="13">
        <f>(((J851/60)/60)/24)+DATE(1970,1,1)+(-5/24)</f>
        <v>42078.898888888885</v>
      </c>
      <c r="U851">
        <f t="shared" si="13"/>
        <v>2015</v>
      </c>
    </row>
    <row r="852" spans="1:21" ht="45" x14ac:dyDescent="0.2">
      <c r="A852" s="8">
        <f>F852/E852</f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14">
        <f>F852/M852</f>
        <v>46.669172932330824</v>
      </c>
      <c r="Q852" s="9" t="s">
        <v>8325</v>
      </c>
      <c r="R852" s="9" t="s">
        <v>8327</v>
      </c>
      <c r="S852" s="13">
        <f>(((K852/60)/60)/24)+DATE(1970,1,1)+(-5/24)</f>
        <v>42452.619409722225</v>
      </c>
      <c r="T852" s="13">
        <f>(((J852/60)/60)/24)+DATE(1970,1,1)+(-5/24)</f>
        <v>42484.999305555553</v>
      </c>
      <c r="U852">
        <f t="shared" si="13"/>
        <v>2016</v>
      </c>
    </row>
    <row r="853" spans="1:21" ht="30" x14ac:dyDescent="0.2">
      <c r="A853" s="8">
        <f>F853/E853</f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14">
        <f>F853/M853</f>
        <v>37.271428571428572</v>
      </c>
      <c r="Q853" s="9" t="s">
        <v>8325</v>
      </c>
      <c r="R853" s="9" t="s">
        <v>8327</v>
      </c>
      <c r="S853" s="13">
        <f>(((K853/60)/60)/24)+DATE(1970,1,1)+(-5/24)</f>
        <v>42522.671909722216</v>
      </c>
      <c r="T853" s="13">
        <f>(((J853/60)/60)/24)+DATE(1970,1,1)+(-5/24)</f>
        <v>42582.614583333336</v>
      </c>
      <c r="U853">
        <f t="shared" si="13"/>
        <v>2016</v>
      </c>
    </row>
    <row r="854" spans="1:21" ht="30" x14ac:dyDescent="0.2">
      <c r="A854" s="8">
        <f>F854/E854</f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14">
        <f>F854/M854</f>
        <v>59.258064516129032</v>
      </c>
      <c r="Q854" s="9" t="s">
        <v>8325</v>
      </c>
      <c r="R854" s="9" t="s">
        <v>8327</v>
      </c>
      <c r="S854" s="13">
        <f>(((K854/60)/60)/24)+DATE(1970,1,1)+(-5/24)</f>
        <v>42656.59716435185</v>
      </c>
      <c r="T854" s="13">
        <f>(((J854/60)/60)/24)+DATE(1970,1,1)+(-5/24)</f>
        <v>42667.666666666664</v>
      </c>
      <c r="U854">
        <f t="shared" si="13"/>
        <v>2016</v>
      </c>
    </row>
    <row r="855" spans="1:21" ht="45" x14ac:dyDescent="0.2">
      <c r="A855" s="8">
        <f>F855/E855</f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14">
        <f>F855/M855</f>
        <v>30</v>
      </c>
      <c r="Q855" s="9" t="s">
        <v>8325</v>
      </c>
      <c r="R855" s="9" t="s">
        <v>8327</v>
      </c>
      <c r="S855" s="13">
        <f>(((K855/60)/60)/24)+DATE(1970,1,1)+(-5/24)</f>
        <v>42021.62394675926</v>
      </c>
      <c r="T855" s="13">
        <f>(((J855/60)/60)/24)+DATE(1970,1,1)+(-5/24)</f>
        <v>42051.62394675926</v>
      </c>
      <c r="U855">
        <f t="shared" si="13"/>
        <v>2015</v>
      </c>
    </row>
    <row r="856" spans="1:21" ht="30" x14ac:dyDescent="0.2">
      <c r="A856" s="8">
        <f>F856/E856</f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14">
        <f>F856/M856</f>
        <v>65.8623246492986</v>
      </c>
      <c r="Q856" s="9" t="s">
        <v>8325</v>
      </c>
      <c r="R856" s="9" t="s">
        <v>8327</v>
      </c>
      <c r="S856" s="13">
        <f>(((K856/60)/60)/24)+DATE(1970,1,1)+(-5/24)</f>
        <v>42702.004004629627</v>
      </c>
      <c r="T856" s="13">
        <f>(((J856/60)/60)/24)+DATE(1970,1,1)+(-5/24)</f>
        <v>42732.004004629627</v>
      </c>
      <c r="U856">
        <f t="shared" si="13"/>
        <v>2016</v>
      </c>
    </row>
    <row r="857" spans="1:21" ht="30" x14ac:dyDescent="0.2">
      <c r="A857" s="8">
        <f>F857/E857</f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14">
        <f>F857/M857</f>
        <v>31.914893617021278</v>
      </c>
      <c r="Q857" s="9" t="s">
        <v>8325</v>
      </c>
      <c r="R857" s="9" t="s">
        <v>8327</v>
      </c>
      <c r="S857" s="13">
        <f>(((K857/60)/60)/24)+DATE(1970,1,1)+(-5/24)</f>
        <v>42544.916863425926</v>
      </c>
      <c r="T857" s="13">
        <f>(((J857/60)/60)/24)+DATE(1970,1,1)+(-5/24)</f>
        <v>42574.916863425926</v>
      </c>
      <c r="U857">
        <f t="shared" si="13"/>
        <v>2016</v>
      </c>
    </row>
    <row r="858" spans="1:21" ht="45" x14ac:dyDescent="0.2">
      <c r="A858" s="8">
        <f>F858/E858</f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14">
        <f>F858/M858</f>
        <v>19.464285714285715</v>
      </c>
      <c r="Q858" s="9" t="s">
        <v>8325</v>
      </c>
      <c r="R858" s="9" t="s">
        <v>8327</v>
      </c>
      <c r="S858" s="13">
        <f>(((K858/60)/60)/24)+DATE(1970,1,1)+(-5/24)</f>
        <v>42609.103657407402</v>
      </c>
      <c r="T858" s="13">
        <f>(((J858/60)/60)/24)+DATE(1970,1,1)+(-5/24)</f>
        <v>42668.583333333336</v>
      </c>
      <c r="U858">
        <f t="shared" si="13"/>
        <v>2016</v>
      </c>
    </row>
    <row r="859" spans="1:21" ht="30" x14ac:dyDescent="0.2">
      <c r="A859" s="8">
        <f>F859/E859</f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14">
        <f>F859/M859</f>
        <v>50</v>
      </c>
      <c r="Q859" s="9" t="s">
        <v>8325</v>
      </c>
      <c r="R859" s="9" t="s">
        <v>8327</v>
      </c>
      <c r="S859" s="13">
        <f>(((K859/60)/60)/24)+DATE(1970,1,1)+(-5/24)</f>
        <v>42291.373043981475</v>
      </c>
      <c r="T859" s="13">
        <f>(((J859/60)/60)/24)+DATE(1970,1,1)+(-5/24)</f>
        <v>42333.414710648147</v>
      </c>
      <c r="U859">
        <f t="shared" si="13"/>
        <v>2015</v>
      </c>
    </row>
    <row r="860" spans="1:21" ht="45" x14ac:dyDescent="0.2">
      <c r="A860" s="8">
        <f>F860/E860</f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14">
        <f>F860/M860</f>
        <v>22.737763157894737</v>
      </c>
      <c r="Q860" s="9" t="s">
        <v>8325</v>
      </c>
      <c r="R860" s="9" t="s">
        <v>8327</v>
      </c>
      <c r="S860" s="13">
        <f>(((K860/60)/60)/24)+DATE(1970,1,1)+(-5/24)</f>
        <v>42079.537245370368</v>
      </c>
      <c r="T860" s="13">
        <f>(((J860/60)/60)/24)+DATE(1970,1,1)+(-5/24)</f>
        <v>42109.749305555553</v>
      </c>
      <c r="U860">
        <f t="shared" si="13"/>
        <v>2015</v>
      </c>
    </row>
    <row r="861" spans="1:21" ht="30" x14ac:dyDescent="0.2">
      <c r="A861" s="8">
        <f>F861/E861</f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14">
        <f>F861/M861</f>
        <v>42.724489795918366</v>
      </c>
      <c r="Q861" s="9" t="s">
        <v>8325</v>
      </c>
      <c r="R861" s="9" t="s">
        <v>8327</v>
      </c>
      <c r="S861" s="13">
        <f>(((K861/60)/60)/24)+DATE(1970,1,1)+(-5/24)</f>
        <v>42128.611898148149</v>
      </c>
      <c r="T861" s="13">
        <f>(((J861/60)/60)/24)+DATE(1970,1,1)+(-5/24)</f>
        <v>42158.791666666664</v>
      </c>
      <c r="U861">
        <f t="shared" si="13"/>
        <v>2015</v>
      </c>
    </row>
    <row r="862" spans="1:21" ht="45" x14ac:dyDescent="0.2">
      <c r="A862" s="8">
        <f>F862/E862</f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14">
        <f>F862/M862</f>
        <v>52.916666666666664</v>
      </c>
      <c r="Q862" s="9" t="s">
        <v>8325</v>
      </c>
      <c r="R862" s="9" t="s">
        <v>8328</v>
      </c>
      <c r="S862" s="13">
        <f>(((K862/60)/60)/24)+DATE(1970,1,1)+(-5/24)</f>
        <v>41570.274456018517</v>
      </c>
      <c r="T862" s="13">
        <f>(((J862/60)/60)/24)+DATE(1970,1,1)+(-5/24)</f>
        <v>41600.316122685181</v>
      </c>
      <c r="U862">
        <f t="shared" si="13"/>
        <v>2013</v>
      </c>
    </row>
    <row r="863" spans="1:21" ht="45" x14ac:dyDescent="0.2">
      <c r="A863" s="8">
        <f>F863/E863</f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14">
        <f>F863/M863</f>
        <v>50.5</v>
      </c>
      <c r="Q863" s="9" t="s">
        <v>8325</v>
      </c>
      <c r="R863" s="9" t="s">
        <v>8328</v>
      </c>
      <c r="S863" s="13">
        <f>(((K863/60)/60)/24)+DATE(1970,1,1)+(-5/24)</f>
        <v>42599.756990740738</v>
      </c>
      <c r="T863" s="13">
        <f>(((J863/60)/60)/24)+DATE(1970,1,1)+(-5/24)</f>
        <v>42629.756990740738</v>
      </c>
      <c r="U863">
        <f t="shared" si="13"/>
        <v>2016</v>
      </c>
    </row>
    <row r="864" spans="1:21" ht="45" x14ac:dyDescent="0.2">
      <c r="A864" s="8">
        <f>F864/E864</f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14">
        <f>F864/M864</f>
        <v>42.5</v>
      </c>
      <c r="Q864" s="9" t="s">
        <v>8325</v>
      </c>
      <c r="R864" s="9" t="s">
        <v>8328</v>
      </c>
      <c r="S864" s="13">
        <f>(((K864/60)/60)/24)+DATE(1970,1,1)+(-5/24)</f>
        <v>41559.346620370365</v>
      </c>
      <c r="T864" s="13">
        <f>(((J864/60)/60)/24)+DATE(1970,1,1)+(-5/24)</f>
        <v>41589.388287037036</v>
      </c>
      <c r="U864">
        <f t="shared" si="13"/>
        <v>2013</v>
      </c>
    </row>
    <row r="865" spans="1:21" ht="45" x14ac:dyDescent="0.2">
      <c r="A865" s="8">
        <f>F865/E865</f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14">
        <f>F865/M865</f>
        <v>18</v>
      </c>
      <c r="Q865" s="9" t="s">
        <v>8325</v>
      </c>
      <c r="R865" s="9" t="s">
        <v>8328</v>
      </c>
      <c r="S865" s="13">
        <f>(((K865/60)/60)/24)+DATE(1970,1,1)+(-5/24)</f>
        <v>40920.909328703703</v>
      </c>
      <c r="T865" s="13">
        <f>(((J865/60)/60)/24)+DATE(1970,1,1)+(-5/24)</f>
        <v>40950.909328703703</v>
      </c>
      <c r="U865">
        <f t="shared" si="13"/>
        <v>2012</v>
      </c>
    </row>
    <row r="866" spans="1:21" ht="45" x14ac:dyDescent="0.2">
      <c r="A866" s="8">
        <f>F866/E866</f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14">
        <f>F866/M866</f>
        <v>34.177215189873415</v>
      </c>
      <c r="Q866" s="9" t="s">
        <v>8325</v>
      </c>
      <c r="R866" s="9" t="s">
        <v>8328</v>
      </c>
      <c r="S866" s="13">
        <f>(((K866/60)/60)/24)+DATE(1970,1,1)+(-5/24)</f>
        <v>41540.898587962962</v>
      </c>
      <c r="T866" s="13">
        <f>(((J866/60)/60)/24)+DATE(1970,1,1)+(-5/24)</f>
        <v>41563.207638888889</v>
      </c>
      <c r="U866">
        <f t="shared" si="13"/>
        <v>2013</v>
      </c>
    </row>
    <row r="867" spans="1:21" ht="45" x14ac:dyDescent="0.2">
      <c r="A867" s="8">
        <f>F867/E867</f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14">
        <f>F867/M867</f>
        <v>22.5</v>
      </c>
      <c r="Q867" s="9" t="s">
        <v>8325</v>
      </c>
      <c r="R867" s="9" t="s">
        <v>8328</v>
      </c>
      <c r="S867" s="13">
        <f>(((K867/60)/60)/24)+DATE(1970,1,1)+(-5/24)</f>
        <v>41230.564780092594</v>
      </c>
      <c r="T867" s="13">
        <f>(((J867/60)/60)/24)+DATE(1970,1,1)+(-5/24)</f>
        <v>41290.564780092594</v>
      </c>
      <c r="U867">
        <f t="shared" si="13"/>
        <v>2012</v>
      </c>
    </row>
    <row r="868" spans="1:21" ht="45" x14ac:dyDescent="0.2">
      <c r="A868" s="8">
        <f>F868/E868</f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14">
        <f>F868/M868</f>
        <v>58.18181818181818</v>
      </c>
      <c r="Q868" s="9" t="s">
        <v>8325</v>
      </c>
      <c r="R868" s="9" t="s">
        <v>8328</v>
      </c>
      <c r="S868" s="13">
        <f>(((K868/60)/60)/24)+DATE(1970,1,1)+(-5/24)</f>
        <v>42025.429606481477</v>
      </c>
      <c r="T868" s="13">
        <f>(((J868/60)/60)/24)+DATE(1970,1,1)+(-5/24)</f>
        <v>42063.423611111109</v>
      </c>
      <c r="U868">
        <f t="shared" si="13"/>
        <v>2015</v>
      </c>
    </row>
    <row r="869" spans="1:21" ht="45" x14ac:dyDescent="0.2">
      <c r="A869" s="8">
        <f>F869/E869</f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14">
        <f>F869/M869</f>
        <v>109.18181818181819</v>
      </c>
      <c r="Q869" s="9" t="s">
        <v>8325</v>
      </c>
      <c r="R869" s="9" t="s">
        <v>8328</v>
      </c>
      <c r="S869" s="13">
        <f>(((K869/60)/60)/24)+DATE(1970,1,1)+(-5/24)</f>
        <v>40087.897060185183</v>
      </c>
      <c r="T869" s="13">
        <f>(((J869/60)/60)/24)+DATE(1970,1,1)+(-5/24)</f>
        <v>40147.999305555553</v>
      </c>
      <c r="U869">
        <f t="shared" si="13"/>
        <v>2009</v>
      </c>
    </row>
    <row r="870" spans="1:21" ht="60" x14ac:dyDescent="0.2">
      <c r="A870" s="8">
        <f>F870/E870</f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14">
        <f>F870/M870</f>
        <v>50</v>
      </c>
      <c r="Q870" s="9" t="s">
        <v>8325</v>
      </c>
      <c r="R870" s="9" t="s">
        <v>8328</v>
      </c>
      <c r="S870" s="13">
        <f>(((K870/60)/60)/24)+DATE(1970,1,1)+(-5/24)</f>
        <v>41615.819421296292</v>
      </c>
      <c r="T870" s="13">
        <f>(((J870/60)/60)/24)+DATE(1970,1,1)+(-5/24)</f>
        <v>41645.819421296292</v>
      </c>
      <c r="U870">
        <f t="shared" si="13"/>
        <v>2013</v>
      </c>
    </row>
    <row r="871" spans="1:21" ht="45" x14ac:dyDescent="0.2">
      <c r="A871" s="8">
        <f>F871/E871</f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14">
        <f>F871/M871</f>
        <v>346.66666666666669</v>
      </c>
      <c r="Q871" s="9" t="s">
        <v>8325</v>
      </c>
      <c r="R871" s="9" t="s">
        <v>8328</v>
      </c>
      <c r="S871" s="13">
        <f>(((K871/60)/60)/24)+DATE(1970,1,1)+(-5/24)</f>
        <v>41342.637233796297</v>
      </c>
      <c r="T871" s="13">
        <f>(((J871/60)/60)/24)+DATE(1970,1,1)+(-5/24)</f>
        <v>41372.595567129625</v>
      </c>
      <c r="U871">
        <f t="shared" si="13"/>
        <v>2013</v>
      </c>
    </row>
    <row r="872" spans="1:21" ht="45" x14ac:dyDescent="0.2">
      <c r="A872" s="8">
        <f>F872/E872</f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14">
        <f>F872/M872</f>
        <v>12.4</v>
      </c>
      <c r="Q872" s="9" t="s">
        <v>8325</v>
      </c>
      <c r="R872" s="9" t="s">
        <v>8328</v>
      </c>
      <c r="S872" s="13">
        <f>(((K872/60)/60)/24)+DATE(1970,1,1)+(-5/24)</f>
        <v>41487.813923611109</v>
      </c>
      <c r="T872" s="13">
        <f>(((J872/60)/60)/24)+DATE(1970,1,1)+(-5/24)</f>
        <v>41517.813923611109</v>
      </c>
      <c r="U872">
        <f t="shared" si="13"/>
        <v>2013</v>
      </c>
    </row>
    <row r="873" spans="1:21" ht="45" x14ac:dyDescent="0.2">
      <c r="A873" s="8">
        <f>F873/E873</f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14">
        <f>F873/M873</f>
        <v>27.083333333333332</v>
      </c>
      <c r="Q873" s="9" t="s">
        <v>8325</v>
      </c>
      <c r="R873" s="9" t="s">
        <v>8328</v>
      </c>
      <c r="S873" s="13">
        <f>(((K873/60)/60)/24)+DATE(1970,1,1)+(-5/24)</f>
        <v>41577.352951388886</v>
      </c>
      <c r="T873" s="13">
        <f>(((J873/60)/60)/24)+DATE(1970,1,1)+(-5/24)</f>
        <v>41607.39461805555</v>
      </c>
      <c r="U873">
        <f t="shared" si="13"/>
        <v>2013</v>
      </c>
    </row>
    <row r="874" spans="1:21" ht="45" x14ac:dyDescent="0.2">
      <c r="A874" s="8">
        <f>F874/E874</f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14">
        <f>F874/M874</f>
        <v>32.5</v>
      </c>
      <c r="Q874" s="9" t="s">
        <v>8325</v>
      </c>
      <c r="R874" s="9" t="s">
        <v>8328</v>
      </c>
      <c r="S874" s="13">
        <f>(((K874/60)/60)/24)+DATE(1970,1,1)+(-5/24)</f>
        <v>40567.617210648146</v>
      </c>
      <c r="T874" s="13">
        <f>(((J874/60)/60)/24)+DATE(1970,1,1)+(-5/24)</f>
        <v>40612.617210648146</v>
      </c>
      <c r="U874">
        <f t="shared" si="13"/>
        <v>2011</v>
      </c>
    </row>
    <row r="875" spans="1:21" ht="30" x14ac:dyDescent="0.2">
      <c r="A875" s="8">
        <f>F875/E875</f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14">
        <f>F875/M875</f>
        <v>9</v>
      </c>
      <c r="Q875" s="9" t="s">
        <v>8325</v>
      </c>
      <c r="R875" s="9" t="s">
        <v>8328</v>
      </c>
      <c r="S875" s="13">
        <f>(((K875/60)/60)/24)+DATE(1970,1,1)+(-5/24)</f>
        <v>41183.958796296298</v>
      </c>
      <c r="T875" s="13">
        <f>(((J875/60)/60)/24)+DATE(1970,1,1)+(-5/24)</f>
        <v>41224.000462962962</v>
      </c>
      <c r="U875">
        <f t="shared" si="13"/>
        <v>2012</v>
      </c>
    </row>
    <row r="876" spans="1:21" ht="45" x14ac:dyDescent="0.2">
      <c r="A876" s="8">
        <f>F876/E876</f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14">
        <f>F876/M876</f>
        <v>34.761904761904759</v>
      </c>
      <c r="Q876" s="9" t="s">
        <v>8325</v>
      </c>
      <c r="R876" s="9" t="s">
        <v>8328</v>
      </c>
      <c r="S876" s="13">
        <f>(((K876/60)/60)/24)+DATE(1970,1,1)+(-5/24)</f>
        <v>41368.375393518516</v>
      </c>
      <c r="T876" s="13">
        <f>(((J876/60)/60)/24)+DATE(1970,1,1)+(-5/24)</f>
        <v>41398.375393518516</v>
      </c>
      <c r="U876">
        <f t="shared" si="13"/>
        <v>2013</v>
      </c>
    </row>
    <row r="877" spans="1:21" ht="45" x14ac:dyDescent="0.2">
      <c r="A877" s="8">
        <f>F877/E877</f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14" t="e">
        <f>F877/M877</f>
        <v>#DIV/0!</v>
      </c>
      <c r="Q877" s="9" t="s">
        <v>8325</v>
      </c>
      <c r="R877" s="9" t="s">
        <v>8328</v>
      </c>
      <c r="S877" s="13">
        <f>(((K877/60)/60)/24)+DATE(1970,1,1)+(-5/24)</f>
        <v>42248.515405092585</v>
      </c>
      <c r="T877" s="13">
        <f>(((J877/60)/60)/24)+DATE(1970,1,1)+(-5/24)</f>
        <v>42268.515405092585</v>
      </c>
      <c r="U877">
        <f t="shared" si="13"/>
        <v>2015</v>
      </c>
    </row>
    <row r="878" spans="1:21" ht="30" x14ac:dyDescent="0.2">
      <c r="A878" s="8">
        <f>F878/E878</f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14">
        <f>F878/M878</f>
        <v>28.577777777777779</v>
      </c>
      <c r="Q878" s="9" t="s">
        <v>8325</v>
      </c>
      <c r="R878" s="9" t="s">
        <v>8328</v>
      </c>
      <c r="S878" s="13">
        <f>(((K878/60)/60)/24)+DATE(1970,1,1)+(-5/24)</f>
        <v>41276.288506944438</v>
      </c>
      <c r="T878" s="13">
        <f>(((J878/60)/60)/24)+DATE(1970,1,1)+(-5/24)</f>
        <v>41309.288506944438</v>
      </c>
      <c r="U878">
        <f t="shared" si="13"/>
        <v>2013</v>
      </c>
    </row>
    <row r="879" spans="1:21" ht="45" x14ac:dyDescent="0.2">
      <c r="A879" s="8">
        <f>F879/E879</f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14">
        <f>F879/M879</f>
        <v>46.586206896551722</v>
      </c>
      <c r="Q879" s="9" t="s">
        <v>8325</v>
      </c>
      <c r="R879" s="9" t="s">
        <v>8328</v>
      </c>
      <c r="S879" s="13">
        <f>(((K879/60)/60)/24)+DATE(1970,1,1)+(-5/24)</f>
        <v>41597.580555555556</v>
      </c>
      <c r="T879" s="13">
        <f>(((J879/60)/60)/24)+DATE(1970,1,1)+(-5/24)</f>
        <v>41627.580555555556</v>
      </c>
      <c r="U879">
        <f t="shared" si="13"/>
        <v>2013</v>
      </c>
    </row>
    <row r="880" spans="1:21" ht="45" x14ac:dyDescent="0.2">
      <c r="A880" s="8">
        <f>F880/E880</f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14">
        <f>F880/M880</f>
        <v>32.5</v>
      </c>
      <c r="Q880" s="9" t="s">
        <v>8325</v>
      </c>
      <c r="R880" s="9" t="s">
        <v>8328</v>
      </c>
      <c r="S880" s="13">
        <f>(((K880/60)/60)/24)+DATE(1970,1,1)+(-5/24)</f>
        <v>40505.024583333332</v>
      </c>
      <c r="T880" s="13">
        <f>(((J880/60)/60)/24)+DATE(1970,1,1)+(-5/24)</f>
        <v>40535.024583333332</v>
      </c>
      <c r="U880">
        <f t="shared" si="13"/>
        <v>2010</v>
      </c>
    </row>
    <row r="881" spans="1:21" ht="45" x14ac:dyDescent="0.2">
      <c r="A881" s="8">
        <f>F881/E881</f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14">
        <f>F881/M881</f>
        <v>21.466666666666665</v>
      </c>
      <c r="Q881" s="9" t="s">
        <v>8325</v>
      </c>
      <c r="R881" s="9" t="s">
        <v>8328</v>
      </c>
      <c r="S881" s="13">
        <f>(((K881/60)/60)/24)+DATE(1970,1,1)+(-5/24)</f>
        <v>41037.621585648143</v>
      </c>
      <c r="T881" s="13">
        <f>(((J881/60)/60)/24)+DATE(1970,1,1)+(-5/24)</f>
        <v>41058.621585648143</v>
      </c>
      <c r="U881">
        <f t="shared" si="13"/>
        <v>2012</v>
      </c>
    </row>
    <row r="882" spans="1:21" ht="45" x14ac:dyDescent="0.2">
      <c r="A882" s="8">
        <f>F882/E882</f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14">
        <f>F882/M882</f>
        <v>14.125</v>
      </c>
      <c r="Q882" s="9" t="s">
        <v>8325</v>
      </c>
      <c r="R882" s="9" t="s">
        <v>8329</v>
      </c>
      <c r="S882" s="13">
        <f>(((K882/60)/60)/24)+DATE(1970,1,1)+(-5/24)</f>
        <v>41179.112708333334</v>
      </c>
      <c r="T882" s="13">
        <f>(((J882/60)/60)/24)+DATE(1970,1,1)+(-5/24)</f>
        <v>41212.112708333334</v>
      </c>
      <c r="U882">
        <f t="shared" si="13"/>
        <v>2012</v>
      </c>
    </row>
    <row r="883" spans="1:21" ht="45" x14ac:dyDescent="0.2">
      <c r="A883" s="8">
        <f>F883/E883</f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14">
        <f>F883/M883</f>
        <v>30</v>
      </c>
      <c r="Q883" s="9" t="s">
        <v>8325</v>
      </c>
      <c r="R883" s="9" t="s">
        <v>8329</v>
      </c>
      <c r="S883" s="13">
        <f>(((K883/60)/60)/24)+DATE(1970,1,1)+(-5/24)</f>
        <v>40877.042662037034</v>
      </c>
      <c r="T883" s="13">
        <f>(((J883/60)/60)/24)+DATE(1970,1,1)+(-5/24)</f>
        <v>40922.042662037034</v>
      </c>
      <c r="U883">
        <f t="shared" si="13"/>
        <v>2011</v>
      </c>
    </row>
    <row r="884" spans="1:21" ht="45" x14ac:dyDescent="0.2">
      <c r="A884" s="8">
        <f>F884/E884</f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14">
        <f>F884/M884</f>
        <v>21.571428571428573</v>
      </c>
      <c r="Q884" s="9" t="s">
        <v>8325</v>
      </c>
      <c r="R884" s="9" t="s">
        <v>8329</v>
      </c>
      <c r="S884" s="13">
        <f>(((K884/60)/60)/24)+DATE(1970,1,1)+(-5/24)</f>
        <v>40759.652199074073</v>
      </c>
      <c r="T884" s="13">
        <f>(((J884/60)/60)/24)+DATE(1970,1,1)+(-5/24)</f>
        <v>40792.652199074073</v>
      </c>
      <c r="U884">
        <f t="shared" si="13"/>
        <v>2011</v>
      </c>
    </row>
    <row r="885" spans="1:21" ht="45" x14ac:dyDescent="0.2">
      <c r="A885" s="8">
        <f>F885/E885</f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14">
        <f>F885/M885</f>
        <v>83.375</v>
      </c>
      <c r="Q885" s="9" t="s">
        <v>8325</v>
      </c>
      <c r="R885" s="9" t="s">
        <v>8329</v>
      </c>
      <c r="S885" s="13">
        <f>(((K885/60)/60)/24)+DATE(1970,1,1)+(-5/24)</f>
        <v>42371.727256944439</v>
      </c>
      <c r="T885" s="13">
        <f>(((J885/60)/60)/24)+DATE(1970,1,1)+(-5/24)</f>
        <v>42431.727256944439</v>
      </c>
      <c r="U885">
        <f t="shared" si="13"/>
        <v>2016</v>
      </c>
    </row>
    <row r="886" spans="1:21" ht="45" x14ac:dyDescent="0.2">
      <c r="A886" s="8">
        <f>F886/E886</f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14">
        <f>F886/M886</f>
        <v>10</v>
      </c>
      <c r="Q886" s="9" t="s">
        <v>8325</v>
      </c>
      <c r="R886" s="9" t="s">
        <v>8329</v>
      </c>
      <c r="S886" s="13">
        <f>(((K886/60)/60)/24)+DATE(1970,1,1)+(-5/24)</f>
        <v>40981.594282407401</v>
      </c>
      <c r="T886" s="13">
        <f>(((J886/60)/60)/24)+DATE(1970,1,1)+(-5/24)</f>
        <v>41040.896527777775</v>
      </c>
      <c r="U886">
        <f t="shared" si="13"/>
        <v>2012</v>
      </c>
    </row>
    <row r="887" spans="1:21" ht="45" x14ac:dyDescent="0.2">
      <c r="A887" s="8">
        <f>F887/E887</f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14">
        <f>F887/M887</f>
        <v>35.714285714285715</v>
      </c>
      <c r="Q887" s="9" t="s">
        <v>8325</v>
      </c>
      <c r="R887" s="9" t="s">
        <v>8329</v>
      </c>
      <c r="S887" s="13">
        <f>(((K887/60)/60)/24)+DATE(1970,1,1)+(-5/24)</f>
        <v>42713.732766203706</v>
      </c>
      <c r="T887" s="13">
        <f>(((J887/60)/60)/24)+DATE(1970,1,1)+(-5/24)</f>
        <v>42734.732766203706</v>
      </c>
      <c r="U887">
        <f t="shared" si="13"/>
        <v>2016</v>
      </c>
    </row>
    <row r="888" spans="1:21" ht="45" x14ac:dyDescent="0.2">
      <c r="A888" s="8">
        <f>F888/E888</f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14">
        <f>F888/M888</f>
        <v>29.285714285714285</v>
      </c>
      <c r="Q888" s="9" t="s">
        <v>8325</v>
      </c>
      <c r="R888" s="9" t="s">
        <v>8329</v>
      </c>
      <c r="S888" s="13">
        <f>(((K888/60)/60)/24)+DATE(1970,1,1)+(-5/24)</f>
        <v>42603.662187499998</v>
      </c>
      <c r="T888" s="13">
        <f>(((J888/60)/60)/24)+DATE(1970,1,1)+(-5/24)</f>
        <v>42628.662187499998</v>
      </c>
      <c r="U888">
        <f t="shared" si="13"/>
        <v>2016</v>
      </c>
    </row>
    <row r="889" spans="1:21" ht="45" x14ac:dyDescent="0.2">
      <c r="A889" s="8">
        <f>F889/E889</f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14" t="e">
        <f>F889/M889</f>
        <v>#DIV/0!</v>
      </c>
      <c r="Q889" s="9" t="s">
        <v>8325</v>
      </c>
      <c r="R889" s="9" t="s">
        <v>8329</v>
      </c>
      <c r="S889" s="13">
        <f>(((K889/60)/60)/24)+DATE(1970,1,1)+(-5/24)</f>
        <v>41026.75063657407</v>
      </c>
      <c r="T889" s="13">
        <f>(((J889/60)/60)/24)+DATE(1970,1,1)+(-5/24)</f>
        <v>41056.75063657407</v>
      </c>
      <c r="U889">
        <f t="shared" si="13"/>
        <v>2012</v>
      </c>
    </row>
    <row r="890" spans="1:21" ht="45" x14ac:dyDescent="0.2">
      <c r="A890" s="8">
        <f>F890/E890</f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14">
        <f>F890/M890</f>
        <v>18</v>
      </c>
      <c r="Q890" s="9" t="s">
        <v>8325</v>
      </c>
      <c r="R890" s="9" t="s">
        <v>8329</v>
      </c>
      <c r="S890" s="13">
        <f>(((K890/60)/60)/24)+DATE(1970,1,1)+(-5/24)</f>
        <v>40751.544965277775</v>
      </c>
      <c r="T890" s="13">
        <f>(((J890/60)/60)/24)+DATE(1970,1,1)+(-5/24)</f>
        <v>40787.041666666664</v>
      </c>
      <c r="U890">
        <f t="shared" si="13"/>
        <v>2011</v>
      </c>
    </row>
    <row r="891" spans="1:21" ht="45" x14ac:dyDescent="0.2">
      <c r="A891" s="8">
        <f>F891/E891</f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14">
        <f>F891/M891</f>
        <v>73.760000000000005</v>
      </c>
      <c r="Q891" s="9" t="s">
        <v>8325</v>
      </c>
      <c r="R891" s="9" t="s">
        <v>8329</v>
      </c>
      <c r="S891" s="13">
        <f>(((K891/60)/60)/24)+DATE(1970,1,1)+(-5/24)</f>
        <v>41887.575729166667</v>
      </c>
      <c r="T891" s="13">
        <f>(((J891/60)/60)/24)+DATE(1970,1,1)+(-5/24)</f>
        <v>41917.575729166667</v>
      </c>
      <c r="U891">
        <f t="shared" si="13"/>
        <v>2014</v>
      </c>
    </row>
    <row r="892" spans="1:21" ht="45" x14ac:dyDescent="0.2">
      <c r="A892" s="8">
        <f>F892/E892</f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14">
        <f>F892/M892</f>
        <v>31.25</v>
      </c>
      <c r="Q892" s="9" t="s">
        <v>8325</v>
      </c>
      <c r="R892" s="9" t="s">
        <v>8329</v>
      </c>
      <c r="S892" s="13">
        <f>(((K892/60)/60)/24)+DATE(1970,1,1)+(-5/24)</f>
        <v>41569.490497685183</v>
      </c>
      <c r="T892" s="13">
        <f>(((J892/60)/60)/24)+DATE(1970,1,1)+(-5/24)</f>
        <v>41599.532164351847</v>
      </c>
      <c r="U892">
        <f t="shared" si="13"/>
        <v>2013</v>
      </c>
    </row>
    <row r="893" spans="1:21" ht="45" x14ac:dyDescent="0.2">
      <c r="A893" s="8">
        <f>F893/E893</f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14">
        <f>F893/M893</f>
        <v>28.888888888888889</v>
      </c>
      <c r="Q893" s="9" t="s">
        <v>8325</v>
      </c>
      <c r="R893" s="9" t="s">
        <v>8329</v>
      </c>
      <c r="S893" s="13">
        <f>(((K893/60)/60)/24)+DATE(1970,1,1)+(-5/24)</f>
        <v>41841.823263888888</v>
      </c>
      <c r="T893" s="13">
        <f>(((J893/60)/60)/24)+DATE(1970,1,1)+(-5/24)</f>
        <v>41871.823263888888</v>
      </c>
      <c r="U893">
        <f t="shared" si="13"/>
        <v>2014</v>
      </c>
    </row>
    <row r="894" spans="1:21" ht="45" x14ac:dyDescent="0.2">
      <c r="A894" s="8">
        <f>F894/E894</f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14">
        <f>F894/M894</f>
        <v>143.8235294117647</v>
      </c>
      <c r="Q894" s="9" t="s">
        <v>8325</v>
      </c>
      <c r="R894" s="9" t="s">
        <v>8329</v>
      </c>
      <c r="S894" s="13">
        <f>(((K894/60)/60)/24)+DATE(1970,1,1)+(-5/24)</f>
        <v>40303.991701388884</v>
      </c>
      <c r="T894" s="13">
        <f>(((J894/60)/60)/24)+DATE(1970,1,1)+(-5/24)</f>
        <v>40390.958333333328</v>
      </c>
      <c r="U894">
        <f t="shared" si="13"/>
        <v>2010</v>
      </c>
    </row>
    <row r="895" spans="1:21" ht="45" x14ac:dyDescent="0.2">
      <c r="A895" s="8">
        <f>F895/E895</f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14">
        <f>F895/M895</f>
        <v>40</v>
      </c>
      <c r="Q895" s="9" t="s">
        <v>8325</v>
      </c>
      <c r="R895" s="9" t="s">
        <v>8329</v>
      </c>
      <c r="S895" s="13">
        <f>(((K895/60)/60)/24)+DATE(1970,1,1)+(-5/24)</f>
        <v>42065.689386574071</v>
      </c>
      <c r="T895" s="13">
        <f>(((J895/60)/60)/24)+DATE(1970,1,1)+(-5/24)</f>
        <v>42095.647719907407</v>
      </c>
      <c r="U895">
        <f t="shared" si="13"/>
        <v>2015</v>
      </c>
    </row>
    <row r="896" spans="1:21" ht="45" x14ac:dyDescent="0.2">
      <c r="A896" s="8">
        <f>F896/E896</f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14">
        <f>F896/M896</f>
        <v>147.81132075471697</v>
      </c>
      <c r="Q896" s="9" t="s">
        <v>8325</v>
      </c>
      <c r="R896" s="9" t="s">
        <v>8329</v>
      </c>
      <c r="S896" s="13">
        <f>(((K896/60)/60)/24)+DATE(1970,1,1)+(-5/24)</f>
        <v>42496.773263888892</v>
      </c>
      <c r="T896" s="13">
        <f>(((J896/60)/60)/24)+DATE(1970,1,1)+(-5/24)</f>
        <v>42526.773263888892</v>
      </c>
      <c r="U896">
        <f t="shared" si="13"/>
        <v>2016</v>
      </c>
    </row>
    <row r="897" spans="1:21" ht="45" x14ac:dyDescent="0.2">
      <c r="A897" s="8">
        <f>F897/E897</f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14">
        <f>F897/M897</f>
        <v>27.857142857142858</v>
      </c>
      <c r="Q897" s="9" t="s">
        <v>8325</v>
      </c>
      <c r="R897" s="9" t="s">
        <v>8329</v>
      </c>
      <c r="S897" s="13">
        <f>(((K897/60)/60)/24)+DATE(1970,1,1)+(-5/24)</f>
        <v>40430.919317129628</v>
      </c>
      <c r="T897" s="13">
        <f>(((J897/60)/60)/24)+DATE(1970,1,1)+(-5/24)</f>
        <v>40475.919317129628</v>
      </c>
      <c r="U897">
        <f t="shared" si="13"/>
        <v>2010</v>
      </c>
    </row>
    <row r="898" spans="1:21" ht="45" x14ac:dyDescent="0.2">
      <c r="A898" s="8">
        <f>F898/E898</f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14">
        <f>F898/M898</f>
        <v>44.444444444444443</v>
      </c>
      <c r="Q898" s="9" t="s">
        <v>8325</v>
      </c>
      <c r="R898" s="9" t="s">
        <v>8329</v>
      </c>
      <c r="S898" s="13">
        <f>(((K898/60)/60)/24)+DATE(1970,1,1)+(-5/24)</f>
        <v>42218.664652777778</v>
      </c>
      <c r="T898" s="13">
        <f>(((J898/60)/60)/24)+DATE(1970,1,1)+(-5/24)</f>
        <v>42243.958333333336</v>
      </c>
      <c r="U898">
        <f t="shared" si="13"/>
        <v>2015</v>
      </c>
    </row>
    <row r="899" spans="1:21" ht="45" x14ac:dyDescent="0.2">
      <c r="A899" s="8">
        <f>F899/E899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14" t="e">
        <f>F899/M899</f>
        <v>#DIV/0!</v>
      </c>
      <c r="Q899" s="9" t="s">
        <v>8325</v>
      </c>
      <c r="R899" s="9" t="s">
        <v>8329</v>
      </c>
      <c r="S899" s="13">
        <f>(((K899/60)/60)/24)+DATE(1970,1,1)+(-5/24)</f>
        <v>41211.480416666665</v>
      </c>
      <c r="T899" s="13">
        <f>(((J899/60)/60)/24)+DATE(1970,1,1)+(-5/24)</f>
        <v>41241.52208333333</v>
      </c>
      <c r="U899">
        <f t="shared" ref="U899:U962" si="14">YEAR(S899)</f>
        <v>2012</v>
      </c>
    </row>
    <row r="900" spans="1:21" ht="45" x14ac:dyDescent="0.2">
      <c r="A900" s="8">
        <f>F900/E900</f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14">
        <f>F900/M900</f>
        <v>35</v>
      </c>
      <c r="Q900" s="9" t="s">
        <v>8325</v>
      </c>
      <c r="R900" s="9" t="s">
        <v>8329</v>
      </c>
      <c r="S900" s="13">
        <f>(((K900/60)/60)/24)+DATE(1970,1,1)+(-5/24)</f>
        <v>40878.549884259257</v>
      </c>
      <c r="T900" s="13">
        <f>(((J900/60)/60)/24)+DATE(1970,1,1)+(-5/24)</f>
        <v>40923.549884259257</v>
      </c>
      <c r="U900">
        <f t="shared" si="14"/>
        <v>2011</v>
      </c>
    </row>
    <row r="901" spans="1:21" ht="45" x14ac:dyDescent="0.2">
      <c r="A901" s="8">
        <f>F901/E901</f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14">
        <f>F901/M901</f>
        <v>35</v>
      </c>
      <c r="Q901" s="9" t="s">
        <v>8325</v>
      </c>
      <c r="R901" s="9" t="s">
        <v>8329</v>
      </c>
      <c r="S901" s="13">
        <f>(((K901/60)/60)/24)+DATE(1970,1,1)+(-5/24)</f>
        <v>40645.890763888885</v>
      </c>
      <c r="T901" s="13">
        <f>(((J901/60)/60)/24)+DATE(1970,1,1)+(-5/24)</f>
        <v>40690.890763888885</v>
      </c>
      <c r="U901">
        <f t="shared" si="14"/>
        <v>2011</v>
      </c>
    </row>
    <row r="902" spans="1:21" ht="30" x14ac:dyDescent="0.2">
      <c r="A902" s="8">
        <f>F902/E902</f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14">
        <f>F902/M902</f>
        <v>10.5</v>
      </c>
      <c r="Q902" s="9" t="s">
        <v>8325</v>
      </c>
      <c r="R902" s="9" t="s">
        <v>8328</v>
      </c>
      <c r="S902" s="13">
        <f>(((K902/60)/60)/24)+DATE(1970,1,1)+(-5/24)</f>
        <v>42429.641226851854</v>
      </c>
      <c r="T902" s="13">
        <f>(((J902/60)/60)/24)+DATE(1970,1,1)+(-5/24)</f>
        <v>42459.599560185183</v>
      </c>
      <c r="U902">
        <f t="shared" si="14"/>
        <v>2016</v>
      </c>
    </row>
    <row r="903" spans="1:21" ht="60" x14ac:dyDescent="0.2">
      <c r="A903" s="8">
        <f>F903/E903</f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14" t="e">
        <f>F903/M903</f>
        <v>#DIV/0!</v>
      </c>
      <c r="Q903" s="9" t="s">
        <v>8325</v>
      </c>
      <c r="R903" s="9" t="s">
        <v>8328</v>
      </c>
      <c r="S903" s="13">
        <f>(((K903/60)/60)/24)+DATE(1970,1,1)+(-5/24)</f>
        <v>40291.603171296294</v>
      </c>
      <c r="T903" s="13">
        <f>(((J903/60)/60)/24)+DATE(1970,1,1)+(-5/24)</f>
        <v>40337.59097222222</v>
      </c>
      <c r="U903">
        <f t="shared" si="14"/>
        <v>2010</v>
      </c>
    </row>
    <row r="904" spans="1:21" ht="60" x14ac:dyDescent="0.2">
      <c r="A904" s="8">
        <f>F904/E904</f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14">
        <f>F904/M904</f>
        <v>30</v>
      </c>
      <c r="Q904" s="9" t="s">
        <v>8325</v>
      </c>
      <c r="R904" s="9" t="s">
        <v>8328</v>
      </c>
      <c r="S904" s="13">
        <f>(((K904/60)/60)/24)+DATE(1970,1,1)+(-5/24)</f>
        <v>41829.757199074069</v>
      </c>
      <c r="T904" s="13">
        <f>(((J904/60)/60)/24)+DATE(1970,1,1)+(-5/24)</f>
        <v>41881.4375</v>
      </c>
      <c r="U904">
        <f t="shared" si="14"/>
        <v>2014</v>
      </c>
    </row>
    <row r="905" spans="1:21" ht="45" x14ac:dyDescent="0.2">
      <c r="A905" s="8">
        <f>F905/E905</f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14">
        <f>F905/M905</f>
        <v>40</v>
      </c>
      <c r="Q905" s="9" t="s">
        <v>8325</v>
      </c>
      <c r="R905" s="9" t="s">
        <v>8328</v>
      </c>
      <c r="S905" s="13">
        <f>(((K905/60)/60)/24)+DATE(1970,1,1)+(-5/24)</f>
        <v>41149.587731481479</v>
      </c>
      <c r="T905" s="13">
        <f>(((J905/60)/60)/24)+DATE(1970,1,1)+(-5/24)</f>
        <v>41174.892361111109</v>
      </c>
      <c r="U905">
        <f t="shared" si="14"/>
        <v>2012</v>
      </c>
    </row>
    <row r="906" spans="1:21" ht="45" x14ac:dyDescent="0.2">
      <c r="A906" s="8">
        <f>F906/E906</f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14">
        <f>F906/M906</f>
        <v>50.333333333333336</v>
      </c>
      <c r="Q906" s="9" t="s">
        <v>8325</v>
      </c>
      <c r="R906" s="9" t="s">
        <v>8328</v>
      </c>
      <c r="S906" s="13">
        <f>(((K906/60)/60)/24)+DATE(1970,1,1)+(-5/24)</f>
        <v>42341.87195601852</v>
      </c>
      <c r="T906" s="13">
        <f>(((J906/60)/60)/24)+DATE(1970,1,1)+(-5/24)</f>
        <v>42371.87195601852</v>
      </c>
      <c r="U906">
        <f t="shared" si="14"/>
        <v>2015</v>
      </c>
    </row>
    <row r="907" spans="1:21" ht="45" x14ac:dyDescent="0.2">
      <c r="A907" s="8">
        <f>F907/E907</f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14">
        <f>F907/M907</f>
        <v>32.666666666666664</v>
      </c>
      <c r="Q907" s="9" t="s">
        <v>8325</v>
      </c>
      <c r="R907" s="9" t="s">
        <v>8328</v>
      </c>
      <c r="S907" s="13">
        <f>(((K907/60)/60)/24)+DATE(1970,1,1)+(-5/24)</f>
        <v>40507.031550925924</v>
      </c>
      <c r="T907" s="13">
        <f>(((J907/60)/60)/24)+DATE(1970,1,1)+(-5/24)</f>
        <v>40567.031550925924</v>
      </c>
      <c r="U907">
        <f t="shared" si="14"/>
        <v>2010</v>
      </c>
    </row>
    <row r="908" spans="1:21" ht="30" x14ac:dyDescent="0.2">
      <c r="A908" s="8">
        <f>F908/E908</f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14" t="e">
        <f>F908/M908</f>
        <v>#DIV/0!</v>
      </c>
      <c r="Q908" s="9" t="s">
        <v>8325</v>
      </c>
      <c r="R908" s="9" t="s">
        <v>8328</v>
      </c>
      <c r="S908" s="13">
        <f>(((K908/60)/60)/24)+DATE(1970,1,1)+(-5/24)</f>
        <v>41680.981365740736</v>
      </c>
      <c r="T908" s="13">
        <f>(((J908/60)/60)/24)+DATE(1970,1,1)+(-5/24)</f>
        <v>41710.939699074072</v>
      </c>
      <c r="U908">
        <f t="shared" si="14"/>
        <v>2014</v>
      </c>
    </row>
    <row r="909" spans="1:21" ht="30" x14ac:dyDescent="0.2">
      <c r="A909" s="8">
        <f>F909/E909</f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14" t="e">
        <f>F909/M909</f>
        <v>#DIV/0!</v>
      </c>
      <c r="Q909" s="9" t="s">
        <v>8325</v>
      </c>
      <c r="R909" s="9" t="s">
        <v>8328</v>
      </c>
      <c r="S909" s="13">
        <f>(((K909/60)/60)/24)+DATE(1970,1,1)+(-5/24)</f>
        <v>40766.9840625</v>
      </c>
      <c r="T909" s="13">
        <f>(((J909/60)/60)/24)+DATE(1970,1,1)+(-5/24)</f>
        <v>40796.9840625</v>
      </c>
      <c r="U909">
        <f t="shared" si="14"/>
        <v>2011</v>
      </c>
    </row>
    <row r="910" spans="1:21" ht="45" x14ac:dyDescent="0.2">
      <c r="A910" s="8">
        <f>F910/E910</f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14" t="e">
        <f>F910/M910</f>
        <v>#DIV/0!</v>
      </c>
      <c r="Q910" s="9" t="s">
        <v>8325</v>
      </c>
      <c r="R910" s="9" t="s">
        <v>8328</v>
      </c>
      <c r="S910" s="13">
        <f>(((K910/60)/60)/24)+DATE(1970,1,1)+(-5/24)</f>
        <v>40340.593229166661</v>
      </c>
      <c r="T910" s="13">
        <f>(((J910/60)/60)/24)+DATE(1970,1,1)+(-5/24)</f>
        <v>40385.999305555553</v>
      </c>
      <c r="U910">
        <f t="shared" si="14"/>
        <v>2010</v>
      </c>
    </row>
    <row r="911" spans="1:21" ht="45" x14ac:dyDescent="0.2">
      <c r="A911" s="8">
        <f>F911/E911</f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14">
        <f>F911/M911</f>
        <v>65</v>
      </c>
      <c r="Q911" s="9" t="s">
        <v>8325</v>
      </c>
      <c r="R911" s="9" t="s">
        <v>8328</v>
      </c>
      <c r="S911" s="13">
        <f>(((K911/60)/60)/24)+DATE(1970,1,1)+(-5/24)</f>
        <v>41081.481944444444</v>
      </c>
      <c r="T911" s="13">
        <f>(((J911/60)/60)/24)+DATE(1970,1,1)+(-5/24)</f>
        <v>41112.958333333328</v>
      </c>
      <c r="U911">
        <f t="shared" si="14"/>
        <v>2012</v>
      </c>
    </row>
    <row r="912" spans="1:21" ht="45" x14ac:dyDescent="0.2">
      <c r="A912" s="8">
        <f>F912/E912</f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14">
        <f>F912/M912</f>
        <v>24.6</v>
      </c>
      <c r="Q912" s="9" t="s">
        <v>8325</v>
      </c>
      <c r="R912" s="9" t="s">
        <v>8328</v>
      </c>
      <c r="S912" s="13">
        <f>(((K912/60)/60)/24)+DATE(1970,1,1)+(-5/24)</f>
        <v>42737.337025462963</v>
      </c>
      <c r="T912" s="13">
        <f>(((J912/60)/60)/24)+DATE(1970,1,1)+(-5/24)</f>
        <v>42797.337025462963</v>
      </c>
      <c r="U912">
        <f t="shared" si="14"/>
        <v>2017</v>
      </c>
    </row>
    <row r="913" spans="1:21" ht="45" x14ac:dyDescent="0.2">
      <c r="A913" s="8">
        <f>F913/E913</f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14" t="e">
        <f>F913/M913</f>
        <v>#DIV/0!</v>
      </c>
      <c r="Q913" s="9" t="s">
        <v>8325</v>
      </c>
      <c r="R913" s="9" t="s">
        <v>8328</v>
      </c>
      <c r="S913" s="13">
        <f>(((K913/60)/60)/24)+DATE(1970,1,1)+(-5/24)</f>
        <v>41641.796817129631</v>
      </c>
      <c r="T913" s="13">
        <f>(((J913/60)/60)/24)+DATE(1970,1,1)+(-5/24)</f>
        <v>41662.796817129631</v>
      </c>
      <c r="U913">
        <f t="shared" si="14"/>
        <v>2014</v>
      </c>
    </row>
    <row r="914" spans="1:21" ht="45" x14ac:dyDescent="0.2">
      <c r="A914" s="8">
        <f>F914/E914</f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14">
        <f>F914/M914</f>
        <v>15</v>
      </c>
      <c r="Q914" s="9" t="s">
        <v>8325</v>
      </c>
      <c r="R914" s="9" t="s">
        <v>8328</v>
      </c>
      <c r="S914" s="13">
        <f>(((K914/60)/60)/24)+DATE(1970,1,1)+(-5/24)</f>
        <v>41193.901006944441</v>
      </c>
      <c r="T914" s="13">
        <f>(((J914/60)/60)/24)+DATE(1970,1,1)+(-5/24)</f>
        <v>41253.942673611105</v>
      </c>
      <c r="U914">
        <f t="shared" si="14"/>
        <v>2012</v>
      </c>
    </row>
    <row r="915" spans="1:21" ht="45" x14ac:dyDescent="0.2">
      <c r="A915" s="8">
        <f>F915/E915</f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14">
        <f>F915/M915</f>
        <v>82.583333333333329</v>
      </c>
      <c r="Q915" s="9" t="s">
        <v>8325</v>
      </c>
      <c r="R915" s="9" t="s">
        <v>8328</v>
      </c>
      <c r="S915" s="13">
        <f>(((K915/60)/60)/24)+DATE(1970,1,1)+(-5/24)</f>
        <v>41003.930775462963</v>
      </c>
      <c r="T915" s="13">
        <f>(((J915/60)/60)/24)+DATE(1970,1,1)+(-5/24)</f>
        <v>41033.930775462963</v>
      </c>
      <c r="U915">
        <f t="shared" si="14"/>
        <v>2012</v>
      </c>
    </row>
    <row r="916" spans="1:21" ht="45" x14ac:dyDescent="0.2">
      <c r="A916" s="8">
        <f>F916/E916</f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14" t="e">
        <f>F916/M916</f>
        <v>#DIV/0!</v>
      </c>
      <c r="Q916" s="9" t="s">
        <v>8325</v>
      </c>
      <c r="R916" s="9" t="s">
        <v>8328</v>
      </c>
      <c r="S916" s="13">
        <f>(((K916/60)/60)/24)+DATE(1970,1,1)+(-5/24)</f>
        <v>41116.554942129631</v>
      </c>
      <c r="T916" s="13">
        <f>(((J916/60)/60)/24)+DATE(1970,1,1)+(-5/24)</f>
        <v>41146.554942129631</v>
      </c>
      <c r="U916">
        <f t="shared" si="14"/>
        <v>2012</v>
      </c>
    </row>
    <row r="917" spans="1:21" ht="45" x14ac:dyDescent="0.2">
      <c r="A917" s="8">
        <f>F917/E917</f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14">
        <f>F917/M917</f>
        <v>41.666666666666664</v>
      </c>
      <c r="Q917" s="9" t="s">
        <v>8325</v>
      </c>
      <c r="R917" s="9" t="s">
        <v>8328</v>
      </c>
      <c r="S917" s="13">
        <f>(((K917/60)/60)/24)+DATE(1970,1,1)+(-5/24)</f>
        <v>40937.471226851849</v>
      </c>
      <c r="T917" s="13">
        <f>(((J917/60)/60)/24)+DATE(1970,1,1)+(-5/24)</f>
        <v>40968.999305555553</v>
      </c>
      <c r="U917">
        <f t="shared" si="14"/>
        <v>2012</v>
      </c>
    </row>
    <row r="918" spans="1:21" ht="45" x14ac:dyDescent="0.2">
      <c r="A918" s="8">
        <f>F918/E918</f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14" t="e">
        <f>F918/M918</f>
        <v>#DIV/0!</v>
      </c>
      <c r="Q918" s="9" t="s">
        <v>8325</v>
      </c>
      <c r="R918" s="9" t="s">
        <v>8328</v>
      </c>
      <c r="S918" s="13">
        <f>(((K918/60)/60)/24)+DATE(1970,1,1)+(-5/24)</f>
        <v>40434.645069444443</v>
      </c>
      <c r="T918" s="13">
        <f>(((J918/60)/60)/24)+DATE(1970,1,1)+(-5/24)</f>
        <v>40473</v>
      </c>
      <c r="U918">
        <f t="shared" si="14"/>
        <v>2010</v>
      </c>
    </row>
    <row r="919" spans="1:21" ht="45" x14ac:dyDescent="0.2">
      <c r="A919" s="8">
        <f>F919/E919</f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14">
        <f>F919/M919</f>
        <v>30</v>
      </c>
      <c r="Q919" s="9" t="s">
        <v>8325</v>
      </c>
      <c r="R919" s="9" t="s">
        <v>8328</v>
      </c>
      <c r="S919" s="13">
        <f>(((K919/60)/60)/24)+DATE(1970,1,1)+(-5/24)</f>
        <v>41802.735300925924</v>
      </c>
      <c r="T919" s="13">
        <f>(((J919/60)/60)/24)+DATE(1970,1,1)+(-5/24)</f>
        <v>41833.895833333328</v>
      </c>
      <c r="U919">
        <f t="shared" si="14"/>
        <v>2014</v>
      </c>
    </row>
    <row r="920" spans="1:21" ht="45" x14ac:dyDescent="0.2">
      <c r="A920" s="8">
        <f>F920/E920</f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14">
        <f>F920/M920</f>
        <v>19.600000000000001</v>
      </c>
      <c r="Q920" s="9" t="s">
        <v>8325</v>
      </c>
      <c r="R920" s="9" t="s">
        <v>8328</v>
      </c>
      <c r="S920" s="13">
        <f>(((K920/60)/60)/24)+DATE(1970,1,1)+(-5/24)</f>
        <v>41944.707881944443</v>
      </c>
      <c r="T920" s="13">
        <f>(((J920/60)/60)/24)+DATE(1970,1,1)+(-5/24)</f>
        <v>41974.749548611107</v>
      </c>
      <c r="U920">
        <f t="shared" si="14"/>
        <v>2014</v>
      </c>
    </row>
    <row r="921" spans="1:21" x14ac:dyDescent="0.2">
      <c r="A921" s="8">
        <f>F921/E921</f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14">
        <f>F921/M921</f>
        <v>100</v>
      </c>
      <c r="Q921" s="9" t="s">
        <v>8325</v>
      </c>
      <c r="R921" s="9" t="s">
        <v>8328</v>
      </c>
      <c r="S921" s="13">
        <f>(((K921/60)/60)/24)+DATE(1970,1,1)+(-5/24)</f>
        <v>41227.433391203704</v>
      </c>
      <c r="T921" s="13">
        <f>(((J921/60)/60)/24)+DATE(1970,1,1)+(-5/24)</f>
        <v>41262.433391203704</v>
      </c>
      <c r="U921">
        <f t="shared" si="14"/>
        <v>2012</v>
      </c>
    </row>
    <row r="922" spans="1:21" ht="45" x14ac:dyDescent="0.2">
      <c r="A922" s="8">
        <f>F922/E922</f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14" t="e">
        <f>F922/M922</f>
        <v>#DIV/0!</v>
      </c>
      <c r="Q922" s="9" t="s">
        <v>8325</v>
      </c>
      <c r="R922" s="9" t="s">
        <v>8328</v>
      </c>
      <c r="S922" s="13">
        <f>(((K922/60)/60)/24)+DATE(1970,1,1)+(-5/24)</f>
        <v>41562.463217592594</v>
      </c>
      <c r="T922" s="13">
        <f>(((J922/60)/60)/24)+DATE(1970,1,1)+(-5/24)</f>
        <v>41592.504884259259</v>
      </c>
      <c r="U922">
        <f t="shared" si="14"/>
        <v>2013</v>
      </c>
    </row>
    <row r="923" spans="1:21" ht="45" x14ac:dyDescent="0.2">
      <c r="A923" s="8">
        <f>F923/E923</f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14">
        <f>F923/M923</f>
        <v>231.75</v>
      </c>
      <c r="Q923" s="9" t="s">
        <v>8325</v>
      </c>
      <c r="R923" s="9" t="s">
        <v>8328</v>
      </c>
      <c r="S923" s="13">
        <f>(((K923/60)/60)/24)+DATE(1970,1,1)+(-5/24)</f>
        <v>40846.962685185179</v>
      </c>
      <c r="T923" s="13">
        <f>(((J923/60)/60)/24)+DATE(1970,1,1)+(-5/24)</f>
        <v>40889.004351851851</v>
      </c>
      <c r="U923">
        <f t="shared" si="14"/>
        <v>2011</v>
      </c>
    </row>
    <row r="924" spans="1:21" ht="45" x14ac:dyDescent="0.2">
      <c r="A924" s="8">
        <f>F924/E924</f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14">
        <f>F924/M924</f>
        <v>189.33333333333334</v>
      </c>
      <c r="Q924" s="9" t="s">
        <v>8325</v>
      </c>
      <c r="R924" s="9" t="s">
        <v>8328</v>
      </c>
      <c r="S924" s="13">
        <f>(((K924/60)/60)/24)+DATE(1970,1,1)+(-5/24)</f>
        <v>41878.32167824074</v>
      </c>
      <c r="T924" s="13">
        <f>(((J924/60)/60)/24)+DATE(1970,1,1)+(-5/24)</f>
        <v>41913.32167824074</v>
      </c>
      <c r="U924">
        <f t="shared" si="14"/>
        <v>2014</v>
      </c>
    </row>
    <row r="925" spans="1:21" ht="45" x14ac:dyDescent="0.2">
      <c r="A925" s="8">
        <f>F925/E925</f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14">
        <f>F925/M925</f>
        <v>55</v>
      </c>
      <c r="Q925" s="9" t="s">
        <v>8325</v>
      </c>
      <c r="R925" s="9" t="s">
        <v>8328</v>
      </c>
      <c r="S925" s="13">
        <f>(((K925/60)/60)/24)+DATE(1970,1,1)+(-5/24)</f>
        <v>41934.751423611109</v>
      </c>
      <c r="T925" s="13">
        <f>(((J925/60)/60)/24)+DATE(1970,1,1)+(-5/24)</f>
        <v>41964.793090277781</v>
      </c>
      <c r="U925">
        <f t="shared" si="14"/>
        <v>2014</v>
      </c>
    </row>
    <row r="926" spans="1:21" ht="45" x14ac:dyDescent="0.2">
      <c r="A926" s="8">
        <f>F926/E926</f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14">
        <f>F926/M926</f>
        <v>21.8</v>
      </c>
      <c r="Q926" s="9" t="s">
        <v>8325</v>
      </c>
      <c r="R926" s="9" t="s">
        <v>8328</v>
      </c>
      <c r="S926" s="13">
        <f>(((K926/60)/60)/24)+DATE(1970,1,1)+(-5/24)</f>
        <v>41288.734594907408</v>
      </c>
      <c r="T926" s="13">
        <f>(((J926/60)/60)/24)+DATE(1970,1,1)+(-5/24)</f>
        <v>41318.734594907408</v>
      </c>
      <c r="U926">
        <f t="shared" si="14"/>
        <v>2013</v>
      </c>
    </row>
    <row r="927" spans="1:21" ht="45" x14ac:dyDescent="0.2">
      <c r="A927" s="8">
        <f>F927/E927</f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14">
        <f>F927/M927</f>
        <v>32</v>
      </c>
      <c r="Q927" s="9" t="s">
        <v>8325</v>
      </c>
      <c r="R927" s="9" t="s">
        <v>8328</v>
      </c>
      <c r="S927" s="13">
        <f>(((K927/60)/60)/24)+DATE(1970,1,1)+(-5/24)</f>
        <v>41575.672581018516</v>
      </c>
      <c r="T927" s="13">
        <f>(((J927/60)/60)/24)+DATE(1970,1,1)+(-5/24)</f>
        <v>41605.71424768518</v>
      </c>
      <c r="U927">
        <f t="shared" si="14"/>
        <v>2013</v>
      </c>
    </row>
    <row r="928" spans="1:21" ht="45" x14ac:dyDescent="0.2">
      <c r="A928" s="8">
        <f>F928/E928</f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14" t="e">
        <f>F928/M928</f>
        <v>#DIV/0!</v>
      </c>
      <c r="Q928" s="9" t="s">
        <v>8325</v>
      </c>
      <c r="R928" s="9" t="s">
        <v>8328</v>
      </c>
      <c r="S928" s="13">
        <f>(((K928/60)/60)/24)+DATE(1970,1,1)+(-5/24)</f>
        <v>40337.811689814815</v>
      </c>
      <c r="T928" s="13">
        <f>(((J928/60)/60)/24)+DATE(1970,1,1)+(-5/24)</f>
        <v>40367.736111111109</v>
      </c>
      <c r="U928">
        <f t="shared" si="14"/>
        <v>2010</v>
      </c>
    </row>
    <row r="929" spans="1:21" ht="30" x14ac:dyDescent="0.2">
      <c r="A929" s="8">
        <f>F929/E929</f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14" t="e">
        <f>F929/M929</f>
        <v>#DIV/0!</v>
      </c>
      <c r="Q929" s="9" t="s">
        <v>8325</v>
      </c>
      <c r="R929" s="9" t="s">
        <v>8328</v>
      </c>
      <c r="S929" s="13">
        <f>(((K929/60)/60)/24)+DATE(1970,1,1)+(-5/24)</f>
        <v>41013.614525462959</v>
      </c>
      <c r="T929" s="13">
        <f>(((J929/60)/60)/24)+DATE(1970,1,1)+(-5/24)</f>
        <v>41043.614525462959</v>
      </c>
      <c r="U929">
        <f t="shared" si="14"/>
        <v>2012</v>
      </c>
    </row>
    <row r="930" spans="1:21" ht="45" x14ac:dyDescent="0.2">
      <c r="A930" s="8">
        <f>F930/E930</f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14">
        <f>F930/M930</f>
        <v>56.25</v>
      </c>
      <c r="Q930" s="9" t="s">
        <v>8325</v>
      </c>
      <c r="R930" s="9" t="s">
        <v>8328</v>
      </c>
      <c r="S930" s="13">
        <f>(((K930/60)/60)/24)+DATE(1970,1,1)+(-5/24)</f>
        <v>41180.654085648144</v>
      </c>
      <c r="T930" s="13">
        <f>(((J930/60)/60)/24)+DATE(1970,1,1)+(-5/24)</f>
        <v>41230.791666666664</v>
      </c>
      <c r="U930">
        <f t="shared" si="14"/>
        <v>2012</v>
      </c>
    </row>
    <row r="931" spans="1:21" ht="45" x14ac:dyDescent="0.2">
      <c r="A931" s="8">
        <f>F931/E931</f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14" t="e">
        <f>F931/M931</f>
        <v>#DIV/0!</v>
      </c>
      <c r="Q931" s="9" t="s">
        <v>8325</v>
      </c>
      <c r="R931" s="9" t="s">
        <v>8328</v>
      </c>
      <c r="S931" s="13">
        <f>(((K931/60)/60)/24)+DATE(1970,1,1)+(-5/24)</f>
        <v>40978.029733796291</v>
      </c>
      <c r="T931" s="13">
        <f>(((J931/60)/60)/24)+DATE(1970,1,1)+(-5/24)</f>
        <v>41007.988067129627</v>
      </c>
      <c r="U931">
        <f t="shared" si="14"/>
        <v>2012</v>
      </c>
    </row>
    <row r="932" spans="1:21" ht="45" x14ac:dyDescent="0.2">
      <c r="A932" s="8">
        <f>F932/E932</f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14">
        <f>F932/M932</f>
        <v>69</v>
      </c>
      <c r="Q932" s="9" t="s">
        <v>8325</v>
      </c>
      <c r="R932" s="9" t="s">
        <v>8328</v>
      </c>
      <c r="S932" s="13">
        <f>(((K932/60)/60)/24)+DATE(1970,1,1)+(-5/24)</f>
        <v>40312.707245370366</v>
      </c>
      <c r="T932" s="13">
        <f>(((J932/60)/60)/24)+DATE(1970,1,1)+(-5/24)</f>
        <v>40354.688888888886</v>
      </c>
      <c r="U932">
        <f t="shared" si="14"/>
        <v>2010</v>
      </c>
    </row>
    <row r="933" spans="1:21" ht="45" x14ac:dyDescent="0.2">
      <c r="A933" s="8">
        <f>F933/E933</f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14">
        <f>F933/M933</f>
        <v>18.714285714285715</v>
      </c>
      <c r="Q933" s="9" t="s">
        <v>8325</v>
      </c>
      <c r="R933" s="9" t="s">
        <v>8328</v>
      </c>
      <c r="S933" s="13">
        <f>(((K933/60)/60)/24)+DATE(1970,1,1)+(-5/24)</f>
        <v>41680.151643518519</v>
      </c>
      <c r="T933" s="13">
        <f>(((J933/60)/60)/24)+DATE(1970,1,1)+(-5/24)</f>
        <v>41714.708333333328</v>
      </c>
      <c r="U933">
        <f t="shared" si="14"/>
        <v>2014</v>
      </c>
    </row>
    <row r="934" spans="1:21" ht="30" x14ac:dyDescent="0.2">
      <c r="A934" s="8">
        <f>F934/E934</f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14">
        <f>F934/M934</f>
        <v>46.033333333333331</v>
      </c>
      <c r="Q934" s="9" t="s">
        <v>8325</v>
      </c>
      <c r="R934" s="9" t="s">
        <v>8328</v>
      </c>
      <c r="S934" s="13">
        <f>(((K934/60)/60)/24)+DATE(1970,1,1)+(-5/24)</f>
        <v>41310.760937499996</v>
      </c>
      <c r="T934" s="13">
        <f>(((J934/60)/60)/24)+DATE(1970,1,1)+(-5/24)</f>
        <v>41355.719270833331</v>
      </c>
      <c r="U934">
        <f t="shared" si="14"/>
        <v>2013</v>
      </c>
    </row>
    <row r="935" spans="1:21" ht="45" x14ac:dyDescent="0.2">
      <c r="A935" s="8">
        <f>F935/E935</f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14">
        <f>F935/M935</f>
        <v>60</v>
      </c>
      <c r="Q935" s="9" t="s">
        <v>8325</v>
      </c>
      <c r="R935" s="9" t="s">
        <v>8328</v>
      </c>
      <c r="S935" s="13">
        <f>(((K935/60)/60)/24)+DATE(1970,1,1)+(-5/24)</f>
        <v>41710.960752314815</v>
      </c>
      <c r="T935" s="13">
        <f>(((J935/60)/60)/24)+DATE(1970,1,1)+(-5/24)</f>
        <v>41770.960752314815</v>
      </c>
      <c r="U935">
        <f t="shared" si="14"/>
        <v>2014</v>
      </c>
    </row>
    <row r="936" spans="1:21" ht="45" x14ac:dyDescent="0.2">
      <c r="A936" s="8">
        <f>F936/E936</f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14">
        <f>F936/M936</f>
        <v>50.666666666666664</v>
      </c>
      <c r="Q936" s="9" t="s">
        <v>8325</v>
      </c>
      <c r="R936" s="9" t="s">
        <v>8328</v>
      </c>
      <c r="S936" s="13">
        <f>(((K936/60)/60)/24)+DATE(1970,1,1)+(-5/24)</f>
        <v>41733.528749999998</v>
      </c>
      <c r="T936" s="13">
        <f>(((J936/60)/60)/24)+DATE(1970,1,1)+(-5/24)</f>
        <v>41763.041666666664</v>
      </c>
      <c r="U936">
        <f t="shared" si="14"/>
        <v>2014</v>
      </c>
    </row>
    <row r="937" spans="1:21" ht="45" x14ac:dyDescent="0.2">
      <c r="A937" s="8">
        <f>F937/E937</f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14">
        <f>F937/M937</f>
        <v>25</v>
      </c>
      <c r="Q937" s="9" t="s">
        <v>8325</v>
      </c>
      <c r="R937" s="9" t="s">
        <v>8328</v>
      </c>
      <c r="S937" s="13">
        <f>(((K937/60)/60)/24)+DATE(1970,1,1)+(-5/24)</f>
        <v>42368.125335648147</v>
      </c>
      <c r="T937" s="13">
        <f>(((J937/60)/60)/24)+DATE(1970,1,1)+(-5/24)</f>
        <v>42398.125335648147</v>
      </c>
      <c r="U937">
        <f t="shared" si="14"/>
        <v>2015</v>
      </c>
    </row>
    <row r="938" spans="1:21" ht="45" x14ac:dyDescent="0.2">
      <c r="A938" s="8">
        <f>F938/E938</f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14" t="e">
        <f>F938/M938</f>
        <v>#DIV/0!</v>
      </c>
      <c r="Q938" s="9" t="s">
        <v>8325</v>
      </c>
      <c r="R938" s="9" t="s">
        <v>8328</v>
      </c>
      <c r="S938" s="13">
        <f>(((K938/60)/60)/24)+DATE(1970,1,1)+(-5/24)</f>
        <v>40882.815844907404</v>
      </c>
      <c r="T938" s="13">
        <f>(((J938/60)/60)/24)+DATE(1970,1,1)+(-5/24)</f>
        <v>40926.625</v>
      </c>
      <c r="U938">
        <f t="shared" si="14"/>
        <v>2011</v>
      </c>
    </row>
    <row r="939" spans="1:21" ht="45" x14ac:dyDescent="0.2">
      <c r="A939" s="8">
        <f>F939/E939</f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14">
        <f>F939/M939</f>
        <v>20</v>
      </c>
      <c r="Q939" s="9" t="s">
        <v>8325</v>
      </c>
      <c r="R939" s="9" t="s">
        <v>8328</v>
      </c>
      <c r="S939" s="13">
        <f>(((K939/60)/60)/24)+DATE(1970,1,1)+(-5/24)</f>
        <v>41551.589780092589</v>
      </c>
      <c r="T939" s="13">
        <f>(((J939/60)/60)/24)+DATE(1970,1,1)+(-5/24)</f>
        <v>41581.63144675926</v>
      </c>
      <c r="U939">
        <f t="shared" si="14"/>
        <v>2013</v>
      </c>
    </row>
    <row r="940" spans="1:21" ht="45" x14ac:dyDescent="0.2">
      <c r="A940" s="8">
        <f>F940/E940</f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14">
        <f>F940/M940</f>
        <v>25</v>
      </c>
      <c r="Q940" s="9" t="s">
        <v>8325</v>
      </c>
      <c r="R940" s="9" t="s">
        <v>8328</v>
      </c>
      <c r="S940" s="13">
        <f>(((K940/60)/60)/24)+DATE(1970,1,1)+(-5/24)</f>
        <v>41124.27138888889</v>
      </c>
      <c r="T940" s="13">
        <f>(((J940/60)/60)/24)+DATE(1970,1,1)+(-5/24)</f>
        <v>41154.27138888889</v>
      </c>
      <c r="U940">
        <f t="shared" si="14"/>
        <v>2012</v>
      </c>
    </row>
    <row r="941" spans="1:21" ht="45" x14ac:dyDescent="0.2">
      <c r="A941" s="8">
        <f>F941/E941</f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14">
        <f>F941/M941</f>
        <v>20</v>
      </c>
      <c r="Q941" s="9" t="s">
        <v>8325</v>
      </c>
      <c r="R941" s="9" t="s">
        <v>8328</v>
      </c>
      <c r="S941" s="13">
        <f>(((K941/60)/60)/24)+DATE(1970,1,1)+(-5/24)</f>
        <v>41416.554837962962</v>
      </c>
      <c r="T941" s="13">
        <f>(((J941/60)/60)/24)+DATE(1970,1,1)+(-5/24)</f>
        <v>41455.623611111107</v>
      </c>
      <c r="U941">
        <f t="shared" si="14"/>
        <v>2013</v>
      </c>
    </row>
    <row r="942" spans="1:21" ht="45" x14ac:dyDescent="0.2">
      <c r="A942" s="8">
        <f>F942/E942</f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14">
        <f>F942/M942</f>
        <v>110.28571428571429</v>
      </c>
      <c r="Q942" s="9" t="s">
        <v>8319</v>
      </c>
      <c r="R942" s="9" t="s">
        <v>8321</v>
      </c>
      <c r="S942" s="13">
        <f>(((K942/60)/60)/24)+DATE(1970,1,1)+(-5/24)</f>
        <v>42181.800069444442</v>
      </c>
      <c r="T942" s="13">
        <f>(((J942/60)/60)/24)+DATE(1970,1,1)+(-5/24)</f>
        <v>42226.800069444442</v>
      </c>
      <c r="U942">
        <f t="shared" si="14"/>
        <v>2015</v>
      </c>
    </row>
    <row r="943" spans="1:21" ht="45" x14ac:dyDescent="0.2">
      <c r="A943" s="8">
        <f>F943/E943</f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14">
        <f>F943/M943</f>
        <v>37.451612903225808</v>
      </c>
      <c r="Q943" s="9" t="s">
        <v>8319</v>
      </c>
      <c r="R943" s="9" t="s">
        <v>8321</v>
      </c>
      <c r="S943" s="13">
        <f>(((K943/60)/60)/24)+DATE(1970,1,1)+(-5/24)</f>
        <v>42745.888252314813</v>
      </c>
      <c r="T943" s="13">
        <f>(((J943/60)/60)/24)+DATE(1970,1,1)+(-5/24)</f>
        <v>42775.888252314813</v>
      </c>
      <c r="U943">
        <f t="shared" si="14"/>
        <v>2017</v>
      </c>
    </row>
    <row r="944" spans="1:21" ht="45" x14ac:dyDescent="0.2">
      <c r="A944" s="8">
        <f>F944/E944</f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14">
        <f>F944/M944</f>
        <v>41.75</v>
      </c>
      <c r="Q944" s="9" t="s">
        <v>8319</v>
      </c>
      <c r="R944" s="9" t="s">
        <v>8321</v>
      </c>
      <c r="S944" s="13">
        <f>(((K944/60)/60)/24)+DATE(1970,1,1)+(-5/24)</f>
        <v>42382.634953703695</v>
      </c>
      <c r="T944" s="13">
        <f>(((J944/60)/60)/24)+DATE(1970,1,1)+(-5/24)</f>
        <v>42418.634953703695</v>
      </c>
      <c r="U944">
        <f t="shared" si="14"/>
        <v>2016</v>
      </c>
    </row>
    <row r="945" spans="1:21" ht="30" x14ac:dyDescent="0.2">
      <c r="A945" s="8">
        <f>F945/E945</f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14">
        <f>F945/M945</f>
        <v>24.083333333333332</v>
      </c>
      <c r="Q945" s="9" t="s">
        <v>8319</v>
      </c>
      <c r="R945" s="9" t="s">
        <v>8321</v>
      </c>
      <c r="S945" s="13">
        <f>(((K945/60)/60)/24)+DATE(1970,1,1)+(-5/24)</f>
        <v>42673.459548611114</v>
      </c>
      <c r="T945" s="13">
        <f>(((J945/60)/60)/24)+DATE(1970,1,1)+(-5/24)</f>
        <v>42703.501215277771</v>
      </c>
      <c r="U945">
        <f t="shared" si="14"/>
        <v>2016</v>
      </c>
    </row>
    <row r="946" spans="1:21" ht="45" x14ac:dyDescent="0.2">
      <c r="A946" s="8">
        <f>F946/E946</f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14">
        <f>F946/M946</f>
        <v>69.40625</v>
      </c>
      <c r="Q946" s="9" t="s">
        <v>8319</v>
      </c>
      <c r="R946" s="9" t="s">
        <v>8321</v>
      </c>
      <c r="S946" s="13">
        <f>(((K946/60)/60)/24)+DATE(1970,1,1)+(-5/24)</f>
        <v>42444.375578703701</v>
      </c>
      <c r="T946" s="13">
        <f>(((J946/60)/60)/24)+DATE(1970,1,1)+(-5/24)</f>
        <v>42478.374999999993</v>
      </c>
      <c r="U946">
        <f t="shared" si="14"/>
        <v>2016</v>
      </c>
    </row>
    <row r="947" spans="1:21" ht="45" x14ac:dyDescent="0.2">
      <c r="A947" s="8">
        <f>F947/E947</f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14">
        <f>F947/M947</f>
        <v>155.25</v>
      </c>
      <c r="Q947" s="9" t="s">
        <v>8319</v>
      </c>
      <c r="R947" s="9" t="s">
        <v>8321</v>
      </c>
      <c r="S947" s="13">
        <f>(((K947/60)/60)/24)+DATE(1970,1,1)+(-5/24)</f>
        <v>42732.664652777778</v>
      </c>
      <c r="T947" s="13">
        <f>(((J947/60)/60)/24)+DATE(1970,1,1)+(-5/24)</f>
        <v>42784.790972222218</v>
      </c>
      <c r="U947">
        <f t="shared" si="14"/>
        <v>2016</v>
      </c>
    </row>
    <row r="948" spans="1:21" ht="30" x14ac:dyDescent="0.2">
      <c r="A948" s="8">
        <f>F948/E948</f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14">
        <f>F948/M948</f>
        <v>57.2</v>
      </c>
      <c r="Q948" s="9" t="s">
        <v>8319</v>
      </c>
      <c r="R948" s="9" t="s">
        <v>8321</v>
      </c>
      <c r="S948" s="13">
        <f>(((K948/60)/60)/24)+DATE(1970,1,1)+(-5/24)</f>
        <v>42592.542222222219</v>
      </c>
      <c r="T948" s="13">
        <f>(((J948/60)/60)/24)+DATE(1970,1,1)+(-5/24)</f>
        <v>42622.542222222219</v>
      </c>
      <c r="U948">
        <f t="shared" si="14"/>
        <v>2016</v>
      </c>
    </row>
    <row r="949" spans="1:21" ht="45" x14ac:dyDescent="0.2">
      <c r="A949" s="8">
        <f>F949/E949</f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14" t="e">
        <f>F949/M949</f>
        <v>#DIV/0!</v>
      </c>
      <c r="Q949" s="9" t="s">
        <v>8319</v>
      </c>
      <c r="R949" s="9" t="s">
        <v>8321</v>
      </c>
      <c r="S949" s="13">
        <f>(((K949/60)/60)/24)+DATE(1970,1,1)+(-5/24)</f>
        <v>42491.57298611111</v>
      </c>
      <c r="T949" s="13">
        <f>(((J949/60)/60)/24)+DATE(1970,1,1)+(-5/24)</f>
        <v>42551.57298611111</v>
      </c>
      <c r="U949">
        <f t="shared" si="14"/>
        <v>2016</v>
      </c>
    </row>
    <row r="950" spans="1:21" ht="45" x14ac:dyDescent="0.2">
      <c r="A950" s="8">
        <f>F950/E950</f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14">
        <f>F950/M950</f>
        <v>60</v>
      </c>
      <c r="Q950" s="9" t="s">
        <v>8319</v>
      </c>
      <c r="R950" s="9" t="s">
        <v>8321</v>
      </c>
      <c r="S950" s="13">
        <f>(((K950/60)/60)/24)+DATE(1970,1,1)+(-5/24)</f>
        <v>42411.619953703703</v>
      </c>
      <c r="T950" s="13">
        <f>(((J950/60)/60)/24)+DATE(1970,1,1)+(-5/24)</f>
        <v>42441.619953703703</v>
      </c>
      <c r="U950">
        <f t="shared" si="14"/>
        <v>2016</v>
      </c>
    </row>
    <row r="951" spans="1:21" ht="45" x14ac:dyDescent="0.2">
      <c r="A951" s="8">
        <f>F951/E951</f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14">
        <f>F951/M951</f>
        <v>39</v>
      </c>
      <c r="Q951" s="9" t="s">
        <v>8319</v>
      </c>
      <c r="R951" s="9" t="s">
        <v>8321</v>
      </c>
      <c r="S951" s="13">
        <f>(((K951/60)/60)/24)+DATE(1970,1,1)+(-5/24)</f>
        <v>42360.835370370369</v>
      </c>
      <c r="T951" s="13">
        <f>(((J951/60)/60)/24)+DATE(1970,1,1)+(-5/24)</f>
        <v>42420.835370370369</v>
      </c>
      <c r="U951">
        <f t="shared" si="14"/>
        <v>2015</v>
      </c>
    </row>
    <row r="952" spans="1:21" ht="45" x14ac:dyDescent="0.2">
      <c r="A952" s="8">
        <f>F952/E952</f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14">
        <f>F952/M952</f>
        <v>58.416666666666664</v>
      </c>
      <c r="Q952" s="9" t="s">
        <v>8319</v>
      </c>
      <c r="R952" s="9" t="s">
        <v>8321</v>
      </c>
      <c r="S952" s="13">
        <f>(((K952/60)/60)/24)+DATE(1970,1,1)+(-5/24)</f>
        <v>42356.54237268518</v>
      </c>
      <c r="T952" s="13">
        <f>(((J952/60)/60)/24)+DATE(1970,1,1)+(-5/24)</f>
        <v>42386.54237268518</v>
      </c>
      <c r="U952">
        <f t="shared" si="14"/>
        <v>2015</v>
      </c>
    </row>
    <row r="953" spans="1:21" x14ac:dyDescent="0.2">
      <c r="A953" s="8">
        <f>F953/E953</f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14">
        <f>F953/M953</f>
        <v>158.63636363636363</v>
      </c>
      <c r="Q953" s="9" t="s">
        <v>8319</v>
      </c>
      <c r="R953" s="9" t="s">
        <v>8321</v>
      </c>
      <c r="S953" s="13">
        <f>(((K953/60)/60)/24)+DATE(1970,1,1)+(-5/24)</f>
        <v>42480.44527777777</v>
      </c>
      <c r="T953" s="13">
        <f>(((J953/60)/60)/24)+DATE(1970,1,1)+(-5/24)</f>
        <v>42525.44527777777</v>
      </c>
      <c r="U953">
        <f t="shared" si="14"/>
        <v>2016</v>
      </c>
    </row>
    <row r="954" spans="1:21" ht="30" x14ac:dyDescent="0.2">
      <c r="A954" s="8">
        <f>F954/E954</f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14">
        <f>F954/M954</f>
        <v>99.857142857142861</v>
      </c>
      <c r="Q954" s="9" t="s">
        <v>8319</v>
      </c>
      <c r="R954" s="9" t="s">
        <v>8321</v>
      </c>
      <c r="S954" s="13">
        <f>(((K954/60)/60)/24)+DATE(1970,1,1)+(-5/24)</f>
        <v>42662.405231481483</v>
      </c>
      <c r="T954" s="13">
        <f>(((J954/60)/60)/24)+DATE(1970,1,1)+(-5/24)</f>
        <v>42692.446898148148</v>
      </c>
      <c r="U954">
        <f t="shared" si="14"/>
        <v>2016</v>
      </c>
    </row>
    <row r="955" spans="1:21" ht="45" x14ac:dyDescent="0.2">
      <c r="A955" s="8">
        <f>F955/E955</f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14">
        <f>F955/M955</f>
        <v>25.2</v>
      </c>
      <c r="Q955" s="9" t="s">
        <v>8319</v>
      </c>
      <c r="R955" s="9" t="s">
        <v>8321</v>
      </c>
      <c r="S955" s="13">
        <f>(((K955/60)/60)/24)+DATE(1970,1,1)+(-5/24)</f>
        <v>41998.956006944441</v>
      </c>
      <c r="T955" s="13">
        <f>(((J955/60)/60)/24)+DATE(1970,1,1)+(-5/24)</f>
        <v>42028.956006944441</v>
      </c>
      <c r="U955">
        <f t="shared" si="14"/>
        <v>2014</v>
      </c>
    </row>
    <row r="956" spans="1:21" ht="45" x14ac:dyDescent="0.2">
      <c r="A956" s="8">
        <f>F956/E956</f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14">
        <f>F956/M956</f>
        <v>89.191780821917803</v>
      </c>
      <c r="Q956" s="9" t="s">
        <v>8319</v>
      </c>
      <c r="R956" s="9" t="s">
        <v>8321</v>
      </c>
      <c r="S956" s="13">
        <f>(((K956/60)/60)/24)+DATE(1970,1,1)+(-5/24)</f>
        <v>42194.625451388885</v>
      </c>
      <c r="T956" s="13">
        <f>(((J956/60)/60)/24)+DATE(1970,1,1)+(-5/24)</f>
        <v>42236.625451388885</v>
      </c>
      <c r="U956">
        <f t="shared" si="14"/>
        <v>2015</v>
      </c>
    </row>
    <row r="957" spans="1:21" ht="45" x14ac:dyDescent="0.2">
      <c r="A957" s="8">
        <f>F957/E957</f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14">
        <f>F957/M957</f>
        <v>182.6236559139785</v>
      </c>
      <c r="Q957" s="9" t="s">
        <v>8319</v>
      </c>
      <c r="R957" s="9" t="s">
        <v>8321</v>
      </c>
      <c r="S957" s="13">
        <f>(((K957/60)/60)/24)+DATE(1970,1,1)+(-5/24)</f>
        <v>42586.086805555555</v>
      </c>
      <c r="T957" s="13">
        <f>(((J957/60)/60)/24)+DATE(1970,1,1)+(-5/24)</f>
        <v>42626.086805555555</v>
      </c>
      <c r="U957">
        <f t="shared" si="14"/>
        <v>2016</v>
      </c>
    </row>
    <row r="958" spans="1:21" ht="60" x14ac:dyDescent="0.2">
      <c r="A958" s="8">
        <f>F958/E958</f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14">
        <f>F958/M958</f>
        <v>50.647058823529413</v>
      </c>
      <c r="Q958" s="9" t="s">
        <v>8319</v>
      </c>
      <c r="R958" s="9" t="s">
        <v>8321</v>
      </c>
      <c r="S958" s="13">
        <f>(((K958/60)/60)/24)+DATE(1970,1,1)+(-5/24)</f>
        <v>42060.705543981479</v>
      </c>
      <c r="T958" s="13">
        <f>(((J958/60)/60)/24)+DATE(1970,1,1)+(-5/24)</f>
        <v>42120.663877314808</v>
      </c>
      <c r="U958">
        <f t="shared" si="14"/>
        <v>2015</v>
      </c>
    </row>
    <row r="959" spans="1:21" ht="30" x14ac:dyDescent="0.2">
      <c r="A959" s="8">
        <f>F959/E959</f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14">
        <f>F959/M959</f>
        <v>33.285714285714285</v>
      </c>
      <c r="Q959" s="9" t="s">
        <v>8319</v>
      </c>
      <c r="R959" s="9" t="s">
        <v>8321</v>
      </c>
      <c r="S959" s="13">
        <f>(((K959/60)/60)/24)+DATE(1970,1,1)+(-5/24)</f>
        <v>42660.344131944446</v>
      </c>
      <c r="T959" s="13">
        <f>(((J959/60)/60)/24)+DATE(1970,1,1)+(-5/24)</f>
        <v>42691.385798611103</v>
      </c>
      <c r="U959">
        <f t="shared" si="14"/>
        <v>2016</v>
      </c>
    </row>
    <row r="960" spans="1:21" ht="45" x14ac:dyDescent="0.2">
      <c r="A960" s="8">
        <f>F960/E960</f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14">
        <f>F960/M960</f>
        <v>51.823529411764703</v>
      </c>
      <c r="Q960" s="9" t="s">
        <v>8319</v>
      </c>
      <c r="R960" s="9" t="s">
        <v>8321</v>
      </c>
      <c r="S960" s="13">
        <f>(((K960/60)/60)/24)+DATE(1970,1,1)+(-5/24)</f>
        <v>42082.594479166662</v>
      </c>
      <c r="T960" s="13">
        <f>(((J960/60)/60)/24)+DATE(1970,1,1)+(-5/24)</f>
        <v>42103.999305555553</v>
      </c>
      <c r="U960">
        <f t="shared" si="14"/>
        <v>2015</v>
      </c>
    </row>
    <row r="961" spans="1:21" ht="45" x14ac:dyDescent="0.2">
      <c r="A961" s="8">
        <f>F961/E961</f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14">
        <f>F961/M961</f>
        <v>113.62573099415205</v>
      </c>
      <c r="Q961" s="9" t="s">
        <v>8319</v>
      </c>
      <c r="R961" s="9" t="s">
        <v>8321</v>
      </c>
      <c r="S961" s="13">
        <f>(((K961/60)/60)/24)+DATE(1970,1,1)+(-5/24)</f>
        <v>41992.96603009259</v>
      </c>
      <c r="T961" s="13">
        <f>(((J961/60)/60)/24)+DATE(1970,1,1)+(-5/24)</f>
        <v>42022.96603009259</v>
      </c>
      <c r="U961">
        <f t="shared" si="14"/>
        <v>2014</v>
      </c>
    </row>
    <row r="962" spans="1:21" ht="45" x14ac:dyDescent="0.2">
      <c r="A962" s="8">
        <f>F962/E962</f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14">
        <f>F962/M962</f>
        <v>136.46276595744681</v>
      </c>
      <c r="Q962" s="9" t="s">
        <v>8319</v>
      </c>
      <c r="R962" s="9" t="s">
        <v>8321</v>
      </c>
      <c r="S962" s="13">
        <f>(((K962/60)/60)/24)+DATE(1970,1,1)+(-5/24)</f>
        <v>42766.41846064815</v>
      </c>
      <c r="T962" s="13">
        <f>(((J962/60)/60)/24)+DATE(1970,1,1)+(-5/24)</f>
        <v>42808.376793981479</v>
      </c>
      <c r="U962">
        <f t="shared" si="14"/>
        <v>2017</v>
      </c>
    </row>
    <row r="963" spans="1:21" ht="30" x14ac:dyDescent="0.2">
      <c r="A963" s="8">
        <f>F963/E963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14">
        <f>F963/M963</f>
        <v>364.35454545454547</v>
      </c>
      <c r="Q963" s="9" t="s">
        <v>8319</v>
      </c>
      <c r="R963" s="9" t="s">
        <v>8321</v>
      </c>
      <c r="S963" s="13">
        <f>(((K963/60)/60)/24)+DATE(1970,1,1)+(-5/24)</f>
        <v>42740.485358796293</v>
      </c>
      <c r="T963" s="13">
        <f>(((J963/60)/60)/24)+DATE(1970,1,1)+(-5/24)</f>
        <v>42786.583333333336</v>
      </c>
      <c r="U963">
        <f t="shared" ref="U963:U1026" si="15">YEAR(S963)</f>
        <v>2017</v>
      </c>
    </row>
    <row r="964" spans="1:21" ht="45" x14ac:dyDescent="0.2">
      <c r="A964" s="8">
        <f>F964/E964</f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14">
        <f>F964/M964</f>
        <v>19.243243243243242</v>
      </c>
      <c r="Q964" s="9" t="s">
        <v>8319</v>
      </c>
      <c r="R964" s="9" t="s">
        <v>8321</v>
      </c>
      <c r="S964" s="13">
        <f>(((K964/60)/60)/24)+DATE(1970,1,1)+(-5/24)</f>
        <v>42373.504085648143</v>
      </c>
      <c r="T964" s="13">
        <f>(((J964/60)/60)/24)+DATE(1970,1,1)+(-5/24)</f>
        <v>42411.504085648143</v>
      </c>
      <c r="U964">
        <f t="shared" si="15"/>
        <v>2016</v>
      </c>
    </row>
    <row r="965" spans="1:21" ht="30" x14ac:dyDescent="0.2">
      <c r="A965" s="8">
        <f>F965/E965</f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14">
        <f>F965/M965</f>
        <v>41.888888888888886</v>
      </c>
      <c r="Q965" s="9" t="s">
        <v>8319</v>
      </c>
      <c r="R965" s="9" t="s">
        <v>8321</v>
      </c>
      <c r="S965" s="13">
        <f>(((K965/60)/60)/24)+DATE(1970,1,1)+(-5/24)</f>
        <v>42625.427303240744</v>
      </c>
      <c r="T965" s="13">
        <f>(((J965/60)/60)/24)+DATE(1970,1,1)+(-5/24)</f>
        <v>42660.427303240744</v>
      </c>
      <c r="U965">
        <f t="shared" si="15"/>
        <v>2016</v>
      </c>
    </row>
    <row r="966" spans="1:21" ht="45" x14ac:dyDescent="0.2">
      <c r="A966" s="8">
        <f>F966/E966</f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14">
        <f>F966/M966</f>
        <v>30.310344827586206</v>
      </c>
      <c r="Q966" s="9" t="s">
        <v>8319</v>
      </c>
      <c r="R966" s="9" t="s">
        <v>8321</v>
      </c>
      <c r="S966" s="13">
        <f>(((K966/60)/60)/24)+DATE(1970,1,1)+(-5/24)</f>
        <v>42208.420358796291</v>
      </c>
      <c r="T966" s="13">
        <f>(((J966/60)/60)/24)+DATE(1970,1,1)+(-5/24)</f>
        <v>42248.420358796291</v>
      </c>
      <c r="U966">
        <f t="shared" si="15"/>
        <v>2015</v>
      </c>
    </row>
    <row r="967" spans="1:21" ht="45" x14ac:dyDescent="0.2">
      <c r="A967" s="8">
        <f>F967/E967</f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14">
        <f>F967/M967</f>
        <v>49.666666666666664</v>
      </c>
      <c r="Q967" s="9" t="s">
        <v>8319</v>
      </c>
      <c r="R967" s="9" t="s">
        <v>8321</v>
      </c>
      <c r="S967" s="13">
        <f>(((K967/60)/60)/24)+DATE(1970,1,1)+(-5/24)</f>
        <v>42636.808402777773</v>
      </c>
      <c r="T967" s="13">
        <f>(((J967/60)/60)/24)+DATE(1970,1,1)+(-5/24)</f>
        <v>42668.957638888889</v>
      </c>
      <c r="U967">
        <f t="shared" si="15"/>
        <v>2016</v>
      </c>
    </row>
    <row r="968" spans="1:21" ht="45" x14ac:dyDescent="0.2">
      <c r="A968" s="8">
        <f>F968/E968</f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14">
        <f>F968/M968</f>
        <v>59.2</v>
      </c>
      <c r="Q968" s="9" t="s">
        <v>8319</v>
      </c>
      <c r="R968" s="9" t="s">
        <v>8321</v>
      </c>
      <c r="S968" s="13">
        <f>(((K968/60)/60)/24)+DATE(1970,1,1)+(-5/24)</f>
        <v>42619.427453703705</v>
      </c>
      <c r="T968" s="13">
        <f>(((J968/60)/60)/24)+DATE(1970,1,1)+(-5/24)</f>
        <v>42649.427453703705</v>
      </c>
      <c r="U968">
        <f t="shared" si="15"/>
        <v>2016</v>
      </c>
    </row>
    <row r="969" spans="1:21" ht="45" x14ac:dyDescent="0.2">
      <c r="A969" s="8">
        <f>F969/E969</f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14">
        <f>F969/M969</f>
        <v>43.97530864197531</v>
      </c>
      <c r="Q969" s="9" t="s">
        <v>8319</v>
      </c>
      <c r="R969" s="9" t="s">
        <v>8321</v>
      </c>
      <c r="S969" s="13">
        <f>(((K969/60)/60)/24)+DATE(1970,1,1)+(-5/24)</f>
        <v>42422.045995370368</v>
      </c>
      <c r="T969" s="13">
        <f>(((J969/60)/60)/24)+DATE(1970,1,1)+(-5/24)</f>
        <v>42482.004328703704</v>
      </c>
      <c r="U969">
        <f t="shared" si="15"/>
        <v>2016</v>
      </c>
    </row>
    <row r="970" spans="1:21" ht="45" x14ac:dyDescent="0.2">
      <c r="A970" s="8">
        <f>F970/E970</f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14">
        <f>F970/M970</f>
        <v>26.5</v>
      </c>
      <c r="Q970" s="9" t="s">
        <v>8319</v>
      </c>
      <c r="R970" s="9" t="s">
        <v>8321</v>
      </c>
      <c r="S970" s="13">
        <f>(((K970/60)/60)/24)+DATE(1970,1,1)+(-5/24)</f>
        <v>41836.639282407406</v>
      </c>
      <c r="T970" s="13">
        <f>(((J970/60)/60)/24)+DATE(1970,1,1)+(-5/24)</f>
        <v>41866.639282407406</v>
      </c>
      <c r="U970">
        <f t="shared" si="15"/>
        <v>2014</v>
      </c>
    </row>
    <row r="971" spans="1:21" ht="30" x14ac:dyDescent="0.2">
      <c r="A971" s="8">
        <f>F971/E971</f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14">
        <f>F971/M971</f>
        <v>1272.7272727272727</v>
      </c>
      <c r="Q971" s="9" t="s">
        <v>8319</v>
      </c>
      <c r="R971" s="9" t="s">
        <v>8321</v>
      </c>
      <c r="S971" s="13">
        <f>(((K971/60)/60)/24)+DATE(1970,1,1)+(-5/24)</f>
        <v>42742.094988425924</v>
      </c>
      <c r="T971" s="13">
        <f>(((J971/60)/60)/24)+DATE(1970,1,1)+(-5/24)</f>
        <v>42775.094988425924</v>
      </c>
      <c r="U971">
        <f t="shared" si="15"/>
        <v>2017</v>
      </c>
    </row>
    <row r="972" spans="1:21" ht="45" x14ac:dyDescent="0.2">
      <c r="A972" s="8">
        <f>F972/E972</f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14">
        <f>F972/M972</f>
        <v>164</v>
      </c>
      <c r="Q972" s="9" t="s">
        <v>8319</v>
      </c>
      <c r="R972" s="9" t="s">
        <v>8321</v>
      </c>
      <c r="S972" s="13">
        <f>(((K972/60)/60)/24)+DATE(1970,1,1)+(-5/24)</f>
        <v>42721.012187499997</v>
      </c>
      <c r="T972" s="13">
        <f>(((J972/60)/60)/24)+DATE(1970,1,1)+(-5/24)</f>
        <v>42757.999305555553</v>
      </c>
      <c r="U972">
        <f t="shared" si="15"/>
        <v>2016</v>
      </c>
    </row>
    <row r="973" spans="1:21" ht="45" x14ac:dyDescent="0.2">
      <c r="A973" s="8">
        <f>F973/E973</f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14">
        <f>F973/M973</f>
        <v>45.2</v>
      </c>
      <c r="Q973" s="9" t="s">
        <v>8319</v>
      </c>
      <c r="R973" s="9" t="s">
        <v>8321</v>
      </c>
      <c r="S973" s="13">
        <f>(((K973/60)/60)/24)+DATE(1970,1,1)+(-5/24)</f>
        <v>42111.500694444439</v>
      </c>
      <c r="T973" s="13">
        <f>(((J973/60)/60)/24)+DATE(1970,1,1)+(-5/24)</f>
        <v>42156.500694444439</v>
      </c>
      <c r="U973">
        <f t="shared" si="15"/>
        <v>2015</v>
      </c>
    </row>
    <row r="974" spans="1:21" ht="45" x14ac:dyDescent="0.2">
      <c r="A974" s="8">
        <f>F974/E974</f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14">
        <f>F974/M974</f>
        <v>153.88888888888889</v>
      </c>
      <c r="Q974" s="9" t="s">
        <v>8319</v>
      </c>
      <c r="R974" s="9" t="s">
        <v>8321</v>
      </c>
      <c r="S974" s="13">
        <f>(((K974/60)/60)/24)+DATE(1970,1,1)+(-5/24)</f>
        <v>41856.657384259255</v>
      </c>
      <c r="T974" s="13">
        <f>(((J974/60)/60)/24)+DATE(1970,1,1)+(-5/24)</f>
        <v>41886.082638888889</v>
      </c>
      <c r="U974">
        <f t="shared" si="15"/>
        <v>2014</v>
      </c>
    </row>
    <row r="975" spans="1:21" ht="45" x14ac:dyDescent="0.2">
      <c r="A975" s="8">
        <f>F975/E975</f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14">
        <f>F975/M975</f>
        <v>51.375</v>
      </c>
      <c r="Q975" s="9" t="s">
        <v>8319</v>
      </c>
      <c r="R975" s="9" t="s">
        <v>8321</v>
      </c>
      <c r="S975" s="13">
        <f>(((K975/60)/60)/24)+DATE(1970,1,1)+(-5/24)</f>
        <v>42256.806631944441</v>
      </c>
      <c r="T975" s="13">
        <f>(((J975/60)/60)/24)+DATE(1970,1,1)+(-5/24)</f>
        <v>42316.848298611112</v>
      </c>
      <c r="U975">
        <f t="shared" si="15"/>
        <v>2015</v>
      </c>
    </row>
    <row r="976" spans="1:21" ht="45" x14ac:dyDescent="0.2">
      <c r="A976" s="8">
        <f>F976/E976</f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14">
        <f>F976/M976</f>
        <v>93.333333333333329</v>
      </c>
      <c r="Q976" s="9" t="s">
        <v>8319</v>
      </c>
      <c r="R976" s="9" t="s">
        <v>8321</v>
      </c>
      <c r="S976" s="13">
        <f>(((K976/60)/60)/24)+DATE(1970,1,1)+(-5/24)</f>
        <v>42424.541157407402</v>
      </c>
      <c r="T976" s="13">
        <f>(((J976/60)/60)/24)+DATE(1970,1,1)+(-5/24)</f>
        <v>42454.499490740738</v>
      </c>
      <c r="U976">
        <f t="shared" si="15"/>
        <v>2016</v>
      </c>
    </row>
    <row r="977" spans="1:21" ht="45" x14ac:dyDescent="0.2">
      <c r="A977" s="8">
        <f>F977/E977</f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14">
        <f>F977/M977</f>
        <v>108.625</v>
      </c>
      <c r="Q977" s="9" t="s">
        <v>8319</v>
      </c>
      <c r="R977" s="9" t="s">
        <v>8321</v>
      </c>
      <c r="S977" s="13">
        <f>(((K977/60)/60)/24)+DATE(1970,1,1)+(-5/24)</f>
        <v>42489.488252314812</v>
      </c>
      <c r="T977" s="13">
        <f>(((J977/60)/60)/24)+DATE(1970,1,1)+(-5/24)</f>
        <v>42549.488252314812</v>
      </c>
      <c r="U977">
        <f t="shared" si="15"/>
        <v>2016</v>
      </c>
    </row>
    <row r="978" spans="1:21" ht="45" x14ac:dyDescent="0.2">
      <c r="A978" s="8">
        <f>F978/E978</f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14">
        <f>F978/M978</f>
        <v>160.5</v>
      </c>
      <c r="Q978" s="9" t="s">
        <v>8319</v>
      </c>
      <c r="R978" s="9" t="s">
        <v>8321</v>
      </c>
      <c r="S978" s="13">
        <f>(((K978/60)/60)/24)+DATE(1970,1,1)+(-5/24)</f>
        <v>42184.850659722222</v>
      </c>
      <c r="T978" s="13">
        <f>(((J978/60)/60)/24)+DATE(1970,1,1)+(-5/24)</f>
        <v>42229.850659722222</v>
      </c>
      <c r="U978">
        <f t="shared" si="15"/>
        <v>2015</v>
      </c>
    </row>
    <row r="979" spans="1:21" ht="45" x14ac:dyDescent="0.2">
      <c r="A979" s="8">
        <f>F979/E979</f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14">
        <f>F979/M979</f>
        <v>75.75</v>
      </c>
      <c r="Q979" s="9" t="s">
        <v>8319</v>
      </c>
      <c r="R979" s="9" t="s">
        <v>8321</v>
      </c>
      <c r="S979" s="13">
        <f>(((K979/60)/60)/24)+DATE(1970,1,1)+(-5/24)</f>
        <v>42391.733761574076</v>
      </c>
      <c r="T979" s="13">
        <f>(((J979/60)/60)/24)+DATE(1970,1,1)+(-5/24)</f>
        <v>42421.733761574076</v>
      </c>
      <c r="U979">
        <f t="shared" si="15"/>
        <v>2016</v>
      </c>
    </row>
    <row r="980" spans="1:21" ht="45" x14ac:dyDescent="0.2">
      <c r="A980" s="8">
        <f>F980/E980</f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14">
        <f>F980/M980</f>
        <v>790.83739837398377</v>
      </c>
      <c r="Q980" s="9" t="s">
        <v>8319</v>
      </c>
      <c r="R980" s="9" t="s">
        <v>8321</v>
      </c>
      <c r="S980" s="13">
        <f>(((K980/60)/60)/24)+DATE(1970,1,1)+(-5/24)</f>
        <v>42395.100706018515</v>
      </c>
      <c r="T980" s="13">
        <f>(((J980/60)/60)/24)+DATE(1970,1,1)+(-5/24)</f>
        <v>42425.100706018515</v>
      </c>
      <c r="U980">
        <f t="shared" si="15"/>
        <v>2016</v>
      </c>
    </row>
    <row r="981" spans="1:21" ht="45" x14ac:dyDescent="0.2">
      <c r="A981" s="8">
        <f>F981/E981</f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14">
        <f>F981/M981</f>
        <v>301.93916666666667</v>
      </c>
      <c r="Q981" s="9" t="s">
        <v>8319</v>
      </c>
      <c r="R981" s="9" t="s">
        <v>8321</v>
      </c>
      <c r="S981" s="13">
        <f>(((K981/60)/60)/24)+DATE(1970,1,1)+(-5/24)</f>
        <v>42506.208657407398</v>
      </c>
      <c r="T981" s="13">
        <f>(((J981/60)/60)/24)+DATE(1970,1,1)+(-5/24)</f>
        <v>42541.582638888889</v>
      </c>
      <c r="U981">
        <f t="shared" si="15"/>
        <v>2016</v>
      </c>
    </row>
    <row r="982" spans="1:21" ht="45" x14ac:dyDescent="0.2">
      <c r="A982" s="8">
        <f>F982/E982</f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14">
        <f>F982/M982</f>
        <v>47.935483870967744</v>
      </c>
      <c r="Q982" s="9" t="s">
        <v>8319</v>
      </c>
      <c r="R982" s="9" t="s">
        <v>8321</v>
      </c>
      <c r="S982" s="13">
        <f>(((K982/60)/60)/24)+DATE(1970,1,1)+(-5/24)</f>
        <v>41928.695856481478</v>
      </c>
      <c r="T982" s="13">
        <f>(((J982/60)/60)/24)+DATE(1970,1,1)+(-5/24)</f>
        <v>41973.737523148149</v>
      </c>
      <c r="U982">
        <f t="shared" si="15"/>
        <v>2014</v>
      </c>
    </row>
    <row r="983" spans="1:21" ht="45" x14ac:dyDescent="0.2">
      <c r="A983" s="8">
        <f>F983/E983</f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14">
        <f>F983/M983</f>
        <v>2.75</v>
      </c>
      <c r="Q983" s="9" t="s">
        <v>8319</v>
      </c>
      <c r="R983" s="9" t="s">
        <v>8321</v>
      </c>
      <c r="S983" s="13">
        <f>(((K983/60)/60)/24)+DATE(1970,1,1)+(-5/24)</f>
        <v>41830.738680555551</v>
      </c>
      <c r="T983" s="13">
        <f>(((J983/60)/60)/24)+DATE(1970,1,1)+(-5/24)</f>
        <v>41860.738680555551</v>
      </c>
      <c r="U983">
        <f t="shared" si="15"/>
        <v>2014</v>
      </c>
    </row>
    <row r="984" spans="1:21" ht="30" x14ac:dyDescent="0.2">
      <c r="A984" s="8">
        <f>F984/E984</f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14">
        <f>F984/M984</f>
        <v>1</v>
      </c>
      <c r="Q984" s="9" t="s">
        <v>8319</v>
      </c>
      <c r="R984" s="9" t="s">
        <v>8321</v>
      </c>
      <c r="S984" s="13">
        <f>(((K984/60)/60)/24)+DATE(1970,1,1)+(-5/24)</f>
        <v>42615.544976851852</v>
      </c>
      <c r="T984" s="13">
        <f>(((J984/60)/60)/24)+DATE(1970,1,1)+(-5/24)</f>
        <v>42645.544976851852</v>
      </c>
      <c r="U984">
        <f t="shared" si="15"/>
        <v>2016</v>
      </c>
    </row>
    <row r="985" spans="1:21" ht="45" x14ac:dyDescent="0.2">
      <c r="A985" s="8">
        <f>F985/E985</f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14">
        <f>F985/M985</f>
        <v>171.79329608938548</v>
      </c>
      <c r="Q985" s="9" t="s">
        <v>8319</v>
      </c>
      <c r="R985" s="9" t="s">
        <v>8321</v>
      </c>
      <c r="S985" s="13">
        <f>(((K985/60)/60)/24)+DATE(1970,1,1)+(-5/24)</f>
        <v>42574.459317129629</v>
      </c>
      <c r="T985" s="13">
        <f>(((J985/60)/60)/24)+DATE(1970,1,1)+(-5/24)</f>
        <v>42605.662499999999</v>
      </c>
      <c r="U985">
        <f t="shared" si="15"/>
        <v>2016</v>
      </c>
    </row>
    <row r="986" spans="1:21" ht="75" x14ac:dyDescent="0.2">
      <c r="A986" s="8">
        <f>F986/E986</f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14">
        <f>F986/M986</f>
        <v>35.333333333333336</v>
      </c>
      <c r="Q986" s="9" t="s">
        <v>8319</v>
      </c>
      <c r="R986" s="9" t="s">
        <v>8321</v>
      </c>
      <c r="S986" s="13">
        <f>(((K986/60)/60)/24)+DATE(1970,1,1)+(-5/24)</f>
        <v>42060.907499999994</v>
      </c>
      <c r="T986" s="13">
        <f>(((J986/60)/60)/24)+DATE(1970,1,1)+(-5/24)</f>
        <v>42090.865833333337</v>
      </c>
      <c r="U986">
        <f t="shared" si="15"/>
        <v>2015</v>
      </c>
    </row>
    <row r="987" spans="1:21" ht="45" x14ac:dyDescent="0.2">
      <c r="A987" s="8">
        <f>F987/E987</f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14">
        <f>F987/M987</f>
        <v>82.086956521739125</v>
      </c>
      <c r="Q987" s="9" t="s">
        <v>8319</v>
      </c>
      <c r="R987" s="9" t="s">
        <v>8321</v>
      </c>
      <c r="S987" s="13">
        <f>(((K987/60)/60)/24)+DATE(1970,1,1)+(-5/24)</f>
        <v>42339.759375000001</v>
      </c>
      <c r="T987" s="13">
        <f>(((J987/60)/60)/24)+DATE(1970,1,1)+(-5/24)</f>
        <v>42369.749999999993</v>
      </c>
      <c r="U987">
        <f t="shared" si="15"/>
        <v>2015</v>
      </c>
    </row>
    <row r="988" spans="1:21" ht="45" x14ac:dyDescent="0.2">
      <c r="A988" s="8">
        <f>F988/E988</f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14">
        <f>F988/M988</f>
        <v>110.8695652173913</v>
      </c>
      <c r="Q988" s="9" t="s">
        <v>8319</v>
      </c>
      <c r="R988" s="9" t="s">
        <v>8321</v>
      </c>
      <c r="S988" s="13">
        <f>(((K988/60)/60)/24)+DATE(1970,1,1)+(-5/24)</f>
        <v>42324.559027777774</v>
      </c>
      <c r="T988" s="13">
        <f>(((J988/60)/60)/24)+DATE(1970,1,1)+(-5/24)</f>
        <v>42378.791666666664</v>
      </c>
      <c r="U988">
        <f t="shared" si="15"/>
        <v>2015</v>
      </c>
    </row>
    <row r="989" spans="1:21" ht="45" x14ac:dyDescent="0.2">
      <c r="A989" s="8">
        <f>F989/E989</f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14">
        <f>F989/M989</f>
        <v>161.21951219512195</v>
      </c>
      <c r="Q989" s="9" t="s">
        <v>8319</v>
      </c>
      <c r="R989" s="9" t="s">
        <v>8321</v>
      </c>
      <c r="S989" s="13">
        <f>(((K989/60)/60)/24)+DATE(1970,1,1)+(-5/24)</f>
        <v>41773.086226851847</v>
      </c>
      <c r="T989" s="13">
        <f>(((J989/60)/60)/24)+DATE(1970,1,1)+(-5/24)</f>
        <v>41813.086226851847</v>
      </c>
      <c r="U989">
        <f t="shared" si="15"/>
        <v>2014</v>
      </c>
    </row>
    <row r="990" spans="1:21" ht="60" x14ac:dyDescent="0.2">
      <c r="A990" s="8">
        <f>F990/E990</f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14" t="e">
        <f>F990/M990</f>
        <v>#DIV/0!</v>
      </c>
      <c r="Q990" s="9" t="s">
        <v>8319</v>
      </c>
      <c r="R990" s="9" t="s">
        <v>8321</v>
      </c>
      <c r="S990" s="13">
        <f>(((K990/60)/60)/24)+DATE(1970,1,1)+(-5/24)</f>
        <v>42614.148437499993</v>
      </c>
      <c r="T990" s="13">
        <f>(((J990/60)/60)/24)+DATE(1970,1,1)+(-5/24)</f>
        <v>42644.148437499993</v>
      </c>
      <c r="U990">
        <f t="shared" si="15"/>
        <v>2016</v>
      </c>
    </row>
    <row r="991" spans="1:21" x14ac:dyDescent="0.2">
      <c r="A991" s="8">
        <f>F991/E991</f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14">
        <f>F991/M991</f>
        <v>52.40625</v>
      </c>
      <c r="Q991" s="9" t="s">
        <v>8319</v>
      </c>
      <c r="R991" s="9" t="s">
        <v>8321</v>
      </c>
      <c r="S991" s="13">
        <f>(((K991/60)/60)/24)+DATE(1970,1,1)+(-5/24)</f>
        <v>42611.725636574069</v>
      </c>
      <c r="T991" s="13">
        <f>(((J991/60)/60)/24)+DATE(1970,1,1)+(-5/24)</f>
        <v>42641.725636574069</v>
      </c>
      <c r="U991">
        <f t="shared" si="15"/>
        <v>2016</v>
      </c>
    </row>
    <row r="992" spans="1:21" ht="45" x14ac:dyDescent="0.2">
      <c r="A992" s="8">
        <f>F992/E992</f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14">
        <f>F992/M992</f>
        <v>13</v>
      </c>
      <c r="Q992" s="9" t="s">
        <v>8319</v>
      </c>
      <c r="R992" s="9" t="s">
        <v>8321</v>
      </c>
      <c r="S992" s="13">
        <f>(((K992/60)/60)/24)+DATE(1970,1,1)+(-5/24)</f>
        <v>41855.575972222221</v>
      </c>
      <c r="T992" s="13">
        <f>(((J992/60)/60)/24)+DATE(1970,1,1)+(-5/24)</f>
        <v>41885.575972222221</v>
      </c>
      <c r="U992">
        <f t="shared" si="15"/>
        <v>2014</v>
      </c>
    </row>
    <row r="993" spans="1:21" ht="75" x14ac:dyDescent="0.2">
      <c r="A993" s="8">
        <f>F993/E993</f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14">
        <f>F993/M993</f>
        <v>30.285714285714285</v>
      </c>
      <c r="Q993" s="9" t="s">
        <v>8319</v>
      </c>
      <c r="R993" s="9" t="s">
        <v>8321</v>
      </c>
      <c r="S993" s="13">
        <f>(((K993/60)/60)/24)+DATE(1970,1,1)+(-5/24)</f>
        <v>42538.548472222225</v>
      </c>
      <c r="T993" s="13">
        <f>(((J993/60)/60)/24)+DATE(1970,1,1)+(-5/24)</f>
        <v>42563.57708333333</v>
      </c>
      <c r="U993">
        <f t="shared" si="15"/>
        <v>2016</v>
      </c>
    </row>
    <row r="994" spans="1:21" ht="45" x14ac:dyDescent="0.2">
      <c r="A994" s="8">
        <f>F994/E994</f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14">
        <f>F994/M994</f>
        <v>116.75</v>
      </c>
      <c r="Q994" s="9" t="s">
        <v>8319</v>
      </c>
      <c r="R994" s="9" t="s">
        <v>8321</v>
      </c>
      <c r="S994" s="13">
        <f>(((K994/60)/60)/24)+DATE(1970,1,1)+(-5/24)</f>
        <v>42437.71665509259</v>
      </c>
      <c r="T994" s="13">
        <f>(((J994/60)/60)/24)+DATE(1970,1,1)+(-5/24)</f>
        <v>42497.674988425926</v>
      </c>
      <c r="U994">
        <f t="shared" si="15"/>
        <v>2016</v>
      </c>
    </row>
    <row r="995" spans="1:21" ht="45" x14ac:dyDescent="0.2">
      <c r="A995" s="8">
        <f>F995/E995</f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14">
        <f>F995/M995</f>
        <v>89.59693877551021</v>
      </c>
      <c r="Q995" s="9" t="s">
        <v>8319</v>
      </c>
      <c r="R995" s="9" t="s">
        <v>8321</v>
      </c>
      <c r="S995" s="13">
        <f>(((K995/60)/60)/24)+DATE(1970,1,1)+(-5/24)</f>
        <v>42652.756574074076</v>
      </c>
      <c r="T995" s="13">
        <f>(((J995/60)/60)/24)+DATE(1970,1,1)+(-5/24)</f>
        <v>42685.999999999993</v>
      </c>
      <c r="U995">
        <f t="shared" si="15"/>
        <v>2016</v>
      </c>
    </row>
    <row r="996" spans="1:21" ht="60" x14ac:dyDescent="0.2">
      <c r="A996" s="8">
        <f>F996/E996</f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14">
        <f>F996/M996</f>
        <v>424.45454545454544</v>
      </c>
      <c r="Q996" s="9" t="s">
        <v>8319</v>
      </c>
      <c r="R996" s="9" t="s">
        <v>8321</v>
      </c>
      <c r="S996" s="13">
        <f>(((K996/60)/60)/24)+DATE(1970,1,1)+(-5/24)</f>
        <v>41921.054745370369</v>
      </c>
      <c r="T996" s="13">
        <f>(((J996/60)/60)/24)+DATE(1970,1,1)+(-5/24)</f>
        <v>41973.749305555553</v>
      </c>
      <c r="U996">
        <f t="shared" si="15"/>
        <v>2014</v>
      </c>
    </row>
    <row r="997" spans="1:21" ht="45" x14ac:dyDescent="0.2">
      <c r="A997" s="8">
        <f>F997/E997</f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14">
        <f>F997/M997</f>
        <v>80.666666666666671</v>
      </c>
      <c r="Q997" s="9" t="s">
        <v>8319</v>
      </c>
      <c r="R997" s="9" t="s">
        <v>8321</v>
      </c>
      <c r="S997" s="13">
        <f>(((K997/60)/60)/24)+DATE(1970,1,1)+(-5/24)</f>
        <v>41947.732407407406</v>
      </c>
      <c r="T997" s="13">
        <f>(((J997/60)/60)/24)+DATE(1970,1,1)+(-5/24)</f>
        <v>41972.458333333336</v>
      </c>
      <c r="U997">
        <f t="shared" si="15"/>
        <v>2014</v>
      </c>
    </row>
    <row r="998" spans="1:21" ht="30" x14ac:dyDescent="0.2">
      <c r="A998" s="8">
        <f>F998/E998</f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14">
        <f>F998/M998</f>
        <v>13</v>
      </c>
      <c r="Q998" s="9" t="s">
        <v>8319</v>
      </c>
      <c r="R998" s="9" t="s">
        <v>8321</v>
      </c>
      <c r="S998" s="13">
        <f>(((K998/60)/60)/24)+DATE(1970,1,1)+(-5/24)</f>
        <v>41817.658101851848</v>
      </c>
      <c r="T998" s="13">
        <f>(((J998/60)/60)/24)+DATE(1970,1,1)+(-5/24)</f>
        <v>41847.435416666667</v>
      </c>
      <c r="U998">
        <f t="shared" si="15"/>
        <v>2014</v>
      </c>
    </row>
    <row r="999" spans="1:21" ht="30" x14ac:dyDescent="0.2">
      <c r="A999" s="8">
        <f>F999/E999</f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14">
        <f>F999/M999</f>
        <v>8.125</v>
      </c>
      <c r="Q999" s="9" t="s">
        <v>8319</v>
      </c>
      <c r="R999" s="9" t="s">
        <v>8321</v>
      </c>
      <c r="S999" s="13">
        <f>(((K999/60)/60)/24)+DATE(1970,1,1)+(-5/24)</f>
        <v>41940.894641203704</v>
      </c>
      <c r="T999" s="13">
        <f>(((J999/60)/60)/24)+DATE(1970,1,1)+(-5/24)</f>
        <v>41970.936307870368</v>
      </c>
      <c r="U999">
        <f t="shared" si="15"/>
        <v>2014</v>
      </c>
    </row>
    <row r="1000" spans="1:21" ht="30" x14ac:dyDescent="0.2">
      <c r="A1000" s="8">
        <f>F1000/E1000</f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14">
        <f>F1000/M1000</f>
        <v>153.42794759825327</v>
      </c>
      <c r="Q1000" s="9" t="s">
        <v>8319</v>
      </c>
      <c r="R1000" s="9" t="s">
        <v>8321</v>
      </c>
      <c r="S1000" s="13">
        <f>(((K1000/60)/60)/24)+DATE(1970,1,1)+(-5/24)</f>
        <v>42281.960659722223</v>
      </c>
      <c r="T1000" s="13">
        <f>(((J1000/60)/60)/24)+DATE(1970,1,1)+(-5/24)</f>
        <v>42327.002326388887</v>
      </c>
      <c r="U1000">
        <f t="shared" si="15"/>
        <v>2015</v>
      </c>
    </row>
    <row r="1001" spans="1:21" ht="45" x14ac:dyDescent="0.2">
      <c r="A1001" s="8">
        <f>F1001/E1001</f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14">
        <f>F1001/M1001</f>
        <v>292.07499999999999</v>
      </c>
      <c r="Q1001" s="9" t="s">
        <v>8319</v>
      </c>
      <c r="R1001" s="9" t="s">
        <v>8321</v>
      </c>
      <c r="S1001" s="13">
        <f>(((K1001/60)/60)/24)+DATE(1970,1,1)+(-5/24)</f>
        <v>41926.091319444444</v>
      </c>
      <c r="T1001" s="13">
        <f>(((J1001/60)/60)/24)+DATE(1970,1,1)+(-5/24)</f>
        <v>41956.126388888886</v>
      </c>
      <c r="U1001">
        <f t="shared" si="15"/>
        <v>2014</v>
      </c>
    </row>
    <row r="1002" spans="1:21" ht="45" x14ac:dyDescent="0.2">
      <c r="A1002" s="8">
        <f>F1002/E1002</f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14">
        <f>F1002/M1002</f>
        <v>3304</v>
      </c>
      <c r="Q1002" s="9" t="s">
        <v>8319</v>
      </c>
      <c r="R1002" s="9" t="s">
        <v>8321</v>
      </c>
      <c r="S1002" s="13">
        <f>(((K1002/60)/60)/24)+DATE(1970,1,1)+(-5/24)</f>
        <v>42748.851388888892</v>
      </c>
      <c r="T1002" s="13">
        <f>(((J1002/60)/60)/24)+DATE(1970,1,1)+(-5/24)</f>
        <v>42808.80972222222</v>
      </c>
      <c r="U1002">
        <f t="shared" si="15"/>
        <v>2017</v>
      </c>
    </row>
    <row r="1003" spans="1:21" ht="45" x14ac:dyDescent="0.2">
      <c r="A1003" s="8">
        <f>F1003/E1003</f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14">
        <f>F1003/M1003</f>
        <v>1300</v>
      </c>
      <c r="Q1003" s="9" t="s">
        <v>8319</v>
      </c>
      <c r="R1003" s="9" t="s">
        <v>8321</v>
      </c>
      <c r="S1003" s="13">
        <f>(((K1003/60)/60)/24)+DATE(1970,1,1)+(-5/24)</f>
        <v>42720.511724537035</v>
      </c>
      <c r="T1003" s="13">
        <f>(((J1003/60)/60)/24)+DATE(1970,1,1)+(-5/24)</f>
        <v>42765.511724537035</v>
      </c>
      <c r="U1003">
        <f t="shared" si="15"/>
        <v>2016</v>
      </c>
    </row>
    <row r="1004" spans="1:21" ht="45" x14ac:dyDescent="0.2">
      <c r="A1004" s="8">
        <f>F1004/E1004</f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14">
        <f>F1004/M1004</f>
        <v>134.54545454545453</v>
      </c>
      <c r="Q1004" s="9" t="s">
        <v>8319</v>
      </c>
      <c r="R1004" s="9" t="s">
        <v>8321</v>
      </c>
      <c r="S1004" s="13">
        <f>(((K1004/60)/60)/24)+DATE(1970,1,1)+(-5/24)</f>
        <v>42325.475856481477</v>
      </c>
      <c r="T1004" s="13">
        <f>(((J1004/60)/60)/24)+DATE(1970,1,1)+(-5/24)</f>
        <v>42355.040972222218</v>
      </c>
      <c r="U1004">
        <f t="shared" si="15"/>
        <v>2015</v>
      </c>
    </row>
    <row r="1005" spans="1:21" ht="45" x14ac:dyDescent="0.2">
      <c r="A1005" s="8">
        <f>F1005/E1005</f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14">
        <f>F1005/M1005</f>
        <v>214.06666666666666</v>
      </c>
      <c r="Q1005" s="9" t="s">
        <v>8319</v>
      </c>
      <c r="R1005" s="9" t="s">
        <v>8321</v>
      </c>
      <c r="S1005" s="13">
        <f>(((K1005/60)/60)/24)+DATE(1970,1,1)+(-5/24)</f>
        <v>42780.500706018516</v>
      </c>
      <c r="T1005" s="13">
        <f>(((J1005/60)/60)/24)+DATE(1970,1,1)+(-5/24)</f>
        <v>42810.459039351852</v>
      </c>
      <c r="U1005">
        <f t="shared" si="15"/>
        <v>2017</v>
      </c>
    </row>
    <row r="1006" spans="1:21" ht="30" x14ac:dyDescent="0.2">
      <c r="A1006" s="8">
        <f>F1006/E1006</f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14">
        <f>F1006/M1006</f>
        <v>216.33684210526314</v>
      </c>
      <c r="Q1006" s="9" t="s">
        <v>8319</v>
      </c>
      <c r="R1006" s="9" t="s">
        <v>8321</v>
      </c>
      <c r="S1006" s="13">
        <f>(((K1006/60)/60)/24)+DATE(1970,1,1)+(-5/24)</f>
        <v>42388.5003125</v>
      </c>
      <c r="T1006" s="13">
        <f>(((J1006/60)/60)/24)+DATE(1970,1,1)+(-5/24)</f>
        <v>42418.5003125</v>
      </c>
      <c r="U1006">
        <f t="shared" si="15"/>
        <v>2016</v>
      </c>
    </row>
    <row r="1007" spans="1:21" ht="30" x14ac:dyDescent="0.2">
      <c r="A1007" s="8">
        <f>F1007/E1007</f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14">
        <f>F1007/M1007</f>
        <v>932.31055900621118</v>
      </c>
      <c r="Q1007" s="9" t="s">
        <v>8319</v>
      </c>
      <c r="R1007" s="9" t="s">
        <v>8321</v>
      </c>
      <c r="S1007" s="13">
        <f>(((K1007/60)/60)/24)+DATE(1970,1,1)+(-5/24)</f>
        <v>42276.416469907403</v>
      </c>
      <c r="T1007" s="13">
        <f>(((J1007/60)/60)/24)+DATE(1970,1,1)+(-5/24)</f>
        <v>42307.416469907403</v>
      </c>
      <c r="U1007">
        <f t="shared" si="15"/>
        <v>2015</v>
      </c>
    </row>
    <row r="1008" spans="1:21" ht="45" x14ac:dyDescent="0.2">
      <c r="A1008" s="8">
        <f>F1008/E1008</f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14">
        <f>F1008/M1008</f>
        <v>29.25</v>
      </c>
      <c r="Q1008" s="9" t="s">
        <v>8319</v>
      </c>
      <c r="R1008" s="9" t="s">
        <v>8321</v>
      </c>
      <c r="S1008" s="13">
        <f>(((K1008/60)/60)/24)+DATE(1970,1,1)+(-5/24)</f>
        <v>41976.83185185185</v>
      </c>
      <c r="T1008" s="13">
        <f>(((J1008/60)/60)/24)+DATE(1970,1,1)+(-5/24)</f>
        <v>41985.09097222222</v>
      </c>
      <c r="U1008">
        <f t="shared" si="15"/>
        <v>2014</v>
      </c>
    </row>
    <row r="1009" spans="1:21" ht="45" x14ac:dyDescent="0.2">
      <c r="A1009" s="8">
        <f>F1009/E1009</f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14">
        <f>F1009/M1009</f>
        <v>174.94736842105263</v>
      </c>
      <c r="Q1009" s="9" t="s">
        <v>8319</v>
      </c>
      <c r="R1009" s="9" t="s">
        <v>8321</v>
      </c>
      <c r="S1009" s="13">
        <f>(((K1009/60)/60)/24)+DATE(1970,1,1)+(-5/24)</f>
        <v>42676.3752662037</v>
      </c>
      <c r="T1009" s="13">
        <f>(((J1009/60)/60)/24)+DATE(1970,1,1)+(-5/24)</f>
        <v>42718.416932870365</v>
      </c>
      <c r="U1009">
        <f t="shared" si="15"/>
        <v>2016</v>
      </c>
    </row>
    <row r="1010" spans="1:21" ht="45" x14ac:dyDescent="0.2">
      <c r="A1010" s="8">
        <f>F1010/E1010</f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14">
        <f>F1010/M1010</f>
        <v>250</v>
      </c>
      <c r="Q1010" s="9" t="s">
        <v>8319</v>
      </c>
      <c r="R1010" s="9" t="s">
        <v>8321</v>
      </c>
      <c r="S1010" s="13">
        <f>(((K1010/60)/60)/24)+DATE(1970,1,1)+(-5/24)</f>
        <v>42702.600868055553</v>
      </c>
      <c r="T1010" s="13">
        <f>(((J1010/60)/60)/24)+DATE(1970,1,1)+(-5/24)</f>
        <v>42732.600868055553</v>
      </c>
      <c r="U1010">
        <f t="shared" si="15"/>
        <v>2016</v>
      </c>
    </row>
    <row r="1011" spans="1:21" ht="45" x14ac:dyDescent="0.2">
      <c r="A1011" s="8">
        <f>F1011/E1011</f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14">
        <f>F1011/M1011</f>
        <v>65</v>
      </c>
      <c r="Q1011" s="9" t="s">
        <v>8319</v>
      </c>
      <c r="R1011" s="9" t="s">
        <v>8321</v>
      </c>
      <c r="S1011" s="13">
        <f>(((K1011/60)/60)/24)+DATE(1970,1,1)+(-5/24)</f>
        <v>42510.396365740737</v>
      </c>
      <c r="T1011" s="13">
        <f>(((J1011/60)/60)/24)+DATE(1970,1,1)+(-5/24)</f>
        <v>42540.396365740737</v>
      </c>
      <c r="U1011">
        <f t="shared" si="15"/>
        <v>2016</v>
      </c>
    </row>
    <row r="1012" spans="1:21" ht="45" x14ac:dyDescent="0.2">
      <c r="A1012" s="8">
        <f>F1012/E1012</f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14">
        <f>F1012/M1012</f>
        <v>55</v>
      </c>
      <c r="Q1012" s="9" t="s">
        <v>8319</v>
      </c>
      <c r="R1012" s="9" t="s">
        <v>8321</v>
      </c>
      <c r="S1012" s="13">
        <f>(((K1012/60)/60)/24)+DATE(1970,1,1)+(-5/24)</f>
        <v>42561.621087962958</v>
      </c>
      <c r="T1012" s="13">
        <f>(((J1012/60)/60)/24)+DATE(1970,1,1)+(-5/24)</f>
        <v>42617.915972222218</v>
      </c>
      <c r="U1012">
        <f t="shared" si="15"/>
        <v>2016</v>
      </c>
    </row>
    <row r="1013" spans="1:21" ht="45" x14ac:dyDescent="0.2">
      <c r="A1013" s="8">
        <f>F1013/E1013</f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14">
        <f>F1013/M1013</f>
        <v>75</v>
      </c>
      <c r="Q1013" s="9" t="s">
        <v>8319</v>
      </c>
      <c r="R1013" s="9" t="s">
        <v>8321</v>
      </c>
      <c r="S1013" s="13">
        <f>(((K1013/60)/60)/24)+DATE(1970,1,1)+(-5/24)</f>
        <v>41946.689756944441</v>
      </c>
      <c r="T1013" s="13">
        <f>(((J1013/60)/60)/24)+DATE(1970,1,1)+(-5/24)</f>
        <v>41991.689756944441</v>
      </c>
      <c r="U1013">
        <f t="shared" si="15"/>
        <v>2014</v>
      </c>
    </row>
    <row r="1014" spans="1:21" ht="60" x14ac:dyDescent="0.2">
      <c r="A1014" s="8">
        <f>F1014/E1014</f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14">
        <f>F1014/M1014</f>
        <v>1389.3561935483872</v>
      </c>
      <c r="Q1014" s="9" t="s">
        <v>8319</v>
      </c>
      <c r="R1014" s="9" t="s">
        <v>8321</v>
      </c>
      <c r="S1014" s="13">
        <f>(((K1014/60)/60)/24)+DATE(1970,1,1)+(-5/24)</f>
        <v>42714.232083333329</v>
      </c>
      <c r="T1014" s="13">
        <f>(((J1014/60)/60)/24)+DATE(1970,1,1)+(-5/24)</f>
        <v>42759.232083333329</v>
      </c>
      <c r="U1014">
        <f t="shared" si="15"/>
        <v>2016</v>
      </c>
    </row>
    <row r="1015" spans="1:21" ht="45" x14ac:dyDescent="0.2">
      <c r="A1015" s="8">
        <f>F1015/E1015</f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14">
        <f>F1015/M1015</f>
        <v>95.911111111111111</v>
      </c>
      <c r="Q1015" s="9" t="s">
        <v>8319</v>
      </c>
      <c r="R1015" s="9" t="s">
        <v>8321</v>
      </c>
      <c r="S1015" s="13">
        <f>(((K1015/60)/60)/24)+DATE(1970,1,1)+(-5/24)</f>
        <v>42339.625648148147</v>
      </c>
      <c r="T1015" s="13">
        <f>(((J1015/60)/60)/24)+DATE(1970,1,1)+(-5/24)</f>
        <v>42367.624999999993</v>
      </c>
      <c r="U1015">
        <f t="shared" si="15"/>
        <v>2015</v>
      </c>
    </row>
    <row r="1016" spans="1:21" ht="30" x14ac:dyDescent="0.2">
      <c r="A1016" s="8">
        <f>F1016/E1016</f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14">
        <f>F1016/M1016</f>
        <v>191.25</v>
      </c>
      <c r="Q1016" s="9" t="s">
        <v>8319</v>
      </c>
      <c r="R1016" s="9" t="s">
        <v>8321</v>
      </c>
      <c r="S1016" s="13">
        <f>(((K1016/60)/60)/24)+DATE(1970,1,1)+(-5/24)</f>
        <v>41954.79415509259</v>
      </c>
      <c r="T1016" s="13">
        <f>(((J1016/60)/60)/24)+DATE(1970,1,1)+(-5/24)</f>
        <v>42004.79415509259</v>
      </c>
      <c r="U1016">
        <f t="shared" si="15"/>
        <v>2014</v>
      </c>
    </row>
    <row r="1017" spans="1:21" ht="30" x14ac:dyDescent="0.2">
      <c r="A1017" s="8">
        <f>F1017/E1017</f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14">
        <f>F1017/M1017</f>
        <v>40</v>
      </c>
      <c r="Q1017" s="9" t="s">
        <v>8319</v>
      </c>
      <c r="R1017" s="9" t="s">
        <v>8321</v>
      </c>
      <c r="S1017" s="13">
        <f>(((K1017/60)/60)/24)+DATE(1970,1,1)+(-5/24)</f>
        <v>42303.670081018521</v>
      </c>
      <c r="T1017" s="13">
        <f>(((J1017/60)/60)/24)+DATE(1970,1,1)+(-5/24)</f>
        <v>42333.711747685178</v>
      </c>
      <c r="U1017">
        <f t="shared" si="15"/>
        <v>2015</v>
      </c>
    </row>
    <row r="1018" spans="1:21" ht="45" x14ac:dyDescent="0.2">
      <c r="A1018" s="8">
        <f>F1018/E1018</f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14">
        <f>F1018/M1018</f>
        <v>74.78947368421052</v>
      </c>
      <c r="Q1018" s="9" t="s">
        <v>8319</v>
      </c>
      <c r="R1018" s="9" t="s">
        <v>8321</v>
      </c>
      <c r="S1018" s="13">
        <f>(((K1018/60)/60)/24)+DATE(1970,1,1)+(-5/24)</f>
        <v>42421.898796296293</v>
      </c>
      <c r="T1018" s="13">
        <f>(((J1018/60)/60)/24)+DATE(1970,1,1)+(-5/24)</f>
        <v>42466.857129629621</v>
      </c>
      <c r="U1018">
        <f t="shared" si="15"/>
        <v>2016</v>
      </c>
    </row>
    <row r="1019" spans="1:21" ht="45" x14ac:dyDescent="0.2">
      <c r="A1019" s="8">
        <f>F1019/E1019</f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14">
        <f>F1019/M1019</f>
        <v>161.11830985915492</v>
      </c>
      <c r="Q1019" s="9" t="s">
        <v>8319</v>
      </c>
      <c r="R1019" s="9" t="s">
        <v>8321</v>
      </c>
      <c r="S1019" s="13">
        <f>(((K1019/60)/60)/24)+DATE(1970,1,1)+(-5/24)</f>
        <v>42289.466840277775</v>
      </c>
      <c r="T1019" s="13">
        <f>(((J1019/60)/60)/24)+DATE(1970,1,1)+(-5/24)</f>
        <v>42329.508506944439</v>
      </c>
      <c r="U1019">
        <f t="shared" si="15"/>
        <v>2015</v>
      </c>
    </row>
    <row r="1020" spans="1:21" ht="45" x14ac:dyDescent="0.2">
      <c r="A1020" s="8">
        <f>F1020/E1020</f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14">
        <f>F1020/M1020</f>
        <v>88.714285714285708</v>
      </c>
      <c r="Q1020" s="9" t="s">
        <v>8319</v>
      </c>
      <c r="R1020" s="9" t="s">
        <v>8321</v>
      </c>
      <c r="S1020" s="13">
        <f>(((K1020/60)/60)/24)+DATE(1970,1,1)+(-5/24)</f>
        <v>42535.283946759257</v>
      </c>
      <c r="T1020" s="13">
        <f>(((J1020/60)/60)/24)+DATE(1970,1,1)+(-5/24)</f>
        <v>42565.283946759257</v>
      </c>
      <c r="U1020">
        <f t="shared" si="15"/>
        <v>2016</v>
      </c>
    </row>
    <row r="1021" spans="1:21" ht="30" x14ac:dyDescent="0.2">
      <c r="A1021" s="8">
        <f>F1021/E1021</f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14">
        <f>F1021/M1021</f>
        <v>53.25</v>
      </c>
      <c r="Q1021" s="9" t="s">
        <v>8319</v>
      </c>
      <c r="R1021" s="9" t="s">
        <v>8321</v>
      </c>
      <c r="S1021" s="13">
        <f>(((K1021/60)/60)/24)+DATE(1970,1,1)+(-5/24)</f>
        <v>42009.765613425923</v>
      </c>
      <c r="T1021" s="13">
        <f>(((J1021/60)/60)/24)+DATE(1970,1,1)+(-5/24)</f>
        <v>42039.765613425923</v>
      </c>
      <c r="U1021">
        <f t="shared" si="15"/>
        <v>2015</v>
      </c>
    </row>
    <row r="1022" spans="1:21" ht="45" x14ac:dyDescent="0.2">
      <c r="A1022" s="8">
        <f>F1022/E1022</f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14">
        <f>F1022/M1022</f>
        <v>106.2</v>
      </c>
      <c r="Q1022" s="9" t="s">
        <v>8325</v>
      </c>
      <c r="R1022" s="9" t="s">
        <v>8330</v>
      </c>
      <c r="S1022" s="13">
        <f>(((K1022/60)/60)/24)+DATE(1970,1,1)+(-5/24)</f>
        <v>42126.861215277771</v>
      </c>
      <c r="T1022" s="13">
        <f>(((J1022/60)/60)/24)+DATE(1970,1,1)+(-5/24)</f>
        <v>42156.824305555558</v>
      </c>
      <c r="U1022">
        <f t="shared" si="15"/>
        <v>2015</v>
      </c>
    </row>
    <row r="1023" spans="1:21" ht="45" x14ac:dyDescent="0.2">
      <c r="A1023" s="8">
        <f>F1023/E1023</f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14">
        <f>F1023/M1023</f>
        <v>22.079728033472804</v>
      </c>
      <c r="Q1023" s="9" t="s">
        <v>8325</v>
      </c>
      <c r="R1023" s="9" t="s">
        <v>8330</v>
      </c>
      <c r="S1023" s="13">
        <f>(((K1023/60)/60)/24)+DATE(1970,1,1)+(-5/24)</f>
        <v>42271.043645833335</v>
      </c>
      <c r="T1023" s="13">
        <f>(((J1023/60)/60)/24)+DATE(1970,1,1)+(-5/24)</f>
        <v>42293.958333333336</v>
      </c>
      <c r="U1023">
        <f t="shared" si="15"/>
        <v>2015</v>
      </c>
    </row>
    <row r="1024" spans="1:21" ht="30" x14ac:dyDescent="0.2">
      <c r="A1024" s="8">
        <f>F1024/E1024</f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14">
        <f>F1024/M1024</f>
        <v>31.054054054054053</v>
      </c>
      <c r="Q1024" s="9" t="s">
        <v>8325</v>
      </c>
      <c r="R1024" s="9" t="s">
        <v>8330</v>
      </c>
      <c r="S1024" s="13">
        <f>(((K1024/60)/60)/24)+DATE(1970,1,1)+(-5/24)</f>
        <v>42111.438391203708</v>
      </c>
      <c r="T1024" s="13">
        <f>(((J1024/60)/60)/24)+DATE(1970,1,1)+(-5/24)</f>
        <v>42141.438391203708</v>
      </c>
      <c r="U1024">
        <f t="shared" si="15"/>
        <v>2015</v>
      </c>
    </row>
    <row r="1025" spans="1:21" ht="45" x14ac:dyDescent="0.2">
      <c r="A1025" s="8">
        <f>F1025/E1025</f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14">
        <f>F1025/M1025</f>
        <v>36.206106870229007</v>
      </c>
      <c r="Q1025" s="9" t="s">
        <v>8325</v>
      </c>
      <c r="R1025" s="9" t="s">
        <v>8330</v>
      </c>
      <c r="S1025" s="13">
        <f>(((K1025/60)/60)/24)+DATE(1970,1,1)+(-5/24)</f>
        <v>42145.711354166669</v>
      </c>
      <c r="T1025" s="13">
        <f>(((J1025/60)/60)/24)+DATE(1970,1,1)+(-5/24)</f>
        <v>42175.711354166669</v>
      </c>
      <c r="U1025">
        <f t="shared" si="15"/>
        <v>2015</v>
      </c>
    </row>
    <row r="1026" spans="1:21" ht="45" x14ac:dyDescent="0.2">
      <c r="A1026" s="8">
        <f>F1026/E1026</f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14">
        <f>F1026/M1026</f>
        <v>388.9762295081967</v>
      </c>
      <c r="Q1026" s="9" t="s">
        <v>8325</v>
      </c>
      <c r="R1026" s="9" t="s">
        <v>8330</v>
      </c>
      <c r="S1026" s="13">
        <f>(((K1026/60)/60)/24)+DATE(1970,1,1)+(-5/24)</f>
        <v>42370.372256944444</v>
      </c>
      <c r="T1026" s="13">
        <f>(((J1026/60)/60)/24)+DATE(1970,1,1)+(-5/24)</f>
        <v>42400.372256944444</v>
      </c>
      <c r="U1026">
        <f t="shared" si="15"/>
        <v>2016</v>
      </c>
    </row>
    <row r="1027" spans="1:21" ht="30" x14ac:dyDescent="0.2">
      <c r="A1027" s="8">
        <f>F1027/E1027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14">
        <f>F1027/M1027</f>
        <v>71.848571428571432</v>
      </c>
      <c r="Q1027" s="9" t="s">
        <v>8325</v>
      </c>
      <c r="R1027" s="9" t="s">
        <v>8330</v>
      </c>
      <c r="S1027" s="13">
        <f>(((K1027/60)/60)/24)+DATE(1970,1,1)+(-5/24)</f>
        <v>42049.625428240739</v>
      </c>
      <c r="T1027" s="13">
        <f>(((J1027/60)/60)/24)+DATE(1970,1,1)+(-5/24)</f>
        <v>42079.583761574067</v>
      </c>
      <c r="U1027">
        <f t="shared" ref="U1027:U1090" si="16">YEAR(S1027)</f>
        <v>2015</v>
      </c>
    </row>
    <row r="1028" spans="1:21" ht="45" x14ac:dyDescent="0.2">
      <c r="A1028" s="8">
        <f>F1028/E1028</f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14">
        <f>F1028/M1028</f>
        <v>57.381803278688523</v>
      </c>
      <c r="Q1028" s="9" t="s">
        <v>8325</v>
      </c>
      <c r="R1028" s="9" t="s">
        <v>8330</v>
      </c>
      <c r="S1028" s="13">
        <f>(((K1028/60)/60)/24)+DATE(1970,1,1)+(-5/24)</f>
        <v>42426.199259259258</v>
      </c>
      <c r="T1028" s="13">
        <f>(((J1028/60)/60)/24)+DATE(1970,1,1)+(-5/24)</f>
        <v>42460.157592592594</v>
      </c>
      <c r="U1028">
        <f t="shared" si="16"/>
        <v>2016</v>
      </c>
    </row>
    <row r="1029" spans="1:21" ht="45" x14ac:dyDescent="0.2">
      <c r="A1029" s="8">
        <f>F1029/E1029</f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14">
        <f>F1029/M1029</f>
        <v>69.666666666666671</v>
      </c>
      <c r="Q1029" s="9" t="s">
        <v>8325</v>
      </c>
      <c r="R1029" s="9" t="s">
        <v>8330</v>
      </c>
      <c r="S1029" s="13">
        <f>(((K1029/60)/60)/24)+DATE(1970,1,1)+(-5/24)</f>
        <v>41904.825775462959</v>
      </c>
      <c r="T1029" s="13">
        <f>(((J1029/60)/60)/24)+DATE(1970,1,1)+(-5/24)</f>
        <v>41934.825775462959</v>
      </c>
      <c r="U1029">
        <f t="shared" si="16"/>
        <v>2014</v>
      </c>
    </row>
    <row r="1030" spans="1:21" ht="45" x14ac:dyDescent="0.2">
      <c r="A1030" s="8">
        <f>F1030/E1030</f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14">
        <f>F1030/M1030</f>
        <v>45.988235294117644</v>
      </c>
      <c r="Q1030" s="9" t="s">
        <v>8325</v>
      </c>
      <c r="R1030" s="9" t="s">
        <v>8330</v>
      </c>
      <c r="S1030" s="13">
        <f>(((K1030/60)/60)/24)+DATE(1970,1,1)+(-5/24)</f>
        <v>42755.419039351851</v>
      </c>
      <c r="T1030" s="13">
        <f>(((J1030/60)/60)/24)+DATE(1970,1,1)+(-5/24)</f>
        <v>42800.624999999993</v>
      </c>
      <c r="U1030">
        <f t="shared" si="16"/>
        <v>2017</v>
      </c>
    </row>
    <row r="1031" spans="1:21" ht="30" x14ac:dyDescent="0.2">
      <c r="A1031" s="8">
        <f>F1031/E1031</f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14">
        <f>F1031/M1031</f>
        <v>79.262411347517727</v>
      </c>
      <c r="Q1031" s="9" t="s">
        <v>8325</v>
      </c>
      <c r="R1031" s="9" t="s">
        <v>8330</v>
      </c>
      <c r="S1031" s="13">
        <f>(((K1031/60)/60)/24)+DATE(1970,1,1)+(-5/24)</f>
        <v>42044.503553240742</v>
      </c>
      <c r="T1031" s="13">
        <f>(((J1031/60)/60)/24)+DATE(1970,1,1)+(-5/24)</f>
        <v>42098.707638888889</v>
      </c>
      <c r="U1031">
        <f t="shared" si="16"/>
        <v>2015</v>
      </c>
    </row>
    <row r="1032" spans="1:21" ht="30" x14ac:dyDescent="0.2">
      <c r="A1032" s="8">
        <f>F1032/E1032</f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14">
        <f>F1032/M1032</f>
        <v>43.031446540880502</v>
      </c>
      <c r="Q1032" s="9" t="s">
        <v>8325</v>
      </c>
      <c r="R1032" s="9" t="s">
        <v>8330</v>
      </c>
      <c r="S1032" s="13">
        <f>(((K1032/60)/60)/24)+DATE(1970,1,1)+(-5/24)</f>
        <v>42611.274872685179</v>
      </c>
      <c r="T1032" s="13">
        <f>(((J1032/60)/60)/24)+DATE(1970,1,1)+(-5/24)</f>
        <v>42625.274872685179</v>
      </c>
      <c r="U1032">
        <f t="shared" si="16"/>
        <v>2016</v>
      </c>
    </row>
    <row r="1033" spans="1:21" ht="45" x14ac:dyDescent="0.2">
      <c r="A1033" s="8">
        <f>F1033/E1033</f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14">
        <f>F1033/M1033</f>
        <v>108.48484848484848</v>
      </c>
      <c r="Q1033" s="9" t="s">
        <v>8325</v>
      </c>
      <c r="R1033" s="9" t="s">
        <v>8330</v>
      </c>
      <c r="S1033" s="13">
        <f>(((K1033/60)/60)/24)+DATE(1970,1,1)+(-5/24)</f>
        <v>42324.555671296293</v>
      </c>
      <c r="T1033" s="13">
        <f>(((J1033/60)/60)/24)+DATE(1970,1,1)+(-5/24)</f>
        <v>42354.555671296293</v>
      </c>
      <c r="U1033">
        <f t="shared" si="16"/>
        <v>2015</v>
      </c>
    </row>
    <row r="1034" spans="1:21" ht="30" x14ac:dyDescent="0.2">
      <c r="A1034" s="8">
        <f>F1034/E1034</f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14">
        <f>F1034/M1034</f>
        <v>61.029583333333335</v>
      </c>
      <c r="Q1034" s="9" t="s">
        <v>8325</v>
      </c>
      <c r="R1034" s="9" t="s">
        <v>8330</v>
      </c>
      <c r="S1034" s="13">
        <f>(((K1034/60)/60)/24)+DATE(1970,1,1)+(-5/24)</f>
        <v>42514.458622685182</v>
      </c>
      <c r="T1034" s="13">
        <f>(((J1034/60)/60)/24)+DATE(1970,1,1)+(-5/24)</f>
        <v>42544.458622685182</v>
      </c>
      <c r="U1034">
        <f t="shared" si="16"/>
        <v>2016</v>
      </c>
    </row>
    <row r="1035" spans="1:21" ht="45" x14ac:dyDescent="0.2">
      <c r="A1035" s="8">
        <f>F1035/E1035</f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14">
        <f>F1035/M1035</f>
        <v>50.592592592592595</v>
      </c>
      <c r="Q1035" s="9" t="s">
        <v>8325</v>
      </c>
      <c r="R1035" s="9" t="s">
        <v>8330</v>
      </c>
      <c r="S1035" s="13">
        <f>(((K1035/60)/60)/24)+DATE(1970,1,1)+(-5/24)</f>
        <v>42688.524074074077</v>
      </c>
      <c r="T1035" s="13">
        <f>(((J1035/60)/60)/24)+DATE(1970,1,1)+(-5/24)</f>
        <v>42716.524074074077</v>
      </c>
      <c r="U1035">
        <f t="shared" si="16"/>
        <v>2016</v>
      </c>
    </row>
    <row r="1036" spans="1:21" ht="45" x14ac:dyDescent="0.2">
      <c r="A1036" s="8">
        <f>F1036/E1036</f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14">
        <f>F1036/M1036</f>
        <v>39.157168674698795</v>
      </c>
      <c r="Q1036" s="9" t="s">
        <v>8325</v>
      </c>
      <c r="R1036" s="9" t="s">
        <v>8330</v>
      </c>
      <c r="S1036" s="13">
        <f>(((K1036/60)/60)/24)+DATE(1970,1,1)+(-5/24)</f>
        <v>42554.958379629628</v>
      </c>
      <c r="T1036" s="13">
        <f>(((J1036/60)/60)/24)+DATE(1970,1,1)+(-5/24)</f>
        <v>42586.957638888889</v>
      </c>
      <c r="U1036">
        <f t="shared" si="16"/>
        <v>2016</v>
      </c>
    </row>
    <row r="1037" spans="1:21" ht="45" x14ac:dyDescent="0.2">
      <c r="A1037" s="8">
        <f>F1037/E1037</f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14">
        <f>F1037/M1037</f>
        <v>65.15789473684211</v>
      </c>
      <c r="Q1037" s="9" t="s">
        <v>8325</v>
      </c>
      <c r="R1037" s="9" t="s">
        <v>8330</v>
      </c>
      <c r="S1037" s="13">
        <f>(((K1037/60)/60)/24)+DATE(1970,1,1)+(-5/24)</f>
        <v>42016.43310185185</v>
      </c>
      <c r="T1037" s="13">
        <f>(((J1037/60)/60)/24)+DATE(1970,1,1)+(-5/24)</f>
        <v>42046.43310185185</v>
      </c>
      <c r="U1037">
        <f t="shared" si="16"/>
        <v>2015</v>
      </c>
    </row>
    <row r="1038" spans="1:21" ht="30" x14ac:dyDescent="0.2">
      <c r="A1038" s="8">
        <f>F1038/E1038</f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14">
        <f>F1038/M1038</f>
        <v>23.963127962085309</v>
      </c>
      <c r="Q1038" s="9" t="s">
        <v>8325</v>
      </c>
      <c r="R1038" s="9" t="s">
        <v>8330</v>
      </c>
      <c r="S1038" s="13">
        <f>(((K1038/60)/60)/24)+DATE(1970,1,1)+(-5/24)</f>
        <v>41249.240624999999</v>
      </c>
      <c r="T1038" s="13">
        <f>(((J1038/60)/60)/24)+DATE(1970,1,1)+(-5/24)</f>
        <v>41281.125</v>
      </c>
      <c r="U1038">
        <f t="shared" si="16"/>
        <v>2012</v>
      </c>
    </row>
    <row r="1039" spans="1:21" ht="45" x14ac:dyDescent="0.2">
      <c r="A1039" s="8">
        <f>F1039/E1039</f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14">
        <f>F1039/M1039</f>
        <v>48.61904761904762</v>
      </c>
      <c r="Q1039" s="9" t="s">
        <v>8325</v>
      </c>
      <c r="R1039" s="9" t="s">
        <v>8330</v>
      </c>
      <c r="S1039" s="13">
        <f>(((K1039/60)/60)/24)+DATE(1970,1,1)+(-5/24)</f>
        <v>42119.61414351852</v>
      </c>
      <c r="T1039" s="13">
        <f>(((J1039/60)/60)/24)+DATE(1970,1,1)+(-5/24)</f>
        <v>42141.999999999993</v>
      </c>
      <c r="U1039">
        <f t="shared" si="16"/>
        <v>2015</v>
      </c>
    </row>
    <row r="1040" spans="1:21" ht="45" x14ac:dyDescent="0.2">
      <c r="A1040" s="8">
        <f>F1040/E1040</f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14">
        <f>F1040/M1040</f>
        <v>35.73770491803279</v>
      </c>
      <c r="Q1040" s="9" t="s">
        <v>8325</v>
      </c>
      <c r="R1040" s="9" t="s">
        <v>8330</v>
      </c>
      <c r="S1040" s="13">
        <f>(((K1040/60)/60)/24)+DATE(1970,1,1)+(-5/24)</f>
        <v>42418.023414351854</v>
      </c>
      <c r="T1040" s="13">
        <f>(((J1040/60)/60)/24)+DATE(1970,1,1)+(-5/24)</f>
        <v>42447.981747685182</v>
      </c>
      <c r="U1040">
        <f t="shared" si="16"/>
        <v>2016</v>
      </c>
    </row>
    <row r="1041" spans="1:21" ht="45" x14ac:dyDescent="0.2">
      <c r="A1041" s="8">
        <f>F1041/E1041</f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14">
        <f>F1041/M1041</f>
        <v>21.366666666666667</v>
      </c>
      <c r="Q1041" s="9" t="s">
        <v>8325</v>
      </c>
      <c r="R1041" s="9" t="s">
        <v>8330</v>
      </c>
      <c r="S1041" s="13">
        <f>(((K1041/60)/60)/24)+DATE(1970,1,1)+(-5/24)</f>
        <v>42691.900995370372</v>
      </c>
      <c r="T1041" s="13">
        <f>(((J1041/60)/60)/24)+DATE(1970,1,1)+(-5/24)</f>
        <v>42717.124305555553</v>
      </c>
      <c r="U1041">
        <f t="shared" si="16"/>
        <v>2016</v>
      </c>
    </row>
    <row r="1042" spans="1:21" ht="45" x14ac:dyDescent="0.2">
      <c r="A1042" s="8">
        <f>F1042/E1042</f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14">
        <f>F1042/M1042</f>
        <v>250</v>
      </c>
      <c r="Q1042" s="9" t="s">
        <v>8331</v>
      </c>
      <c r="R1042" s="9" t="s">
        <v>8332</v>
      </c>
      <c r="S1042" s="13">
        <f>(((K1042/60)/60)/24)+DATE(1970,1,1)+(-5/24)</f>
        <v>42579.500104166662</v>
      </c>
      <c r="T1042" s="13">
        <f>(((J1042/60)/60)/24)+DATE(1970,1,1)+(-5/24)</f>
        <v>42609.500104166662</v>
      </c>
      <c r="U1042">
        <f t="shared" si="16"/>
        <v>2016</v>
      </c>
    </row>
    <row r="1043" spans="1:21" ht="45" x14ac:dyDescent="0.2">
      <c r="A1043" s="8">
        <f>F1043/E1043</f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14" t="e">
        <f>F1043/M1043</f>
        <v>#DIV/0!</v>
      </c>
      <c r="Q1043" s="9" t="s">
        <v>8331</v>
      </c>
      <c r="R1043" s="9" t="s">
        <v>8332</v>
      </c>
      <c r="S1043" s="13">
        <f>(((K1043/60)/60)/24)+DATE(1970,1,1)+(-5/24)</f>
        <v>41830.851759259262</v>
      </c>
      <c r="T1043" s="13">
        <f>(((J1043/60)/60)/24)+DATE(1970,1,1)+(-5/24)</f>
        <v>41850.851759259262</v>
      </c>
      <c r="U1043">
        <f t="shared" si="16"/>
        <v>2014</v>
      </c>
    </row>
    <row r="1044" spans="1:21" ht="45" x14ac:dyDescent="0.2">
      <c r="A1044" s="8">
        <f>F1044/E1044</f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14">
        <f>F1044/M1044</f>
        <v>10</v>
      </c>
      <c r="Q1044" s="9" t="s">
        <v>8331</v>
      </c>
      <c r="R1044" s="9" t="s">
        <v>8332</v>
      </c>
      <c r="S1044" s="13">
        <f>(((K1044/60)/60)/24)+DATE(1970,1,1)+(-5/24)</f>
        <v>41851.487824074073</v>
      </c>
      <c r="T1044" s="13">
        <f>(((J1044/60)/60)/24)+DATE(1970,1,1)+(-5/24)</f>
        <v>41894.208333333328</v>
      </c>
      <c r="U1044">
        <f t="shared" si="16"/>
        <v>2014</v>
      </c>
    </row>
    <row r="1045" spans="1:21" ht="45" x14ac:dyDescent="0.2">
      <c r="A1045" s="8">
        <f>F1045/E1045</f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14">
        <f>F1045/M1045</f>
        <v>29.236301369863014</v>
      </c>
      <c r="Q1045" s="9" t="s">
        <v>8331</v>
      </c>
      <c r="R1045" s="9" t="s">
        <v>8332</v>
      </c>
      <c r="S1045" s="13">
        <f>(((K1045/60)/60)/24)+DATE(1970,1,1)+(-5/24)</f>
        <v>42114.044618055552</v>
      </c>
      <c r="T1045" s="13">
        <f>(((J1045/60)/60)/24)+DATE(1970,1,1)+(-5/24)</f>
        <v>42144.044618055552</v>
      </c>
      <c r="U1045">
        <f t="shared" si="16"/>
        <v>2015</v>
      </c>
    </row>
    <row r="1046" spans="1:21" ht="45" x14ac:dyDescent="0.2">
      <c r="A1046" s="8">
        <f>F1046/E1046</f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14">
        <f>F1046/M1046</f>
        <v>3</v>
      </c>
      <c r="Q1046" s="9" t="s">
        <v>8331</v>
      </c>
      <c r="R1046" s="9" t="s">
        <v>8332</v>
      </c>
      <c r="S1046" s="13">
        <f>(((K1046/60)/60)/24)+DATE(1970,1,1)+(-5/24)</f>
        <v>42011.717604166661</v>
      </c>
      <c r="T1046" s="13">
        <f>(((J1046/60)/60)/24)+DATE(1970,1,1)+(-5/24)</f>
        <v>42068.643749999996</v>
      </c>
      <c r="U1046">
        <f t="shared" si="16"/>
        <v>2015</v>
      </c>
    </row>
    <row r="1047" spans="1:21" ht="45" x14ac:dyDescent="0.2">
      <c r="A1047" s="8">
        <f>F1047/E1047</f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14">
        <f>F1047/M1047</f>
        <v>33.25</v>
      </c>
      <c r="Q1047" s="9" t="s">
        <v>8331</v>
      </c>
      <c r="R1047" s="9" t="s">
        <v>8332</v>
      </c>
      <c r="S1047" s="13">
        <f>(((K1047/60)/60)/24)+DATE(1970,1,1)+(-5/24)</f>
        <v>41844.666087962964</v>
      </c>
      <c r="T1047" s="13">
        <f>(((J1047/60)/60)/24)+DATE(1970,1,1)+(-5/24)</f>
        <v>41874.666087962964</v>
      </c>
      <c r="U1047">
        <f t="shared" si="16"/>
        <v>2014</v>
      </c>
    </row>
    <row r="1048" spans="1:21" ht="45" x14ac:dyDescent="0.2">
      <c r="A1048" s="8">
        <f>F1048/E1048</f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14" t="e">
        <f>F1048/M1048</f>
        <v>#DIV/0!</v>
      </c>
      <c r="Q1048" s="9" t="s">
        <v>8331</v>
      </c>
      <c r="R1048" s="9" t="s">
        <v>8332</v>
      </c>
      <c r="S1048" s="13">
        <f>(((K1048/60)/60)/24)+DATE(1970,1,1)+(-5/24)</f>
        <v>42319.643055555549</v>
      </c>
      <c r="T1048" s="13">
        <f>(((J1048/60)/60)/24)+DATE(1970,1,1)+(-5/24)</f>
        <v>42364.643055555549</v>
      </c>
      <c r="U1048">
        <f t="shared" si="16"/>
        <v>2015</v>
      </c>
    </row>
    <row r="1049" spans="1:21" ht="45" x14ac:dyDescent="0.2">
      <c r="A1049" s="8">
        <f>F1049/E1049</f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14">
        <f>F1049/M1049</f>
        <v>1</v>
      </c>
      <c r="Q1049" s="9" t="s">
        <v>8331</v>
      </c>
      <c r="R1049" s="9" t="s">
        <v>8332</v>
      </c>
      <c r="S1049" s="13">
        <f>(((K1049/60)/60)/24)+DATE(1970,1,1)+(-5/24)</f>
        <v>41918.610127314809</v>
      </c>
      <c r="T1049" s="13">
        <f>(((J1049/60)/60)/24)+DATE(1970,1,1)+(-5/24)</f>
        <v>41948.65179398148</v>
      </c>
      <c r="U1049">
        <f t="shared" si="16"/>
        <v>2014</v>
      </c>
    </row>
    <row r="1050" spans="1:21" ht="45" x14ac:dyDescent="0.2">
      <c r="A1050" s="8">
        <f>F1050/E1050</f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14">
        <f>F1050/M1050</f>
        <v>53</v>
      </c>
      <c r="Q1050" s="9" t="s">
        <v>8331</v>
      </c>
      <c r="R1050" s="9" t="s">
        <v>8332</v>
      </c>
      <c r="S1050" s="13">
        <f>(((K1050/60)/60)/24)+DATE(1970,1,1)+(-5/24)</f>
        <v>42597.844780092586</v>
      </c>
      <c r="T1050" s="13">
        <f>(((J1050/60)/60)/24)+DATE(1970,1,1)+(-5/24)</f>
        <v>42637.844780092586</v>
      </c>
      <c r="U1050">
        <f t="shared" si="16"/>
        <v>2016</v>
      </c>
    </row>
    <row r="1051" spans="1:21" x14ac:dyDescent="0.2">
      <c r="A1051" s="8">
        <f>F1051/E1051</f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14" t="e">
        <f>F1051/M1051</f>
        <v>#DIV/0!</v>
      </c>
      <c r="Q1051" s="9" t="s">
        <v>8331</v>
      </c>
      <c r="R1051" s="9" t="s">
        <v>8332</v>
      </c>
      <c r="S1051" s="13">
        <f>(((K1051/60)/60)/24)+DATE(1970,1,1)+(-5/24)</f>
        <v>42382.222743055558</v>
      </c>
      <c r="T1051" s="13">
        <f>(((J1051/60)/60)/24)+DATE(1970,1,1)+(-5/24)</f>
        <v>42412.222743055558</v>
      </c>
      <c r="U1051">
        <f t="shared" si="16"/>
        <v>2016</v>
      </c>
    </row>
    <row r="1052" spans="1:21" ht="30" x14ac:dyDescent="0.2">
      <c r="A1052" s="8">
        <f>F1052/E1052</f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14" t="e">
        <f>F1052/M1052</f>
        <v>#DIV/0!</v>
      </c>
      <c r="Q1052" s="9" t="s">
        <v>8331</v>
      </c>
      <c r="R1052" s="9" t="s">
        <v>8332</v>
      </c>
      <c r="S1052" s="13">
        <f>(((K1052/60)/60)/24)+DATE(1970,1,1)+(-5/24)</f>
        <v>42231.588854166665</v>
      </c>
      <c r="T1052" s="13">
        <f>(((J1052/60)/60)/24)+DATE(1970,1,1)+(-5/24)</f>
        <v>42261.588854166665</v>
      </c>
      <c r="U1052">
        <f t="shared" si="16"/>
        <v>2015</v>
      </c>
    </row>
    <row r="1053" spans="1:21" ht="45" x14ac:dyDescent="0.2">
      <c r="A1053" s="8">
        <f>F1053/E1053</f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14" t="e">
        <f>F1053/M1053</f>
        <v>#DIV/0!</v>
      </c>
      <c r="Q1053" s="9" t="s">
        <v>8331</v>
      </c>
      <c r="R1053" s="9" t="s">
        <v>8332</v>
      </c>
      <c r="S1053" s="13">
        <f>(((K1053/60)/60)/24)+DATE(1970,1,1)+(-5/24)</f>
        <v>41849.805844907409</v>
      </c>
      <c r="T1053" s="13">
        <f>(((J1053/60)/60)/24)+DATE(1970,1,1)+(-5/24)</f>
        <v>41877.805844907409</v>
      </c>
      <c r="U1053">
        <f t="shared" si="16"/>
        <v>2014</v>
      </c>
    </row>
    <row r="1054" spans="1:21" ht="60" x14ac:dyDescent="0.2">
      <c r="A1054" s="8">
        <f>F1054/E1054</f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14" t="e">
        <f>F1054/M1054</f>
        <v>#DIV/0!</v>
      </c>
      <c r="Q1054" s="9" t="s">
        <v>8331</v>
      </c>
      <c r="R1054" s="9" t="s">
        <v>8332</v>
      </c>
      <c r="S1054" s="13">
        <f>(((K1054/60)/60)/24)+DATE(1970,1,1)+(-5/24)</f>
        <v>42483.589062499996</v>
      </c>
      <c r="T1054" s="13">
        <f>(((J1054/60)/60)/24)+DATE(1970,1,1)+(-5/24)</f>
        <v>42527.631249999999</v>
      </c>
      <c r="U1054">
        <f t="shared" si="16"/>
        <v>2016</v>
      </c>
    </row>
    <row r="1055" spans="1:21" ht="45" x14ac:dyDescent="0.2">
      <c r="A1055" s="8">
        <f>F1055/E1055</f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14">
        <f>F1055/M1055</f>
        <v>15</v>
      </c>
      <c r="Q1055" s="9" t="s">
        <v>8331</v>
      </c>
      <c r="R1055" s="9" t="s">
        <v>8332</v>
      </c>
      <c r="S1055" s="13">
        <f>(((K1055/60)/60)/24)+DATE(1970,1,1)+(-5/24)</f>
        <v>42774.964490740742</v>
      </c>
      <c r="T1055" s="13">
        <f>(((J1055/60)/60)/24)+DATE(1970,1,1)+(-5/24)</f>
        <v>42799.964490740742</v>
      </c>
      <c r="U1055">
        <f t="shared" si="16"/>
        <v>2017</v>
      </c>
    </row>
    <row r="1056" spans="1:21" ht="45" x14ac:dyDescent="0.2">
      <c r="A1056" s="8">
        <f>F1056/E1056</f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14" t="e">
        <f>F1056/M1056</f>
        <v>#DIV/0!</v>
      </c>
      <c r="Q1056" s="9" t="s">
        <v>8331</v>
      </c>
      <c r="R1056" s="9" t="s">
        <v>8332</v>
      </c>
      <c r="S1056" s="13">
        <f>(((K1056/60)/60)/24)+DATE(1970,1,1)+(-5/24)</f>
        <v>41831.643506944441</v>
      </c>
      <c r="T1056" s="13">
        <f>(((J1056/60)/60)/24)+DATE(1970,1,1)+(-5/24)</f>
        <v>41861.708333333328</v>
      </c>
      <c r="U1056">
        <f t="shared" si="16"/>
        <v>2014</v>
      </c>
    </row>
    <row r="1057" spans="1:21" ht="45" x14ac:dyDescent="0.2">
      <c r="A1057" s="8">
        <f>F1057/E1057</f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14" t="e">
        <f>F1057/M1057</f>
        <v>#DIV/0!</v>
      </c>
      <c r="Q1057" s="9" t="s">
        <v>8331</v>
      </c>
      <c r="R1057" s="9" t="s">
        <v>8332</v>
      </c>
      <c r="S1057" s="13">
        <f>(((K1057/60)/60)/24)+DATE(1970,1,1)+(-5/24)</f>
        <v>42406.784085648142</v>
      </c>
      <c r="T1057" s="13">
        <f>(((J1057/60)/60)/24)+DATE(1970,1,1)+(-5/24)</f>
        <v>42436.784085648142</v>
      </c>
      <c r="U1057">
        <f t="shared" si="16"/>
        <v>2016</v>
      </c>
    </row>
    <row r="1058" spans="1:21" ht="45" x14ac:dyDescent="0.2">
      <c r="A1058" s="8">
        <f>F1058/E1058</f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14" t="e">
        <f>F1058/M1058</f>
        <v>#DIV/0!</v>
      </c>
      <c r="Q1058" s="9" t="s">
        <v>8331</v>
      </c>
      <c r="R1058" s="9" t="s">
        <v>8332</v>
      </c>
      <c r="S1058" s="13">
        <f>(((K1058/60)/60)/24)+DATE(1970,1,1)+(-5/24)</f>
        <v>42058.511307870365</v>
      </c>
      <c r="T1058" s="13">
        <f>(((J1058/60)/60)/24)+DATE(1970,1,1)+(-5/24)</f>
        <v>42118.469641203708</v>
      </c>
      <c r="U1058">
        <f t="shared" si="16"/>
        <v>2015</v>
      </c>
    </row>
    <row r="1059" spans="1:21" ht="30" x14ac:dyDescent="0.2">
      <c r="A1059" s="8">
        <f>F1059/E1059</f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14" t="e">
        <f>F1059/M1059</f>
        <v>#DIV/0!</v>
      </c>
      <c r="Q1059" s="9" t="s">
        <v>8331</v>
      </c>
      <c r="R1059" s="9" t="s">
        <v>8332</v>
      </c>
      <c r="S1059" s="13">
        <f>(((K1059/60)/60)/24)+DATE(1970,1,1)+(-5/24)</f>
        <v>42678.662997685176</v>
      </c>
      <c r="T1059" s="13">
        <f>(((J1059/60)/60)/24)+DATE(1970,1,1)+(-5/24)</f>
        <v>42708.704664351848</v>
      </c>
      <c r="U1059">
        <f t="shared" si="16"/>
        <v>2016</v>
      </c>
    </row>
    <row r="1060" spans="1:21" ht="45" x14ac:dyDescent="0.2">
      <c r="A1060" s="8">
        <f>F1060/E1060</f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14" t="e">
        <f>F1060/M1060</f>
        <v>#DIV/0!</v>
      </c>
      <c r="Q1060" s="9" t="s">
        <v>8331</v>
      </c>
      <c r="R1060" s="9" t="s">
        <v>8332</v>
      </c>
      <c r="S1060" s="13">
        <f>(((K1060/60)/60)/24)+DATE(1970,1,1)+(-5/24)</f>
        <v>42047.692627314813</v>
      </c>
      <c r="T1060" s="13">
        <f>(((J1060/60)/60)/24)+DATE(1970,1,1)+(-5/24)</f>
        <v>42088.791666666664</v>
      </c>
      <c r="U1060">
        <f t="shared" si="16"/>
        <v>2015</v>
      </c>
    </row>
    <row r="1061" spans="1:21" x14ac:dyDescent="0.2">
      <c r="A1061" s="8">
        <f>F1061/E1061</f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14" t="e">
        <f>F1061/M1061</f>
        <v>#DIV/0!</v>
      </c>
      <c r="Q1061" s="9" t="s">
        <v>8331</v>
      </c>
      <c r="R1061" s="9" t="s">
        <v>8332</v>
      </c>
      <c r="S1061" s="13">
        <f>(((K1061/60)/60)/24)+DATE(1970,1,1)+(-5/24)</f>
        <v>42046.581666666665</v>
      </c>
      <c r="T1061" s="13">
        <f>(((J1061/60)/60)/24)+DATE(1970,1,1)+(-5/24)</f>
        <v>42076.54</v>
      </c>
      <c r="U1061">
        <f t="shared" si="16"/>
        <v>2015</v>
      </c>
    </row>
    <row r="1062" spans="1:21" ht="45" x14ac:dyDescent="0.2">
      <c r="A1062" s="8">
        <f>F1062/E1062</f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14">
        <f>F1062/M1062</f>
        <v>50</v>
      </c>
      <c r="Q1062" s="9" t="s">
        <v>8331</v>
      </c>
      <c r="R1062" s="9" t="s">
        <v>8332</v>
      </c>
      <c r="S1062" s="13">
        <f>(((K1062/60)/60)/24)+DATE(1970,1,1)+(-5/24)</f>
        <v>42079.704780092587</v>
      </c>
      <c r="T1062" s="13">
        <f>(((J1062/60)/60)/24)+DATE(1970,1,1)+(-5/24)</f>
        <v>42109.704780092587</v>
      </c>
      <c r="U1062">
        <f t="shared" si="16"/>
        <v>2015</v>
      </c>
    </row>
    <row r="1063" spans="1:21" ht="30" x14ac:dyDescent="0.2">
      <c r="A1063" s="8">
        <f>F1063/E1063</f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14" t="e">
        <f>F1063/M1063</f>
        <v>#DIV/0!</v>
      </c>
      <c r="Q1063" s="9" t="s">
        <v>8331</v>
      </c>
      <c r="R1063" s="9" t="s">
        <v>8332</v>
      </c>
      <c r="S1063" s="13">
        <f>(((K1063/60)/60)/24)+DATE(1970,1,1)+(-5/24)</f>
        <v>42432.068379629629</v>
      </c>
      <c r="T1063" s="13">
        <f>(((J1063/60)/60)/24)+DATE(1970,1,1)+(-5/24)</f>
        <v>42491.833333333336</v>
      </c>
      <c r="U1063">
        <f t="shared" si="16"/>
        <v>2016</v>
      </c>
    </row>
    <row r="1064" spans="1:21" x14ac:dyDescent="0.2">
      <c r="A1064" s="8">
        <f>F1064/E1064</f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14">
        <f>F1064/M1064</f>
        <v>47.5</v>
      </c>
      <c r="Q1064" s="9" t="s">
        <v>8331</v>
      </c>
      <c r="R1064" s="9" t="s">
        <v>8332</v>
      </c>
      <c r="S1064" s="13">
        <f>(((K1064/60)/60)/24)+DATE(1970,1,1)+(-5/24)</f>
        <v>42556.598854166667</v>
      </c>
      <c r="T1064" s="13">
        <f>(((J1064/60)/60)/24)+DATE(1970,1,1)+(-5/24)</f>
        <v>42563.598854166667</v>
      </c>
      <c r="U1064">
        <f t="shared" si="16"/>
        <v>2016</v>
      </c>
    </row>
    <row r="1065" spans="1:21" ht="45" x14ac:dyDescent="0.2">
      <c r="A1065" s="8">
        <f>F1065/E1065</f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14" t="e">
        <f>F1065/M1065</f>
        <v>#DIV/0!</v>
      </c>
      <c r="Q1065" s="9" t="s">
        <v>8331</v>
      </c>
      <c r="R1065" s="9" t="s">
        <v>8332</v>
      </c>
      <c r="S1065" s="13">
        <f>(((K1065/60)/60)/24)+DATE(1970,1,1)+(-5/24)</f>
        <v>42582.822476851848</v>
      </c>
      <c r="T1065" s="13">
        <f>(((J1065/60)/60)/24)+DATE(1970,1,1)+(-5/24)</f>
        <v>42612.822476851848</v>
      </c>
      <c r="U1065">
        <f t="shared" si="16"/>
        <v>2016</v>
      </c>
    </row>
    <row r="1066" spans="1:21" ht="45" x14ac:dyDescent="0.2">
      <c r="A1066" s="8">
        <f>F1066/E1066</f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14">
        <f>F1066/M1066</f>
        <v>65.666666666666671</v>
      </c>
      <c r="Q1066" s="9" t="s">
        <v>8333</v>
      </c>
      <c r="R1066" s="9" t="s">
        <v>8334</v>
      </c>
      <c r="S1066" s="13">
        <f>(((K1066/60)/60)/24)+DATE(1970,1,1)+(-5/24)</f>
        <v>41417.019710648143</v>
      </c>
      <c r="T1066" s="13">
        <f>(((J1066/60)/60)/24)+DATE(1970,1,1)+(-5/24)</f>
        <v>41462.019710648143</v>
      </c>
      <c r="U1066">
        <f t="shared" si="16"/>
        <v>2013</v>
      </c>
    </row>
    <row r="1067" spans="1:21" ht="45" x14ac:dyDescent="0.2">
      <c r="A1067" s="8">
        <f>F1067/E1067</f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14">
        <f>F1067/M1067</f>
        <v>16.2</v>
      </c>
      <c r="Q1067" s="9" t="s">
        <v>8333</v>
      </c>
      <c r="R1067" s="9" t="s">
        <v>8334</v>
      </c>
      <c r="S1067" s="13">
        <f>(((K1067/60)/60)/24)+DATE(1970,1,1)+(-5/24)</f>
        <v>41661.172708333332</v>
      </c>
      <c r="T1067" s="13">
        <f>(((J1067/60)/60)/24)+DATE(1970,1,1)+(-5/24)</f>
        <v>41689.172708333332</v>
      </c>
      <c r="U1067">
        <f t="shared" si="16"/>
        <v>2014</v>
      </c>
    </row>
    <row r="1068" spans="1:21" ht="45" x14ac:dyDescent="0.2">
      <c r="A1068" s="8">
        <f>F1068/E1068</f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14">
        <f>F1068/M1068</f>
        <v>34.128378378378379</v>
      </c>
      <c r="Q1068" s="9" t="s">
        <v>8333</v>
      </c>
      <c r="R1068" s="9" t="s">
        <v>8334</v>
      </c>
      <c r="S1068" s="13">
        <f>(((K1068/60)/60)/24)+DATE(1970,1,1)+(-5/24)</f>
        <v>41445.754421296297</v>
      </c>
      <c r="T1068" s="13">
        <f>(((J1068/60)/60)/24)+DATE(1970,1,1)+(-5/24)</f>
        <v>41490.754421296297</v>
      </c>
      <c r="U1068">
        <f t="shared" si="16"/>
        <v>2013</v>
      </c>
    </row>
    <row r="1069" spans="1:21" ht="45" x14ac:dyDescent="0.2">
      <c r="A1069" s="8">
        <f>F1069/E1069</f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14">
        <f>F1069/M1069</f>
        <v>13</v>
      </c>
      <c r="Q1069" s="9" t="s">
        <v>8333</v>
      </c>
      <c r="R1069" s="9" t="s">
        <v>8334</v>
      </c>
      <c r="S1069" s="13">
        <f>(((K1069/60)/60)/24)+DATE(1970,1,1)+(-5/24)</f>
        <v>41599.647349537037</v>
      </c>
      <c r="T1069" s="13">
        <f>(((J1069/60)/60)/24)+DATE(1970,1,1)+(-5/24)</f>
        <v>41629.647349537037</v>
      </c>
      <c r="U1069">
        <f t="shared" si="16"/>
        <v>2013</v>
      </c>
    </row>
    <row r="1070" spans="1:21" ht="45" x14ac:dyDescent="0.2">
      <c r="A1070" s="8">
        <f>F1070/E1070</f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14">
        <f>F1070/M1070</f>
        <v>11.25</v>
      </c>
      <c r="Q1070" s="9" t="s">
        <v>8333</v>
      </c>
      <c r="R1070" s="9" t="s">
        <v>8334</v>
      </c>
      <c r="S1070" s="13">
        <f>(((K1070/60)/60)/24)+DATE(1970,1,1)+(-5/24)</f>
        <v>42440.162777777768</v>
      </c>
      <c r="T1070" s="13">
        <f>(((J1070/60)/60)/24)+DATE(1970,1,1)+(-5/24)</f>
        <v>42470.121111111112</v>
      </c>
      <c r="U1070">
        <f t="shared" si="16"/>
        <v>2016</v>
      </c>
    </row>
    <row r="1071" spans="1:21" ht="45" x14ac:dyDescent="0.2">
      <c r="A1071" s="8">
        <f>F1071/E1071</f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14">
        <f>F1071/M1071</f>
        <v>40.476190476190474</v>
      </c>
      <c r="Q1071" s="9" t="s">
        <v>8333</v>
      </c>
      <c r="R1071" s="9" t="s">
        <v>8334</v>
      </c>
      <c r="S1071" s="13">
        <f>(((K1071/60)/60)/24)+DATE(1970,1,1)+(-5/24)</f>
        <v>41572.021516203698</v>
      </c>
      <c r="T1071" s="13">
        <f>(((J1071/60)/60)/24)+DATE(1970,1,1)+(-5/24)</f>
        <v>41604.06318287037</v>
      </c>
      <c r="U1071">
        <f t="shared" si="16"/>
        <v>2013</v>
      </c>
    </row>
    <row r="1072" spans="1:21" ht="45" x14ac:dyDescent="0.2">
      <c r="A1072" s="8">
        <f>F1072/E1072</f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14">
        <f>F1072/M1072</f>
        <v>35</v>
      </c>
      <c r="Q1072" s="9" t="s">
        <v>8333</v>
      </c>
      <c r="R1072" s="9" t="s">
        <v>8334</v>
      </c>
      <c r="S1072" s="13">
        <f>(((K1072/60)/60)/24)+DATE(1970,1,1)+(-5/24)</f>
        <v>41162.803495370368</v>
      </c>
      <c r="T1072" s="13">
        <f>(((J1072/60)/60)/24)+DATE(1970,1,1)+(-5/24)</f>
        <v>41182.803495370368</v>
      </c>
      <c r="U1072">
        <f t="shared" si="16"/>
        <v>2012</v>
      </c>
    </row>
    <row r="1073" spans="1:21" ht="45" x14ac:dyDescent="0.2">
      <c r="A1073" s="8">
        <f>F1073/E1073</f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14" t="e">
        <f>F1073/M1073</f>
        <v>#DIV/0!</v>
      </c>
      <c r="Q1073" s="9" t="s">
        <v>8333</v>
      </c>
      <c r="R1073" s="9" t="s">
        <v>8334</v>
      </c>
      <c r="S1073" s="13">
        <f>(((K1073/60)/60)/24)+DATE(1970,1,1)+(-5/24)</f>
        <v>42295.545057870368</v>
      </c>
      <c r="T1073" s="13">
        <f>(((J1073/60)/60)/24)+DATE(1970,1,1)+(-5/24)</f>
        <v>42325.586724537039</v>
      </c>
      <c r="U1073">
        <f t="shared" si="16"/>
        <v>2015</v>
      </c>
    </row>
    <row r="1074" spans="1:21" ht="45" x14ac:dyDescent="0.2">
      <c r="A1074" s="8">
        <f>F1074/E1074</f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14">
        <f>F1074/M1074</f>
        <v>12.75</v>
      </c>
      <c r="Q1074" s="9" t="s">
        <v>8333</v>
      </c>
      <c r="R1074" s="9" t="s">
        <v>8334</v>
      </c>
      <c r="S1074" s="13">
        <f>(((K1074/60)/60)/24)+DATE(1970,1,1)+(-5/24)</f>
        <v>41645.623807870368</v>
      </c>
      <c r="T1074" s="13">
        <f>(((J1074/60)/60)/24)+DATE(1970,1,1)+(-5/24)</f>
        <v>41675.623807870368</v>
      </c>
      <c r="U1074">
        <f t="shared" si="16"/>
        <v>2014</v>
      </c>
    </row>
    <row r="1075" spans="1:21" ht="30" x14ac:dyDescent="0.2">
      <c r="A1075" s="8">
        <f>F1075/E1075</f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14">
        <f>F1075/M1075</f>
        <v>10</v>
      </c>
      <c r="Q1075" s="9" t="s">
        <v>8333</v>
      </c>
      <c r="R1075" s="9" t="s">
        <v>8334</v>
      </c>
      <c r="S1075" s="13">
        <f>(((K1075/60)/60)/24)+DATE(1970,1,1)+(-5/24)</f>
        <v>40802.756261574068</v>
      </c>
      <c r="T1075" s="13">
        <f>(((J1075/60)/60)/24)+DATE(1970,1,1)+(-5/24)</f>
        <v>40832.756261574068</v>
      </c>
      <c r="U1075">
        <f t="shared" si="16"/>
        <v>2011</v>
      </c>
    </row>
    <row r="1076" spans="1:21" ht="45" x14ac:dyDescent="0.2">
      <c r="A1076" s="8">
        <f>F1076/E1076</f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14">
        <f>F1076/M1076</f>
        <v>113.56666666666666</v>
      </c>
      <c r="Q1076" s="9" t="s">
        <v>8333</v>
      </c>
      <c r="R1076" s="9" t="s">
        <v>8334</v>
      </c>
      <c r="S1076" s="13">
        <f>(((K1076/60)/60)/24)+DATE(1970,1,1)+(-5/24)</f>
        <v>41612.964641203704</v>
      </c>
      <c r="T1076" s="13">
        <f>(((J1076/60)/60)/24)+DATE(1970,1,1)+(-5/24)</f>
        <v>41642.964641203704</v>
      </c>
      <c r="U1076">
        <f t="shared" si="16"/>
        <v>2013</v>
      </c>
    </row>
    <row r="1077" spans="1:21" ht="30" x14ac:dyDescent="0.2">
      <c r="A1077" s="8">
        <f>F1077/E1077</f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14">
        <f>F1077/M1077</f>
        <v>15</v>
      </c>
      <c r="Q1077" s="9" t="s">
        <v>8333</v>
      </c>
      <c r="R1077" s="9" t="s">
        <v>8334</v>
      </c>
      <c r="S1077" s="13">
        <f>(((K1077/60)/60)/24)+DATE(1970,1,1)+(-5/24)</f>
        <v>41005.695787037032</v>
      </c>
      <c r="T1077" s="13">
        <f>(((J1077/60)/60)/24)+DATE(1970,1,1)+(-5/24)</f>
        <v>41035.695787037032</v>
      </c>
      <c r="U1077">
        <f t="shared" si="16"/>
        <v>2012</v>
      </c>
    </row>
    <row r="1078" spans="1:21" ht="45" x14ac:dyDescent="0.2">
      <c r="A1078" s="8">
        <f>F1078/E1078</f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14">
        <f>F1078/M1078</f>
        <v>48.281025641025643</v>
      </c>
      <c r="Q1078" s="9" t="s">
        <v>8333</v>
      </c>
      <c r="R1078" s="9" t="s">
        <v>8334</v>
      </c>
      <c r="S1078" s="13">
        <f>(((K1078/60)/60)/24)+DATE(1970,1,1)+(-5/24)</f>
        <v>41838.169560185182</v>
      </c>
      <c r="T1078" s="13">
        <f>(((J1078/60)/60)/24)+DATE(1970,1,1)+(-5/24)</f>
        <v>41893.169560185182</v>
      </c>
      <c r="U1078">
        <f t="shared" si="16"/>
        <v>2014</v>
      </c>
    </row>
    <row r="1079" spans="1:21" ht="45" x14ac:dyDescent="0.2">
      <c r="A1079" s="8">
        <f>F1079/E1079</f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14">
        <f>F1079/M1079</f>
        <v>43.976047904191617</v>
      </c>
      <c r="Q1079" s="9" t="s">
        <v>8333</v>
      </c>
      <c r="R1079" s="9" t="s">
        <v>8334</v>
      </c>
      <c r="S1079" s="13">
        <f>(((K1079/60)/60)/24)+DATE(1970,1,1)+(-5/24)</f>
        <v>42352.958460648144</v>
      </c>
      <c r="T1079" s="13">
        <f>(((J1079/60)/60)/24)+DATE(1970,1,1)+(-5/24)</f>
        <v>42382.958460648144</v>
      </c>
      <c r="U1079">
        <f t="shared" si="16"/>
        <v>2015</v>
      </c>
    </row>
    <row r="1080" spans="1:21" ht="45" x14ac:dyDescent="0.2">
      <c r="A1080" s="8">
        <f>F1080/E1080</f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14">
        <f>F1080/M1080</f>
        <v>9</v>
      </c>
      <c r="Q1080" s="9" t="s">
        <v>8333</v>
      </c>
      <c r="R1080" s="9" t="s">
        <v>8334</v>
      </c>
      <c r="S1080" s="13">
        <f>(((K1080/60)/60)/24)+DATE(1970,1,1)+(-5/24)</f>
        <v>40700.987511574072</v>
      </c>
      <c r="T1080" s="13">
        <f>(((J1080/60)/60)/24)+DATE(1970,1,1)+(-5/24)</f>
        <v>40745.987511574072</v>
      </c>
      <c r="U1080">
        <f t="shared" si="16"/>
        <v>2011</v>
      </c>
    </row>
    <row r="1081" spans="1:21" ht="45" x14ac:dyDescent="0.2">
      <c r="A1081" s="8">
        <f>F1081/E1081</f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14">
        <f>F1081/M1081</f>
        <v>37.666666666666664</v>
      </c>
      <c r="Q1081" s="9" t="s">
        <v>8333</v>
      </c>
      <c r="R1081" s="9" t="s">
        <v>8334</v>
      </c>
      <c r="S1081" s="13">
        <f>(((K1081/60)/60)/24)+DATE(1970,1,1)+(-5/24)</f>
        <v>42479.35805555556</v>
      </c>
      <c r="T1081" s="13">
        <f>(((J1081/60)/60)/24)+DATE(1970,1,1)+(-5/24)</f>
        <v>42504.35805555556</v>
      </c>
      <c r="U1081">
        <f t="shared" si="16"/>
        <v>2016</v>
      </c>
    </row>
    <row r="1082" spans="1:21" ht="45" x14ac:dyDescent="0.2">
      <c r="A1082" s="8">
        <f>F1082/E1082</f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14">
        <f>F1082/M1082</f>
        <v>18.581632653061224</v>
      </c>
      <c r="Q1082" s="9" t="s">
        <v>8333</v>
      </c>
      <c r="R1082" s="9" t="s">
        <v>8334</v>
      </c>
      <c r="S1082" s="13">
        <f>(((K1082/60)/60)/24)+DATE(1970,1,1)+(-5/24)</f>
        <v>41739.929780092592</v>
      </c>
      <c r="T1082" s="13">
        <f>(((J1082/60)/60)/24)+DATE(1970,1,1)+(-5/24)</f>
        <v>41769.929780092592</v>
      </c>
      <c r="U1082">
        <f t="shared" si="16"/>
        <v>2014</v>
      </c>
    </row>
    <row r="1083" spans="1:21" ht="45" x14ac:dyDescent="0.2">
      <c r="A1083" s="8">
        <f>F1083/E1083</f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14">
        <f>F1083/M1083</f>
        <v>3</v>
      </c>
      <c r="Q1083" s="9" t="s">
        <v>8333</v>
      </c>
      <c r="R1083" s="9" t="s">
        <v>8334</v>
      </c>
      <c r="S1083" s="13">
        <f>(((K1083/60)/60)/24)+DATE(1970,1,1)+(-5/24)</f>
        <v>42002.718657407408</v>
      </c>
      <c r="T1083" s="13">
        <f>(((J1083/60)/60)/24)+DATE(1970,1,1)+(-5/24)</f>
        <v>42032.718657407408</v>
      </c>
      <c r="U1083">
        <f t="shared" si="16"/>
        <v>2014</v>
      </c>
    </row>
    <row r="1084" spans="1:21" ht="30" x14ac:dyDescent="0.2">
      <c r="A1084" s="8">
        <f>F1084/E1084</f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14">
        <f>F1084/M1084</f>
        <v>18.666666666666668</v>
      </c>
      <c r="Q1084" s="9" t="s">
        <v>8333</v>
      </c>
      <c r="R1084" s="9" t="s">
        <v>8334</v>
      </c>
      <c r="S1084" s="13">
        <f>(((K1084/60)/60)/24)+DATE(1970,1,1)+(-5/24)</f>
        <v>41101.697777777779</v>
      </c>
      <c r="T1084" s="13">
        <f>(((J1084/60)/60)/24)+DATE(1970,1,1)+(-5/24)</f>
        <v>41131.697777777779</v>
      </c>
      <c r="U1084">
        <f t="shared" si="16"/>
        <v>2012</v>
      </c>
    </row>
    <row r="1085" spans="1:21" ht="45" x14ac:dyDescent="0.2">
      <c r="A1085" s="8">
        <f>F1085/E1085</f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14">
        <f>F1085/M1085</f>
        <v>410</v>
      </c>
      <c r="Q1085" s="9" t="s">
        <v>8333</v>
      </c>
      <c r="R1085" s="9" t="s">
        <v>8334</v>
      </c>
      <c r="S1085" s="13">
        <f>(((K1085/60)/60)/24)+DATE(1970,1,1)+(-5/24)</f>
        <v>41793.451192129629</v>
      </c>
      <c r="T1085" s="13">
        <f>(((J1085/60)/60)/24)+DATE(1970,1,1)+(-5/24)</f>
        <v>41853.451192129629</v>
      </c>
      <c r="U1085">
        <f t="shared" si="16"/>
        <v>2014</v>
      </c>
    </row>
    <row r="1086" spans="1:21" x14ac:dyDescent="0.2">
      <c r="A1086" s="8">
        <f>F1086/E1086</f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14" t="e">
        <f>F1086/M1086</f>
        <v>#DIV/0!</v>
      </c>
      <c r="Q1086" s="9" t="s">
        <v>8333</v>
      </c>
      <c r="R1086" s="9" t="s">
        <v>8334</v>
      </c>
      <c r="S1086" s="13">
        <f>(((K1086/60)/60)/24)+DATE(1970,1,1)+(-5/24)</f>
        <v>41829.703749999993</v>
      </c>
      <c r="T1086" s="13">
        <f>(((J1086/60)/60)/24)+DATE(1970,1,1)+(-5/24)</f>
        <v>41859.703749999993</v>
      </c>
      <c r="U1086">
        <f t="shared" si="16"/>
        <v>2014</v>
      </c>
    </row>
    <row r="1087" spans="1:21" ht="30" x14ac:dyDescent="0.2">
      <c r="A1087" s="8">
        <f>F1087/E1087</f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14">
        <f>F1087/M1087</f>
        <v>114</v>
      </c>
      <c r="Q1087" s="9" t="s">
        <v>8333</v>
      </c>
      <c r="R1087" s="9" t="s">
        <v>8334</v>
      </c>
      <c r="S1087" s="13">
        <f>(((K1087/60)/60)/24)+DATE(1970,1,1)+(-5/24)</f>
        <v>42413.462673611109</v>
      </c>
      <c r="T1087" s="13">
        <f>(((J1087/60)/60)/24)+DATE(1970,1,1)+(-5/24)</f>
        <v>42443.421006944445</v>
      </c>
      <c r="U1087">
        <f t="shared" si="16"/>
        <v>2016</v>
      </c>
    </row>
    <row r="1088" spans="1:21" x14ac:dyDescent="0.2">
      <c r="A1088" s="8">
        <f>F1088/E1088</f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14">
        <f>F1088/M1088</f>
        <v>7.5</v>
      </c>
      <c r="Q1088" s="9" t="s">
        <v>8333</v>
      </c>
      <c r="R1088" s="9" t="s">
        <v>8334</v>
      </c>
      <c r="S1088" s="13">
        <f>(((K1088/60)/60)/24)+DATE(1970,1,1)+(-5/24)</f>
        <v>41845.658460648148</v>
      </c>
      <c r="T1088" s="13">
        <f>(((J1088/60)/60)/24)+DATE(1970,1,1)+(-5/24)</f>
        <v>41875.658460648148</v>
      </c>
      <c r="U1088">
        <f t="shared" si="16"/>
        <v>2014</v>
      </c>
    </row>
    <row r="1089" spans="1:21" ht="45" x14ac:dyDescent="0.2">
      <c r="A1089" s="8">
        <f>F1089/E1089</f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14" t="e">
        <f>F1089/M1089</f>
        <v>#DIV/0!</v>
      </c>
      <c r="Q1089" s="9" t="s">
        <v>8333</v>
      </c>
      <c r="R1089" s="9" t="s">
        <v>8334</v>
      </c>
      <c r="S1089" s="13">
        <f>(((K1089/60)/60)/24)+DATE(1970,1,1)+(-5/24)</f>
        <v>41775.505636574075</v>
      </c>
      <c r="T1089" s="13">
        <f>(((J1089/60)/60)/24)+DATE(1970,1,1)+(-5/24)</f>
        <v>41805.505636574075</v>
      </c>
      <c r="U1089">
        <f t="shared" si="16"/>
        <v>2014</v>
      </c>
    </row>
    <row r="1090" spans="1:21" ht="30" x14ac:dyDescent="0.2">
      <c r="A1090" s="8">
        <f>F1090/E1090</f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14">
        <f>F1090/M1090</f>
        <v>43.41727891156463</v>
      </c>
      <c r="Q1090" s="9" t="s">
        <v>8333</v>
      </c>
      <c r="R1090" s="9" t="s">
        <v>8334</v>
      </c>
      <c r="S1090" s="13">
        <f>(((K1090/60)/60)/24)+DATE(1970,1,1)+(-5/24)</f>
        <v>41723.591053240736</v>
      </c>
      <c r="T1090" s="13">
        <f>(((J1090/60)/60)/24)+DATE(1970,1,1)+(-5/24)</f>
        <v>41753.591053240736</v>
      </c>
      <c r="U1090">
        <f t="shared" si="16"/>
        <v>2014</v>
      </c>
    </row>
    <row r="1091" spans="1:21" ht="30" x14ac:dyDescent="0.2">
      <c r="A1091" s="8">
        <f>F1091/E1091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14">
        <f>F1091/M1091</f>
        <v>23.959183673469386</v>
      </c>
      <c r="Q1091" s="9" t="s">
        <v>8333</v>
      </c>
      <c r="R1091" s="9" t="s">
        <v>8334</v>
      </c>
      <c r="S1091" s="13">
        <f>(((K1091/60)/60)/24)+DATE(1970,1,1)+(-5/24)</f>
        <v>42150.981192129628</v>
      </c>
      <c r="T1091" s="13">
        <f>(((J1091/60)/60)/24)+DATE(1970,1,1)+(-5/24)</f>
        <v>42180.981192129628</v>
      </c>
      <c r="U1091">
        <f t="shared" ref="U1091:U1154" si="17">YEAR(S1091)</f>
        <v>2015</v>
      </c>
    </row>
    <row r="1092" spans="1:21" ht="45" x14ac:dyDescent="0.2">
      <c r="A1092" s="8">
        <f>F1092/E1092</f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14">
        <f>F1092/M1092</f>
        <v>5</v>
      </c>
      <c r="Q1092" s="9" t="s">
        <v>8333</v>
      </c>
      <c r="R1092" s="9" t="s">
        <v>8334</v>
      </c>
      <c r="S1092" s="13">
        <f>(((K1092/60)/60)/24)+DATE(1970,1,1)+(-5/24)</f>
        <v>42122.977465277778</v>
      </c>
      <c r="T1092" s="13">
        <f>(((J1092/60)/60)/24)+DATE(1970,1,1)+(-5/24)</f>
        <v>42152.977465277778</v>
      </c>
      <c r="U1092">
        <f t="shared" si="17"/>
        <v>2015</v>
      </c>
    </row>
    <row r="1093" spans="1:21" ht="45" x14ac:dyDescent="0.2">
      <c r="A1093" s="8">
        <f>F1093/E1093</f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14">
        <f>F1093/M1093</f>
        <v>12.5</v>
      </c>
      <c r="Q1093" s="9" t="s">
        <v>8333</v>
      </c>
      <c r="R1093" s="9" t="s">
        <v>8334</v>
      </c>
      <c r="S1093" s="13">
        <f>(((K1093/60)/60)/24)+DATE(1970,1,1)+(-5/24)</f>
        <v>42440.611944444441</v>
      </c>
      <c r="T1093" s="13">
        <f>(((J1093/60)/60)/24)+DATE(1970,1,1)+(-5/24)</f>
        <v>42470.57027777777</v>
      </c>
      <c r="U1093">
        <f t="shared" si="17"/>
        <v>2016</v>
      </c>
    </row>
    <row r="1094" spans="1:21" ht="45" x14ac:dyDescent="0.2">
      <c r="A1094" s="8">
        <f>F1094/E1094</f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14">
        <f>F1094/M1094</f>
        <v>3</v>
      </c>
      <c r="Q1094" s="9" t="s">
        <v>8333</v>
      </c>
      <c r="R1094" s="9" t="s">
        <v>8334</v>
      </c>
      <c r="S1094" s="13">
        <f>(((K1094/60)/60)/24)+DATE(1970,1,1)+(-5/24)</f>
        <v>41249.817569444444</v>
      </c>
      <c r="T1094" s="13">
        <f>(((J1094/60)/60)/24)+DATE(1970,1,1)+(-5/24)</f>
        <v>41279.817569444444</v>
      </c>
      <c r="U1094">
        <f t="shared" si="17"/>
        <v>2012</v>
      </c>
    </row>
    <row r="1095" spans="1:21" ht="45" x14ac:dyDescent="0.2">
      <c r="A1095" s="8">
        <f>F1095/E1095</f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14">
        <f>F1095/M1095</f>
        <v>10.5625</v>
      </c>
      <c r="Q1095" s="9" t="s">
        <v>8333</v>
      </c>
      <c r="R1095" s="9" t="s">
        <v>8334</v>
      </c>
      <c r="S1095" s="13">
        <f>(((K1095/60)/60)/24)+DATE(1970,1,1)+(-5/24)</f>
        <v>42396.765474537031</v>
      </c>
      <c r="T1095" s="13">
        <f>(((J1095/60)/60)/24)+DATE(1970,1,1)+(-5/24)</f>
        <v>42411.765474537031</v>
      </c>
      <c r="U1095">
        <f t="shared" si="17"/>
        <v>2016</v>
      </c>
    </row>
    <row r="1096" spans="1:21" ht="45" x14ac:dyDescent="0.2">
      <c r="A1096" s="8">
        <f>F1096/E1096</f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14">
        <f>F1096/M1096</f>
        <v>122.00037037037038</v>
      </c>
      <c r="Q1096" s="9" t="s">
        <v>8333</v>
      </c>
      <c r="R1096" s="9" t="s">
        <v>8334</v>
      </c>
      <c r="S1096" s="13">
        <f>(((K1096/60)/60)/24)+DATE(1970,1,1)+(-5/24)</f>
        <v>40795.505011574067</v>
      </c>
      <c r="T1096" s="13">
        <f>(((J1096/60)/60)/24)+DATE(1970,1,1)+(-5/24)</f>
        <v>40825.505011574067</v>
      </c>
      <c r="U1096">
        <f t="shared" si="17"/>
        <v>2011</v>
      </c>
    </row>
    <row r="1097" spans="1:21" ht="45" x14ac:dyDescent="0.2">
      <c r="A1097" s="8">
        <f>F1097/E1097</f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14">
        <f>F1097/M1097</f>
        <v>267.80851063829789</v>
      </c>
      <c r="Q1097" s="9" t="s">
        <v>8333</v>
      </c>
      <c r="R1097" s="9" t="s">
        <v>8334</v>
      </c>
      <c r="S1097" s="13">
        <f>(((K1097/60)/60)/24)+DATE(1970,1,1)+(-5/24)</f>
        <v>41486.328935185185</v>
      </c>
      <c r="T1097" s="13">
        <f>(((J1097/60)/60)/24)+DATE(1970,1,1)+(-5/24)</f>
        <v>41516.328935185185</v>
      </c>
      <c r="U1097">
        <f t="shared" si="17"/>
        <v>2013</v>
      </c>
    </row>
    <row r="1098" spans="1:21" ht="45" x14ac:dyDescent="0.2">
      <c r="A1098" s="8">
        <f>F1098/E1098</f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14">
        <f>F1098/M1098</f>
        <v>74.206896551724142</v>
      </c>
      <c r="Q1098" s="9" t="s">
        <v>8333</v>
      </c>
      <c r="R1098" s="9" t="s">
        <v>8334</v>
      </c>
      <c r="S1098" s="13">
        <f>(((K1098/60)/60)/24)+DATE(1970,1,1)+(-5/24)</f>
        <v>41885.309652777774</v>
      </c>
      <c r="T1098" s="13">
        <f>(((J1098/60)/60)/24)+DATE(1970,1,1)+(-5/24)</f>
        <v>41915.9375</v>
      </c>
      <c r="U1098">
        <f t="shared" si="17"/>
        <v>2014</v>
      </c>
    </row>
    <row r="1099" spans="1:21" ht="45" x14ac:dyDescent="0.2">
      <c r="A1099" s="8">
        <f>F1099/E1099</f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14">
        <f>F1099/M1099</f>
        <v>6.7142857142857144</v>
      </c>
      <c r="Q1099" s="9" t="s">
        <v>8333</v>
      </c>
      <c r="R1099" s="9" t="s">
        <v>8334</v>
      </c>
      <c r="S1099" s="13">
        <f>(((K1099/60)/60)/24)+DATE(1970,1,1)+(-5/24)</f>
        <v>41660.584224537037</v>
      </c>
      <c r="T1099" s="13">
        <f>(((J1099/60)/60)/24)+DATE(1970,1,1)+(-5/24)</f>
        <v>41700.584224537037</v>
      </c>
      <c r="U1099">
        <f t="shared" si="17"/>
        <v>2014</v>
      </c>
    </row>
    <row r="1100" spans="1:21" ht="30" x14ac:dyDescent="0.2">
      <c r="A1100" s="8">
        <f>F1100/E1100</f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14">
        <f>F1100/M1100</f>
        <v>81.954545454545453</v>
      </c>
      <c r="Q1100" s="9" t="s">
        <v>8333</v>
      </c>
      <c r="R1100" s="9" t="s">
        <v>8334</v>
      </c>
      <c r="S1100" s="13">
        <f>(((K1100/60)/60)/24)+DATE(1970,1,1)+(-5/24)</f>
        <v>41712.554340277777</v>
      </c>
      <c r="T1100" s="13">
        <f>(((J1100/60)/60)/24)+DATE(1970,1,1)+(-5/24)</f>
        <v>41742.554340277777</v>
      </c>
      <c r="U1100">
        <f t="shared" si="17"/>
        <v>2014</v>
      </c>
    </row>
    <row r="1101" spans="1:21" ht="45" x14ac:dyDescent="0.2">
      <c r="A1101" s="8">
        <f>F1101/E1101</f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14">
        <f>F1101/M1101</f>
        <v>25</v>
      </c>
      <c r="Q1101" s="9" t="s">
        <v>8333</v>
      </c>
      <c r="R1101" s="9" t="s">
        <v>8334</v>
      </c>
      <c r="S1101" s="13">
        <f>(((K1101/60)/60)/24)+DATE(1970,1,1)+(-5/24)</f>
        <v>42107.628101851849</v>
      </c>
      <c r="T1101" s="13">
        <f>(((J1101/60)/60)/24)+DATE(1970,1,1)+(-5/24)</f>
        <v>42137.628101851849</v>
      </c>
      <c r="U1101">
        <f t="shared" si="17"/>
        <v>2015</v>
      </c>
    </row>
    <row r="1102" spans="1:21" ht="45" x14ac:dyDescent="0.2">
      <c r="A1102" s="8">
        <f>F1102/E1102</f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14">
        <f>F1102/M1102</f>
        <v>10</v>
      </c>
      <c r="Q1102" s="9" t="s">
        <v>8333</v>
      </c>
      <c r="R1102" s="9" t="s">
        <v>8334</v>
      </c>
      <c r="S1102" s="13">
        <f>(((K1102/60)/60)/24)+DATE(1970,1,1)+(-5/24)</f>
        <v>42383.902442129627</v>
      </c>
      <c r="T1102" s="13">
        <f>(((J1102/60)/60)/24)+DATE(1970,1,1)+(-5/24)</f>
        <v>42413.902442129627</v>
      </c>
      <c r="U1102">
        <f t="shared" si="17"/>
        <v>2016</v>
      </c>
    </row>
    <row r="1103" spans="1:21" ht="30" x14ac:dyDescent="0.2">
      <c r="A1103" s="8">
        <f>F1103/E1103</f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14">
        <f>F1103/M1103</f>
        <v>6.833333333333333</v>
      </c>
      <c r="Q1103" s="9" t="s">
        <v>8333</v>
      </c>
      <c r="R1103" s="9" t="s">
        <v>8334</v>
      </c>
      <c r="S1103" s="13">
        <f>(((K1103/60)/60)/24)+DATE(1970,1,1)+(-5/24)</f>
        <v>42538.564097222225</v>
      </c>
      <c r="T1103" s="13">
        <f>(((J1103/60)/60)/24)+DATE(1970,1,1)+(-5/24)</f>
        <v>42565.549999999996</v>
      </c>
      <c r="U1103">
        <f t="shared" si="17"/>
        <v>2016</v>
      </c>
    </row>
    <row r="1104" spans="1:21" ht="45" x14ac:dyDescent="0.2">
      <c r="A1104" s="8">
        <f>F1104/E1104</f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14">
        <f>F1104/M1104</f>
        <v>17.708333333333332</v>
      </c>
      <c r="Q1104" s="9" t="s">
        <v>8333</v>
      </c>
      <c r="R1104" s="9" t="s">
        <v>8334</v>
      </c>
      <c r="S1104" s="13">
        <f>(((K1104/60)/60)/24)+DATE(1970,1,1)+(-5/24)</f>
        <v>41576.837094907409</v>
      </c>
      <c r="T1104" s="13">
        <f>(((J1104/60)/60)/24)+DATE(1970,1,1)+(-5/24)</f>
        <v>41617.040972222218</v>
      </c>
      <c r="U1104">
        <f t="shared" si="17"/>
        <v>2013</v>
      </c>
    </row>
    <row r="1105" spans="1:21" ht="45" x14ac:dyDescent="0.2">
      <c r="A1105" s="8">
        <f>F1105/E1105</f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14">
        <f>F1105/M1105</f>
        <v>16.2</v>
      </c>
      <c r="Q1105" s="9" t="s">
        <v>8333</v>
      </c>
      <c r="R1105" s="9" t="s">
        <v>8334</v>
      </c>
      <c r="S1105" s="13">
        <f>(((K1105/60)/60)/24)+DATE(1970,1,1)+(-5/24)</f>
        <v>42479.013773148145</v>
      </c>
      <c r="T1105" s="13">
        <f>(((J1105/60)/60)/24)+DATE(1970,1,1)+(-5/24)</f>
        <v>42539.013773148145</v>
      </c>
      <c r="U1105">
        <f t="shared" si="17"/>
        <v>2016</v>
      </c>
    </row>
    <row r="1106" spans="1:21" ht="45" x14ac:dyDescent="0.2">
      <c r="A1106" s="8">
        <f>F1106/E1106</f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14">
        <f>F1106/M1106</f>
        <v>80.297297297297291</v>
      </c>
      <c r="Q1106" s="9" t="s">
        <v>8333</v>
      </c>
      <c r="R1106" s="9" t="s">
        <v>8334</v>
      </c>
      <c r="S1106" s="13">
        <f>(((K1106/60)/60)/24)+DATE(1970,1,1)+(-5/24)</f>
        <v>41771.201631944445</v>
      </c>
      <c r="T1106" s="13">
        <f>(((J1106/60)/60)/24)+DATE(1970,1,1)+(-5/24)</f>
        <v>41801.201631944445</v>
      </c>
      <c r="U1106">
        <f t="shared" si="17"/>
        <v>2014</v>
      </c>
    </row>
    <row r="1107" spans="1:21" ht="45" x14ac:dyDescent="0.2">
      <c r="A1107" s="8">
        <f>F1107/E1107</f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14">
        <f>F1107/M1107</f>
        <v>71.55</v>
      </c>
      <c r="Q1107" s="9" t="s">
        <v>8333</v>
      </c>
      <c r="R1107" s="9" t="s">
        <v>8334</v>
      </c>
      <c r="S1107" s="13">
        <f>(((K1107/60)/60)/24)+DATE(1970,1,1)+(-5/24)</f>
        <v>41691.927395833329</v>
      </c>
      <c r="T1107" s="13">
        <f>(((J1107/60)/60)/24)+DATE(1970,1,1)+(-5/24)</f>
        <v>41721.885729166665</v>
      </c>
      <c r="U1107">
        <f t="shared" si="17"/>
        <v>2014</v>
      </c>
    </row>
    <row r="1108" spans="1:21" ht="45" x14ac:dyDescent="0.2">
      <c r="A1108" s="8">
        <f>F1108/E1108</f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14">
        <f>F1108/M1108</f>
        <v>23.571428571428573</v>
      </c>
      <c r="Q1108" s="9" t="s">
        <v>8333</v>
      </c>
      <c r="R1108" s="9" t="s">
        <v>8334</v>
      </c>
      <c r="S1108" s="13">
        <f>(((K1108/60)/60)/24)+DATE(1970,1,1)+(-5/24)</f>
        <v>40973.532118055555</v>
      </c>
      <c r="T1108" s="13">
        <f>(((J1108/60)/60)/24)+DATE(1970,1,1)+(-5/24)</f>
        <v>41003.490451388883</v>
      </c>
      <c r="U1108">
        <f t="shared" si="17"/>
        <v>2012</v>
      </c>
    </row>
    <row r="1109" spans="1:21" ht="60" x14ac:dyDescent="0.2">
      <c r="A1109" s="8">
        <f>F1109/E1109</f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14" t="e">
        <f>F1109/M1109</f>
        <v>#DIV/0!</v>
      </c>
      <c r="Q1109" s="9" t="s">
        <v>8333</v>
      </c>
      <c r="R1109" s="9" t="s">
        <v>8334</v>
      </c>
      <c r="S1109" s="13">
        <f>(((K1109/60)/60)/24)+DATE(1970,1,1)+(-5/24)</f>
        <v>41813.653055555551</v>
      </c>
      <c r="T1109" s="13">
        <f>(((J1109/60)/60)/24)+DATE(1970,1,1)+(-5/24)</f>
        <v>41843.653055555551</v>
      </c>
      <c r="U1109">
        <f t="shared" si="17"/>
        <v>2014</v>
      </c>
    </row>
    <row r="1110" spans="1:21" ht="45" x14ac:dyDescent="0.2">
      <c r="A1110" s="8">
        <f>F1110/E1110</f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14">
        <f>F1110/M1110</f>
        <v>34.88095238095238</v>
      </c>
      <c r="Q1110" s="9" t="s">
        <v>8333</v>
      </c>
      <c r="R1110" s="9" t="s">
        <v>8334</v>
      </c>
      <c r="S1110" s="13">
        <f>(((K1110/60)/60)/24)+DATE(1970,1,1)+(-5/24)</f>
        <v>40952.42864583333</v>
      </c>
      <c r="T1110" s="13">
        <f>(((J1110/60)/60)/24)+DATE(1970,1,1)+(-5/24)</f>
        <v>41012.386979166666</v>
      </c>
      <c r="U1110">
        <f t="shared" si="17"/>
        <v>2012</v>
      </c>
    </row>
    <row r="1111" spans="1:21" ht="45" x14ac:dyDescent="0.2">
      <c r="A1111" s="8">
        <f>F1111/E1111</f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14">
        <f>F1111/M1111</f>
        <v>15</v>
      </c>
      <c r="Q1111" s="9" t="s">
        <v>8333</v>
      </c>
      <c r="R1111" s="9" t="s">
        <v>8334</v>
      </c>
      <c r="S1111" s="13">
        <f>(((K1111/60)/60)/24)+DATE(1970,1,1)+(-5/24)</f>
        <v>42662.543865740743</v>
      </c>
      <c r="T1111" s="13">
        <f>(((J1111/60)/60)/24)+DATE(1970,1,1)+(-5/24)</f>
        <v>42692.5855324074</v>
      </c>
      <c r="U1111">
        <f t="shared" si="17"/>
        <v>2016</v>
      </c>
    </row>
    <row r="1112" spans="1:21" ht="45" x14ac:dyDescent="0.2">
      <c r="A1112" s="8">
        <f>F1112/E1112</f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14">
        <f>F1112/M1112</f>
        <v>23.181818181818183</v>
      </c>
      <c r="Q1112" s="9" t="s">
        <v>8333</v>
      </c>
      <c r="R1112" s="9" t="s">
        <v>8334</v>
      </c>
      <c r="S1112" s="13">
        <f>(((K1112/60)/60)/24)+DATE(1970,1,1)+(-5/24)</f>
        <v>41220.72479166666</v>
      </c>
      <c r="T1112" s="13">
        <f>(((J1112/60)/60)/24)+DATE(1970,1,1)+(-5/24)</f>
        <v>41250.72479166666</v>
      </c>
      <c r="U1112">
        <f t="shared" si="17"/>
        <v>2012</v>
      </c>
    </row>
    <row r="1113" spans="1:21" ht="45" x14ac:dyDescent="0.2">
      <c r="A1113" s="8">
        <f>F1113/E1113</f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14">
        <f>F1113/M1113</f>
        <v>1</v>
      </c>
      <c r="Q1113" s="9" t="s">
        <v>8333</v>
      </c>
      <c r="R1113" s="9" t="s">
        <v>8334</v>
      </c>
      <c r="S1113" s="13">
        <f>(((K1113/60)/60)/24)+DATE(1970,1,1)+(-5/24)</f>
        <v>42346.995254629634</v>
      </c>
      <c r="T1113" s="13">
        <f>(((J1113/60)/60)/24)+DATE(1970,1,1)+(-5/24)</f>
        <v>42376.995254629634</v>
      </c>
      <c r="U1113">
        <f t="shared" si="17"/>
        <v>2015</v>
      </c>
    </row>
    <row r="1114" spans="1:21" ht="45" x14ac:dyDescent="0.2">
      <c r="A1114" s="8">
        <f>F1114/E1114</f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14">
        <f>F1114/M1114</f>
        <v>100.23371794871794</v>
      </c>
      <c r="Q1114" s="9" t="s">
        <v>8333</v>
      </c>
      <c r="R1114" s="9" t="s">
        <v>8334</v>
      </c>
      <c r="S1114" s="13">
        <f>(((K1114/60)/60)/24)+DATE(1970,1,1)+(-5/24)</f>
        <v>41963.551053240742</v>
      </c>
      <c r="T1114" s="13">
        <f>(((J1114/60)/60)/24)+DATE(1970,1,1)+(-5/24)</f>
        <v>42023.145833333336</v>
      </c>
      <c r="U1114">
        <f t="shared" si="17"/>
        <v>2014</v>
      </c>
    </row>
    <row r="1115" spans="1:21" ht="45" x14ac:dyDescent="0.2">
      <c r="A1115" s="8">
        <f>F1115/E1115</f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14">
        <f>F1115/M1115</f>
        <v>5</v>
      </c>
      <c r="Q1115" s="9" t="s">
        <v>8333</v>
      </c>
      <c r="R1115" s="9" t="s">
        <v>8334</v>
      </c>
      <c r="S1115" s="13">
        <f>(((K1115/60)/60)/24)+DATE(1970,1,1)+(-5/24)</f>
        <v>41835.768749999996</v>
      </c>
      <c r="T1115" s="13">
        <f>(((J1115/60)/60)/24)+DATE(1970,1,1)+(-5/24)</f>
        <v>41865.768749999996</v>
      </c>
      <c r="U1115">
        <f t="shared" si="17"/>
        <v>2014</v>
      </c>
    </row>
    <row r="1116" spans="1:21" ht="45" x14ac:dyDescent="0.2">
      <c r="A1116" s="8">
        <f>F1116/E1116</f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14">
        <f>F1116/M1116</f>
        <v>3.3333333333333335</v>
      </c>
      <c r="Q1116" s="9" t="s">
        <v>8333</v>
      </c>
      <c r="R1116" s="9" t="s">
        <v>8334</v>
      </c>
      <c r="S1116" s="13">
        <f>(((K1116/60)/60)/24)+DATE(1970,1,1)+(-5/24)</f>
        <v>41526.13758101852</v>
      </c>
      <c r="T1116" s="13">
        <f>(((J1116/60)/60)/24)+DATE(1970,1,1)+(-5/24)</f>
        <v>41556.13758101852</v>
      </c>
      <c r="U1116">
        <f t="shared" si="17"/>
        <v>2013</v>
      </c>
    </row>
    <row r="1117" spans="1:21" ht="45" x14ac:dyDescent="0.2">
      <c r="A1117" s="8">
        <f>F1117/E1117</f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14">
        <f>F1117/M1117</f>
        <v>13.25</v>
      </c>
      <c r="Q1117" s="9" t="s">
        <v>8333</v>
      </c>
      <c r="R1117" s="9" t="s">
        <v>8334</v>
      </c>
      <c r="S1117" s="13">
        <f>(((K1117/60)/60)/24)+DATE(1970,1,1)+(-5/24)</f>
        <v>42429.487210648142</v>
      </c>
      <c r="T1117" s="13">
        <f>(((J1117/60)/60)/24)+DATE(1970,1,1)+(-5/24)</f>
        <v>42459.445543981477</v>
      </c>
      <c r="U1117">
        <f t="shared" si="17"/>
        <v>2016</v>
      </c>
    </row>
    <row r="1118" spans="1:21" ht="30" x14ac:dyDescent="0.2">
      <c r="A1118" s="8">
        <f>F1118/E1118</f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14">
        <f>F1118/M1118</f>
        <v>17.852</v>
      </c>
      <c r="Q1118" s="9" t="s">
        <v>8333</v>
      </c>
      <c r="R1118" s="9" t="s">
        <v>8334</v>
      </c>
      <c r="S1118" s="13">
        <f>(((K1118/60)/60)/24)+DATE(1970,1,1)+(-5/24)</f>
        <v>41009.638981481476</v>
      </c>
      <c r="T1118" s="13">
        <f>(((J1118/60)/60)/24)+DATE(1970,1,1)+(-5/24)</f>
        <v>41069.638981481476</v>
      </c>
      <c r="U1118">
        <f t="shared" si="17"/>
        <v>2012</v>
      </c>
    </row>
    <row r="1119" spans="1:21" ht="45" x14ac:dyDescent="0.2">
      <c r="A1119" s="8">
        <f>F1119/E1119</f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14">
        <f>F1119/M1119</f>
        <v>10.375</v>
      </c>
      <c r="Q1119" s="9" t="s">
        <v>8333</v>
      </c>
      <c r="R1119" s="9" t="s">
        <v>8334</v>
      </c>
      <c r="S1119" s="13">
        <f>(((K1119/60)/60)/24)+DATE(1970,1,1)+(-5/24)</f>
        <v>42333.390196759261</v>
      </c>
      <c r="T1119" s="13">
        <f>(((J1119/60)/60)/24)+DATE(1970,1,1)+(-5/24)</f>
        <v>42363.390196759261</v>
      </c>
      <c r="U1119">
        <f t="shared" si="17"/>
        <v>2015</v>
      </c>
    </row>
    <row r="1120" spans="1:21" ht="45" x14ac:dyDescent="0.2">
      <c r="A1120" s="8">
        <f>F1120/E1120</f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14">
        <f>F1120/M1120</f>
        <v>36.333333333333336</v>
      </c>
      <c r="Q1120" s="9" t="s">
        <v>8333</v>
      </c>
      <c r="R1120" s="9" t="s">
        <v>8334</v>
      </c>
      <c r="S1120" s="13">
        <f>(((K1120/60)/60)/24)+DATE(1970,1,1)+(-5/24)</f>
        <v>41703.958090277774</v>
      </c>
      <c r="T1120" s="13">
        <f>(((J1120/60)/60)/24)+DATE(1970,1,1)+(-5/24)</f>
        <v>41733.91642361111</v>
      </c>
      <c r="U1120">
        <f t="shared" si="17"/>
        <v>2014</v>
      </c>
    </row>
    <row r="1121" spans="1:21" ht="45" x14ac:dyDescent="0.2">
      <c r="A1121" s="8">
        <f>F1121/E1121</f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14">
        <f>F1121/M1121</f>
        <v>5</v>
      </c>
      <c r="Q1121" s="9" t="s">
        <v>8333</v>
      </c>
      <c r="R1121" s="9" t="s">
        <v>8334</v>
      </c>
      <c r="S1121" s="13">
        <f>(((K1121/60)/60)/24)+DATE(1970,1,1)+(-5/24)</f>
        <v>41722.584074074075</v>
      </c>
      <c r="T1121" s="13">
        <f>(((J1121/60)/60)/24)+DATE(1970,1,1)+(-5/24)</f>
        <v>41735.584074074075</v>
      </c>
      <c r="U1121">
        <f t="shared" si="17"/>
        <v>2014</v>
      </c>
    </row>
    <row r="1122" spans="1:21" ht="30" x14ac:dyDescent="0.2">
      <c r="A1122" s="8">
        <f>F1122/E1122</f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14" t="e">
        <f>F1122/M1122</f>
        <v>#DIV/0!</v>
      </c>
      <c r="Q1122" s="9" t="s">
        <v>8333</v>
      </c>
      <c r="R1122" s="9" t="s">
        <v>8334</v>
      </c>
      <c r="S1122" s="13">
        <f>(((K1122/60)/60)/24)+DATE(1970,1,1)+(-5/24)</f>
        <v>40799.664351851847</v>
      </c>
      <c r="T1122" s="13">
        <f>(((J1122/60)/60)/24)+DATE(1970,1,1)+(-5/24)</f>
        <v>40844.664351851847</v>
      </c>
      <c r="U1122">
        <f t="shared" si="17"/>
        <v>2011</v>
      </c>
    </row>
    <row r="1123" spans="1:21" ht="45" x14ac:dyDescent="0.2">
      <c r="A1123" s="8">
        <f>F1123/E1123</f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14">
        <f>F1123/M1123</f>
        <v>5.8</v>
      </c>
      <c r="Q1123" s="9" t="s">
        <v>8333</v>
      </c>
      <c r="R1123" s="9" t="s">
        <v>8334</v>
      </c>
      <c r="S1123" s="13">
        <f>(((K1123/60)/60)/24)+DATE(1970,1,1)+(-5/24)</f>
        <v>42412.72587962963</v>
      </c>
      <c r="T1123" s="13">
        <f>(((J1123/60)/60)/24)+DATE(1970,1,1)+(-5/24)</f>
        <v>42442.684212962959</v>
      </c>
      <c r="U1123">
        <f t="shared" si="17"/>
        <v>2016</v>
      </c>
    </row>
    <row r="1124" spans="1:21" ht="45" x14ac:dyDescent="0.2">
      <c r="A1124" s="8">
        <f>F1124/E1124</f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14" t="e">
        <f>F1124/M1124</f>
        <v>#DIV/0!</v>
      </c>
      <c r="Q1124" s="9" t="s">
        <v>8333</v>
      </c>
      <c r="R1124" s="9" t="s">
        <v>8334</v>
      </c>
      <c r="S1124" s="13">
        <f>(((K1124/60)/60)/24)+DATE(1970,1,1)+(-5/24)</f>
        <v>41410.495659722219</v>
      </c>
      <c r="T1124" s="13">
        <f>(((J1124/60)/60)/24)+DATE(1970,1,1)+(-5/24)</f>
        <v>41424.495659722219</v>
      </c>
      <c r="U1124">
        <f t="shared" si="17"/>
        <v>2013</v>
      </c>
    </row>
    <row r="1125" spans="1:21" ht="45" x14ac:dyDescent="0.2">
      <c r="A1125" s="8">
        <f>F1125/E1125</f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14">
        <f>F1125/M1125</f>
        <v>3.6666666666666665</v>
      </c>
      <c r="Q1125" s="9" t="s">
        <v>8333</v>
      </c>
      <c r="R1125" s="9" t="s">
        <v>8334</v>
      </c>
      <c r="S1125" s="13">
        <f>(((K1125/60)/60)/24)+DATE(1970,1,1)+(-5/24)</f>
        <v>41718.315370370365</v>
      </c>
      <c r="T1125" s="13">
        <f>(((J1125/60)/60)/24)+DATE(1970,1,1)+(-5/24)</f>
        <v>41748.315370370365</v>
      </c>
      <c r="U1125">
        <f t="shared" si="17"/>
        <v>2014</v>
      </c>
    </row>
    <row r="1126" spans="1:21" ht="45" x14ac:dyDescent="0.2">
      <c r="A1126" s="8">
        <f>F1126/E1126</f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14">
        <f>F1126/M1126</f>
        <v>60.714285714285715</v>
      </c>
      <c r="Q1126" s="9" t="s">
        <v>8333</v>
      </c>
      <c r="R1126" s="9" t="s">
        <v>8335</v>
      </c>
      <c r="S1126" s="13">
        <f>(((K1126/60)/60)/24)+DATE(1970,1,1)+(-5/24)</f>
        <v>42094.458923611113</v>
      </c>
      <c r="T1126" s="13">
        <f>(((J1126/60)/60)/24)+DATE(1970,1,1)+(-5/24)</f>
        <v>42124.458923611113</v>
      </c>
      <c r="U1126">
        <f t="shared" si="17"/>
        <v>2015</v>
      </c>
    </row>
    <row r="1127" spans="1:21" ht="45" x14ac:dyDescent="0.2">
      <c r="A1127" s="8">
        <f>F1127/E1127</f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14" t="e">
        <f>F1127/M1127</f>
        <v>#DIV/0!</v>
      </c>
      <c r="Q1127" s="9" t="s">
        <v>8333</v>
      </c>
      <c r="R1127" s="9" t="s">
        <v>8335</v>
      </c>
      <c r="S1127" s="13">
        <f>(((K1127/60)/60)/24)+DATE(1970,1,1)+(-5/24)</f>
        <v>42212.415856481479</v>
      </c>
      <c r="T1127" s="13">
        <f>(((J1127/60)/60)/24)+DATE(1970,1,1)+(-5/24)</f>
        <v>42272.415856481479</v>
      </c>
      <c r="U1127">
        <f t="shared" si="17"/>
        <v>2015</v>
      </c>
    </row>
    <row r="1128" spans="1:21" ht="30" x14ac:dyDescent="0.2">
      <c r="A1128" s="8">
        <f>F1128/E1128</f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14">
        <f>F1128/M1128</f>
        <v>5</v>
      </c>
      <c r="Q1128" s="9" t="s">
        <v>8333</v>
      </c>
      <c r="R1128" s="9" t="s">
        <v>8335</v>
      </c>
      <c r="S1128" s="13">
        <f>(((K1128/60)/60)/24)+DATE(1970,1,1)+(-5/24)</f>
        <v>42535.11914351851</v>
      </c>
      <c r="T1128" s="13">
        <f>(((J1128/60)/60)/24)+DATE(1970,1,1)+(-5/24)</f>
        <v>42565.11914351851</v>
      </c>
      <c r="U1128">
        <f t="shared" si="17"/>
        <v>2016</v>
      </c>
    </row>
    <row r="1129" spans="1:21" ht="60" x14ac:dyDescent="0.2">
      <c r="A1129" s="8">
        <f>F1129/E1129</f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14">
        <f>F1129/M1129</f>
        <v>25.434782608695652</v>
      </c>
      <c r="Q1129" s="9" t="s">
        <v>8333</v>
      </c>
      <c r="R1129" s="9" t="s">
        <v>8335</v>
      </c>
      <c r="S1129" s="13">
        <f>(((K1129/60)/60)/24)+DATE(1970,1,1)+(-5/24)</f>
        <v>41926.645833333328</v>
      </c>
      <c r="T1129" s="13">
        <f>(((J1129/60)/60)/24)+DATE(1970,1,1)+(-5/24)</f>
        <v>41957.687499999993</v>
      </c>
      <c r="U1129">
        <f t="shared" si="17"/>
        <v>2014</v>
      </c>
    </row>
    <row r="1130" spans="1:21" x14ac:dyDescent="0.2">
      <c r="A1130" s="8">
        <f>F1130/E1130</f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14">
        <f>F1130/M1130</f>
        <v>1</v>
      </c>
      <c r="Q1130" s="9" t="s">
        <v>8333</v>
      </c>
      <c r="R1130" s="9" t="s">
        <v>8335</v>
      </c>
      <c r="S1130" s="13">
        <f>(((K1130/60)/60)/24)+DATE(1970,1,1)+(-5/24)</f>
        <v>41828.441168981481</v>
      </c>
      <c r="T1130" s="13">
        <f>(((J1130/60)/60)/24)+DATE(1970,1,1)+(-5/24)</f>
        <v>41858.441168981481</v>
      </c>
      <c r="U1130">
        <f t="shared" si="17"/>
        <v>2014</v>
      </c>
    </row>
    <row r="1131" spans="1:21" ht="45" x14ac:dyDescent="0.2">
      <c r="A1131" s="8">
        <f>F1131/E1131</f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14">
        <f>F1131/M1131</f>
        <v>10.5</v>
      </c>
      <c r="Q1131" s="9" t="s">
        <v>8333</v>
      </c>
      <c r="R1131" s="9" t="s">
        <v>8335</v>
      </c>
      <c r="S1131" s="13">
        <f>(((K1131/60)/60)/24)+DATE(1970,1,1)+(-5/24)</f>
        <v>42496.056631944441</v>
      </c>
      <c r="T1131" s="13">
        <f>(((J1131/60)/60)/24)+DATE(1970,1,1)+(-5/24)</f>
        <v>42526.056631944441</v>
      </c>
      <c r="U1131">
        <f t="shared" si="17"/>
        <v>2016</v>
      </c>
    </row>
    <row r="1132" spans="1:21" ht="45" x14ac:dyDescent="0.2">
      <c r="A1132" s="8">
        <f>F1132/E1132</f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14">
        <f>F1132/M1132</f>
        <v>3.6666666666666665</v>
      </c>
      <c r="Q1132" s="9" t="s">
        <v>8333</v>
      </c>
      <c r="R1132" s="9" t="s">
        <v>8335</v>
      </c>
      <c r="S1132" s="13">
        <f>(((K1132/60)/60)/24)+DATE(1970,1,1)+(-5/24)</f>
        <v>41908.788194444445</v>
      </c>
      <c r="T1132" s="13">
        <f>(((J1132/60)/60)/24)+DATE(1970,1,1)+(-5/24)</f>
        <v>41968.829861111109</v>
      </c>
      <c r="U1132">
        <f t="shared" si="17"/>
        <v>2014</v>
      </c>
    </row>
    <row r="1133" spans="1:21" ht="45" x14ac:dyDescent="0.2">
      <c r="A1133" s="8">
        <f>F1133/E1133</f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14" t="e">
        <f>F1133/M1133</f>
        <v>#DIV/0!</v>
      </c>
      <c r="Q1133" s="9" t="s">
        <v>8333</v>
      </c>
      <c r="R1133" s="9" t="s">
        <v>8335</v>
      </c>
      <c r="S1133" s="13">
        <f>(((K1133/60)/60)/24)+DATE(1970,1,1)+(-5/24)</f>
        <v>42332.699861111112</v>
      </c>
      <c r="T1133" s="13">
        <f>(((J1133/60)/60)/24)+DATE(1970,1,1)+(-5/24)</f>
        <v>42362.699861111112</v>
      </c>
      <c r="U1133">
        <f t="shared" si="17"/>
        <v>2015</v>
      </c>
    </row>
    <row r="1134" spans="1:21" ht="45" x14ac:dyDescent="0.2">
      <c r="A1134" s="8">
        <f>F1134/E1134</f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14">
        <f>F1134/M1134</f>
        <v>110.61538461538461</v>
      </c>
      <c r="Q1134" s="9" t="s">
        <v>8333</v>
      </c>
      <c r="R1134" s="9" t="s">
        <v>8335</v>
      </c>
      <c r="S1134" s="13">
        <f>(((K1134/60)/60)/24)+DATE(1970,1,1)+(-5/24)</f>
        <v>42705.907071759262</v>
      </c>
      <c r="T1134" s="13">
        <f>(((J1134/60)/60)/24)+DATE(1970,1,1)+(-5/24)</f>
        <v>42735.907071759262</v>
      </c>
      <c r="U1134">
        <f t="shared" si="17"/>
        <v>2016</v>
      </c>
    </row>
    <row r="1135" spans="1:21" ht="45" x14ac:dyDescent="0.2">
      <c r="A1135" s="8">
        <f>F1135/E1135</f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14">
        <f>F1135/M1135</f>
        <v>20</v>
      </c>
      <c r="Q1135" s="9" t="s">
        <v>8333</v>
      </c>
      <c r="R1135" s="9" t="s">
        <v>8335</v>
      </c>
      <c r="S1135" s="13">
        <f>(((K1135/60)/60)/24)+DATE(1970,1,1)+(-5/24)</f>
        <v>41821.198854166665</v>
      </c>
      <c r="T1135" s="13">
        <f>(((J1135/60)/60)/24)+DATE(1970,1,1)+(-5/24)</f>
        <v>41851.198854166665</v>
      </c>
      <c r="U1135">
        <f t="shared" si="17"/>
        <v>2014</v>
      </c>
    </row>
    <row r="1136" spans="1:21" ht="45" x14ac:dyDescent="0.2">
      <c r="A1136" s="8">
        <f>F1136/E1136</f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14">
        <f>F1136/M1136</f>
        <v>1</v>
      </c>
      <c r="Q1136" s="9" t="s">
        <v>8333</v>
      </c>
      <c r="R1136" s="9" t="s">
        <v>8335</v>
      </c>
      <c r="S1136" s="13">
        <f>(((K1136/60)/60)/24)+DATE(1970,1,1)+(-5/24)</f>
        <v>41958.07671296296</v>
      </c>
      <c r="T1136" s="13">
        <f>(((J1136/60)/60)/24)+DATE(1970,1,1)+(-5/24)</f>
        <v>41971.981249999997</v>
      </c>
      <c r="U1136">
        <f t="shared" si="17"/>
        <v>2014</v>
      </c>
    </row>
    <row r="1137" spans="1:21" ht="60" x14ac:dyDescent="0.2">
      <c r="A1137" s="8">
        <f>F1137/E1137</f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14">
        <f>F1137/M1137</f>
        <v>50</v>
      </c>
      <c r="Q1137" s="9" t="s">
        <v>8333</v>
      </c>
      <c r="R1137" s="9" t="s">
        <v>8335</v>
      </c>
      <c r="S1137" s="13">
        <f>(((K1137/60)/60)/24)+DATE(1970,1,1)+(-5/24)</f>
        <v>42558.781180555547</v>
      </c>
      <c r="T1137" s="13">
        <f>(((J1137/60)/60)/24)+DATE(1970,1,1)+(-5/24)</f>
        <v>42588.781180555547</v>
      </c>
      <c r="U1137">
        <f t="shared" si="17"/>
        <v>2016</v>
      </c>
    </row>
    <row r="1138" spans="1:21" ht="45" x14ac:dyDescent="0.2">
      <c r="A1138" s="8">
        <f>F1138/E1138</f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14">
        <f>F1138/M1138</f>
        <v>45</v>
      </c>
      <c r="Q1138" s="9" t="s">
        <v>8333</v>
      </c>
      <c r="R1138" s="9" t="s">
        <v>8335</v>
      </c>
      <c r="S1138" s="13">
        <f>(((K1138/60)/60)/24)+DATE(1970,1,1)+(-5/24)</f>
        <v>42327.463298611103</v>
      </c>
      <c r="T1138" s="13">
        <f>(((J1138/60)/60)/24)+DATE(1970,1,1)+(-5/24)</f>
        <v>42357.463298611103</v>
      </c>
      <c r="U1138">
        <f t="shared" si="17"/>
        <v>2015</v>
      </c>
    </row>
    <row r="1139" spans="1:21" ht="45" x14ac:dyDescent="0.2">
      <c r="A1139" s="8">
        <f>F1139/E1139</f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14">
        <f>F1139/M1139</f>
        <v>253.2051282051282</v>
      </c>
      <c r="Q1139" s="9" t="s">
        <v>8333</v>
      </c>
      <c r="R1139" s="9" t="s">
        <v>8335</v>
      </c>
      <c r="S1139" s="13">
        <f>(((K1139/60)/60)/24)+DATE(1970,1,1)+(-5/24)</f>
        <v>42453.611354166664</v>
      </c>
      <c r="T1139" s="13">
        <f>(((J1139/60)/60)/24)+DATE(1970,1,1)+(-5/24)</f>
        <v>42483.611354166664</v>
      </c>
      <c r="U1139">
        <f t="shared" si="17"/>
        <v>2016</v>
      </c>
    </row>
    <row r="1140" spans="1:21" ht="45" x14ac:dyDescent="0.2">
      <c r="A1140" s="8">
        <f>F1140/E1140</f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14">
        <f>F1140/M1140</f>
        <v>31.25</v>
      </c>
      <c r="Q1140" s="9" t="s">
        <v>8333</v>
      </c>
      <c r="R1140" s="9" t="s">
        <v>8335</v>
      </c>
      <c r="S1140" s="13">
        <f>(((K1140/60)/60)/24)+DATE(1970,1,1)+(-5/24)</f>
        <v>42736.698275462964</v>
      </c>
      <c r="T1140" s="13">
        <f>(((J1140/60)/60)/24)+DATE(1970,1,1)+(-5/24)</f>
        <v>42756.698275462964</v>
      </c>
      <c r="U1140">
        <f t="shared" si="17"/>
        <v>2017</v>
      </c>
    </row>
    <row r="1141" spans="1:21" ht="45" x14ac:dyDescent="0.2">
      <c r="A1141" s="8">
        <f>F1141/E1141</f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14">
        <f>F1141/M1141</f>
        <v>5</v>
      </c>
      <c r="Q1141" s="9" t="s">
        <v>8333</v>
      </c>
      <c r="R1141" s="9" t="s">
        <v>8335</v>
      </c>
      <c r="S1141" s="13">
        <f>(((K1141/60)/60)/24)+DATE(1970,1,1)+(-5/24)</f>
        <v>41975.139189814807</v>
      </c>
      <c r="T1141" s="13">
        <f>(((J1141/60)/60)/24)+DATE(1970,1,1)+(-5/24)</f>
        <v>42005.139189814807</v>
      </c>
      <c r="U1141">
        <f t="shared" si="17"/>
        <v>2014</v>
      </c>
    </row>
    <row r="1142" spans="1:21" ht="45" x14ac:dyDescent="0.2">
      <c r="A1142" s="8">
        <f>F1142/E1142</f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14" t="e">
        <f>F1142/M1142</f>
        <v>#DIV/0!</v>
      </c>
      <c r="Q1142" s="9" t="s">
        <v>8333</v>
      </c>
      <c r="R1142" s="9" t="s">
        <v>8335</v>
      </c>
      <c r="S1142" s="13">
        <f>(((K1142/60)/60)/24)+DATE(1970,1,1)+(-5/24)</f>
        <v>42192.253715277773</v>
      </c>
      <c r="T1142" s="13">
        <f>(((J1142/60)/60)/24)+DATE(1970,1,1)+(-5/24)</f>
        <v>42222.253715277773</v>
      </c>
      <c r="U1142">
        <f t="shared" si="17"/>
        <v>2015</v>
      </c>
    </row>
    <row r="1143" spans="1:21" x14ac:dyDescent="0.2">
      <c r="A1143" s="8">
        <f>F1143/E1143</f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14" t="e">
        <f>F1143/M1143</f>
        <v>#DIV/0!</v>
      </c>
      <c r="Q1143" s="9" t="s">
        <v>8333</v>
      </c>
      <c r="R1143" s="9" t="s">
        <v>8335</v>
      </c>
      <c r="S1143" s="13">
        <f>(((K1143/60)/60)/24)+DATE(1970,1,1)+(-5/24)</f>
        <v>42164.491319444445</v>
      </c>
      <c r="T1143" s="13">
        <f>(((J1143/60)/60)/24)+DATE(1970,1,1)+(-5/24)</f>
        <v>42194.491319444445</v>
      </c>
      <c r="U1143">
        <f t="shared" si="17"/>
        <v>2015</v>
      </c>
    </row>
    <row r="1144" spans="1:21" ht="45" x14ac:dyDescent="0.2">
      <c r="A1144" s="8">
        <f>F1144/E1144</f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14" t="e">
        <f>F1144/M1144</f>
        <v>#DIV/0!</v>
      </c>
      <c r="Q1144" s="9" t="s">
        <v>8333</v>
      </c>
      <c r="R1144" s="9" t="s">
        <v>8335</v>
      </c>
      <c r="S1144" s="13">
        <f>(((K1144/60)/60)/24)+DATE(1970,1,1)+(-5/24)</f>
        <v>42021.797766203708</v>
      </c>
      <c r="T1144" s="13">
        <f>(((J1144/60)/60)/24)+DATE(1970,1,1)+(-5/24)</f>
        <v>42051.797766203708</v>
      </c>
      <c r="U1144">
        <f t="shared" si="17"/>
        <v>2015</v>
      </c>
    </row>
    <row r="1145" spans="1:21" ht="45" x14ac:dyDescent="0.2">
      <c r="A1145" s="8">
        <f>F1145/E1145</f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14">
        <f>F1145/M1145</f>
        <v>23.25</v>
      </c>
      <c r="Q1145" s="9" t="s">
        <v>8333</v>
      </c>
      <c r="R1145" s="9" t="s">
        <v>8335</v>
      </c>
      <c r="S1145" s="13">
        <f>(((K1145/60)/60)/24)+DATE(1970,1,1)+(-5/24)</f>
        <v>42324.985254629624</v>
      </c>
      <c r="T1145" s="13">
        <f>(((J1145/60)/60)/24)+DATE(1970,1,1)+(-5/24)</f>
        <v>42354.985254629624</v>
      </c>
      <c r="U1145">
        <f t="shared" si="17"/>
        <v>2015</v>
      </c>
    </row>
    <row r="1146" spans="1:21" ht="45" x14ac:dyDescent="0.2">
      <c r="A1146" s="8">
        <f>F1146/E1146</f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14" t="e">
        <f>F1146/M1146</f>
        <v>#DIV/0!</v>
      </c>
      <c r="Q1146" s="9" t="s">
        <v>8336</v>
      </c>
      <c r="R1146" s="9" t="s">
        <v>8337</v>
      </c>
      <c r="S1146" s="13">
        <f>(((K1146/60)/60)/24)+DATE(1970,1,1)+(-5/24)</f>
        <v>42092.973611111105</v>
      </c>
      <c r="T1146" s="13">
        <f>(((J1146/60)/60)/24)+DATE(1970,1,1)+(-5/24)</f>
        <v>42122.973611111105</v>
      </c>
      <c r="U1146">
        <f t="shared" si="17"/>
        <v>2015</v>
      </c>
    </row>
    <row r="1147" spans="1:21" ht="45" x14ac:dyDescent="0.2">
      <c r="A1147" s="8">
        <f>F1147/E1147</f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14">
        <f>F1147/M1147</f>
        <v>100</v>
      </c>
      <c r="Q1147" s="9" t="s">
        <v>8336</v>
      </c>
      <c r="R1147" s="9" t="s">
        <v>8337</v>
      </c>
      <c r="S1147" s="13">
        <f>(((K1147/60)/60)/24)+DATE(1970,1,1)+(-5/24)</f>
        <v>41854.539259259262</v>
      </c>
      <c r="T1147" s="13">
        <f>(((J1147/60)/60)/24)+DATE(1970,1,1)+(-5/24)</f>
        <v>41914.539259259262</v>
      </c>
      <c r="U1147">
        <f t="shared" si="17"/>
        <v>2014</v>
      </c>
    </row>
    <row r="1148" spans="1:21" ht="30" x14ac:dyDescent="0.2">
      <c r="A1148" s="8">
        <f>F1148/E1148</f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14">
        <f>F1148/M1148</f>
        <v>44.166666666666664</v>
      </c>
      <c r="Q1148" s="9" t="s">
        <v>8336</v>
      </c>
      <c r="R1148" s="9" t="s">
        <v>8337</v>
      </c>
      <c r="S1148" s="13">
        <f>(((K1148/60)/60)/24)+DATE(1970,1,1)+(-5/24)</f>
        <v>41723.745057870365</v>
      </c>
      <c r="T1148" s="13">
        <f>(((J1148/60)/60)/24)+DATE(1970,1,1)+(-5/24)</f>
        <v>41761.745057870365</v>
      </c>
      <c r="U1148">
        <f t="shared" si="17"/>
        <v>2014</v>
      </c>
    </row>
    <row r="1149" spans="1:21" ht="45" x14ac:dyDescent="0.2">
      <c r="A1149" s="8">
        <f>F1149/E1149</f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14" t="e">
        <f>F1149/M1149</f>
        <v>#DIV/0!</v>
      </c>
      <c r="Q1149" s="9" t="s">
        <v>8336</v>
      </c>
      <c r="R1149" s="9" t="s">
        <v>8337</v>
      </c>
      <c r="S1149" s="13">
        <f>(((K1149/60)/60)/24)+DATE(1970,1,1)+(-5/24)</f>
        <v>41871.763692129629</v>
      </c>
      <c r="T1149" s="13">
        <f>(((J1149/60)/60)/24)+DATE(1970,1,1)+(-5/24)</f>
        <v>41931.763692129629</v>
      </c>
      <c r="U1149">
        <f t="shared" si="17"/>
        <v>2014</v>
      </c>
    </row>
    <row r="1150" spans="1:21" ht="30" x14ac:dyDescent="0.2">
      <c r="A1150" s="8">
        <f>F1150/E1150</f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14">
        <f>F1150/M1150</f>
        <v>24.333333333333332</v>
      </c>
      <c r="Q1150" s="9" t="s">
        <v>8336</v>
      </c>
      <c r="R1150" s="9" t="s">
        <v>8337</v>
      </c>
      <c r="S1150" s="13">
        <f>(((K1150/60)/60)/24)+DATE(1970,1,1)+(-5/24)</f>
        <v>42674.962743055548</v>
      </c>
      <c r="T1150" s="13">
        <f>(((J1150/60)/60)/24)+DATE(1970,1,1)+(-5/24)</f>
        <v>42705.00440972222</v>
      </c>
      <c r="U1150">
        <f t="shared" si="17"/>
        <v>2016</v>
      </c>
    </row>
    <row r="1151" spans="1:21" ht="30" x14ac:dyDescent="0.2">
      <c r="A1151" s="8">
        <f>F1151/E1151</f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14">
        <f>F1151/M1151</f>
        <v>37.5</v>
      </c>
      <c r="Q1151" s="9" t="s">
        <v>8336</v>
      </c>
      <c r="R1151" s="9" t="s">
        <v>8337</v>
      </c>
      <c r="S1151" s="13">
        <f>(((K1151/60)/60)/24)+DATE(1970,1,1)+(-5/24)</f>
        <v>42507.501921296294</v>
      </c>
      <c r="T1151" s="13">
        <f>(((J1151/60)/60)/24)+DATE(1970,1,1)+(-5/24)</f>
        <v>42537.501921296294</v>
      </c>
      <c r="U1151">
        <f t="shared" si="17"/>
        <v>2016</v>
      </c>
    </row>
    <row r="1152" spans="1:21" ht="30" x14ac:dyDescent="0.2">
      <c r="A1152" s="8">
        <f>F1152/E1152</f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14">
        <f>F1152/M1152</f>
        <v>42</v>
      </c>
      <c r="Q1152" s="9" t="s">
        <v>8336</v>
      </c>
      <c r="R1152" s="9" t="s">
        <v>8337</v>
      </c>
      <c r="S1152" s="13">
        <f>(((K1152/60)/60)/24)+DATE(1970,1,1)+(-5/24)</f>
        <v>42317.74623842592</v>
      </c>
      <c r="T1152" s="13">
        <f>(((J1152/60)/60)/24)+DATE(1970,1,1)+(-5/24)</f>
        <v>42377.74623842592</v>
      </c>
      <c r="U1152">
        <f t="shared" si="17"/>
        <v>2015</v>
      </c>
    </row>
    <row r="1153" spans="1:21" ht="45" x14ac:dyDescent="0.2">
      <c r="A1153" s="8">
        <f>F1153/E1153</f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14" t="e">
        <f>F1153/M1153</f>
        <v>#DIV/0!</v>
      </c>
      <c r="Q1153" s="9" t="s">
        <v>8336</v>
      </c>
      <c r="R1153" s="9" t="s">
        <v>8337</v>
      </c>
      <c r="S1153" s="13">
        <f>(((K1153/60)/60)/24)+DATE(1970,1,1)+(-5/24)</f>
        <v>42223.894247685181</v>
      </c>
      <c r="T1153" s="13">
        <f>(((J1153/60)/60)/24)+DATE(1970,1,1)+(-5/24)</f>
        <v>42253.894247685181</v>
      </c>
      <c r="U1153">
        <f t="shared" si="17"/>
        <v>2015</v>
      </c>
    </row>
    <row r="1154" spans="1:21" x14ac:dyDescent="0.2">
      <c r="A1154" s="8">
        <f>F1154/E1154</f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14">
        <f>F1154/M1154</f>
        <v>60.733333333333334</v>
      </c>
      <c r="Q1154" s="9" t="s">
        <v>8336</v>
      </c>
      <c r="R1154" s="9" t="s">
        <v>8337</v>
      </c>
      <c r="S1154" s="13">
        <f>(((K1154/60)/60)/24)+DATE(1970,1,1)+(-5/24)</f>
        <v>42109.501296296294</v>
      </c>
      <c r="T1154" s="13">
        <f>(((J1154/60)/60)/24)+DATE(1970,1,1)+(-5/24)</f>
        <v>42139.501296296294</v>
      </c>
      <c r="U1154">
        <f t="shared" si="17"/>
        <v>2015</v>
      </c>
    </row>
    <row r="1155" spans="1:21" ht="30" x14ac:dyDescent="0.2">
      <c r="A1155" s="8">
        <f>F1155/E1155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14">
        <f>F1155/M1155</f>
        <v>50</v>
      </c>
      <c r="Q1155" s="9" t="s">
        <v>8336</v>
      </c>
      <c r="R1155" s="9" t="s">
        <v>8337</v>
      </c>
      <c r="S1155" s="13">
        <f>(((K1155/60)/60)/24)+DATE(1970,1,1)+(-5/24)</f>
        <v>42143.505844907406</v>
      </c>
      <c r="T1155" s="13">
        <f>(((J1155/60)/60)/24)+DATE(1970,1,1)+(-5/24)</f>
        <v>42173.505844907406</v>
      </c>
      <c r="U1155">
        <f t="shared" ref="U1155:U1218" si="18">YEAR(S1155)</f>
        <v>2015</v>
      </c>
    </row>
    <row r="1156" spans="1:21" ht="45" x14ac:dyDescent="0.2">
      <c r="A1156" s="8">
        <f>F1156/E1156</f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14">
        <f>F1156/M1156</f>
        <v>108.33333333333333</v>
      </c>
      <c r="Q1156" s="9" t="s">
        <v>8336</v>
      </c>
      <c r="R1156" s="9" t="s">
        <v>8337</v>
      </c>
      <c r="S1156" s="13">
        <f>(((K1156/60)/60)/24)+DATE(1970,1,1)+(-5/24)</f>
        <v>42222.900532407402</v>
      </c>
      <c r="T1156" s="13">
        <f>(((J1156/60)/60)/24)+DATE(1970,1,1)+(-5/24)</f>
        <v>42252.900532407402</v>
      </c>
      <c r="U1156">
        <f t="shared" si="18"/>
        <v>2015</v>
      </c>
    </row>
    <row r="1157" spans="1:21" ht="45" x14ac:dyDescent="0.2">
      <c r="A1157" s="8">
        <f>F1157/E1157</f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14">
        <f>F1157/M1157</f>
        <v>23.5</v>
      </c>
      <c r="Q1157" s="9" t="s">
        <v>8336</v>
      </c>
      <c r="R1157" s="9" t="s">
        <v>8337</v>
      </c>
      <c r="S1157" s="13">
        <f>(((K1157/60)/60)/24)+DATE(1970,1,1)+(-5/24)</f>
        <v>41835.555648148147</v>
      </c>
      <c r="T1157" s="13">
        <f>(((J1157/60)/60)/24)+DATE(1970,1,1)+(-5/24)</f>
        <v>41865.555648148147</v>
      </c>
      <c r="U1157">
        <f t="shared" si="18"/>
        <v>2014</v>
      </c>
    </row>
    <row r="1158" spans="1:21" ht="45" x14ac:dyDescent="0.2">
      <c r="A1158" s="8">
        <f>F1158/E1158</f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14" t="e">
        <f>F1158/M1158</f>
        <v>#DIV/0!</v>
      </c>
      <c r="Q1158" s="9" t="s">
        <v>8336</v>
      </c>
      <c r="R1158" s="9" t="s">
        <v>8337</v>
      </c>
      <c r="S1158" s="13">
        <f>(((K1158/60)/60)/24)+DATE(1970,1,1)+(-5/24)</f>
        <v>42028.862986111104</v>
      </c>
      <c r="T1158" s="13">
        <f>(((J1158/60)/60)/24)+DATE(1970,1,1)+(-5/24)</f>
        <v>42058.862986111104</v>
      </c>
      <c r="U1158">
        <f t="shared" si="18"/>
        <v>2015</v>
      </c>
    </row>
    <row r="1159" spans="1:21" ht="45" x14ac:dyDescent="0.2">
      <c r="A1159" s="8">
        <f>F1159/E1159</f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14">
        <f>F1159/M1159</f>
        <v>50.333333333333336</v>
      </c>
      <c r="Q1159" s="9" t="s">
        <v>8336</v>
      </c>
      <c r="R1159" s="9" t="s">
        <v>8337</v>
      </c>
      <c r="S1159" s="13">
        <f>(((K1159/60)/60)/24)+DATE(1970,1,1)+(-5/24)</f>
        <v>41918.419907407406</v>
      </c>
      <c r="T1159" s="13">
        <f>(((J1159/60)/60)/24)+DATE(1970,1,1)+(-5/24)</f>
        <v>41978.461574074077</v>
      </c>
      <c r="U1159">
        <f t="shared" si="18"/>
        <v>2014</v>
      </c>
    </row>
    <row r="1160" spans="1:21" ht="45" x14ac:dyDescent="0.2">
      <c r="A1160" s="8">
        <f>F1160/E1160</f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14">
        <f>F1160/M1160</f>
        <v>11.666666666666666</v>
      </c>
      <c r="Q1160" s="9" t="s">
        <v>8336</v>
      </c>
      <c r="R1160" s="9" t="s">
        <v>8337</v>
      </c>
      <c r="S1160" s="13">
        <f>(((K1160/60)/60)/24)+DATE(1970,1,1)+(-5/24)</f>
        <v>41951.883425925924</v>
      </c>
      <c r="T1160" s="13">
        <f>(((J1160/60)/60)/24)+DATE(1970,1,1)+(-5/24)</f>
        <v>41981.883425925924</v>
      </c>
      <c r="U1160">
        <f t="shared" si="18"/>
        <v>2014</v>
      </c>
    </row>
    <row r="1161" spans="1:21" ht="45" x14ac:dyDescent="0.2">
      <c r="A1161" s="8">
        <f>F1161/E1161</f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14" t="e">
        <f>F1161/M1161</f>
        <v>#DIV/0!</v>
      </c>
      <c r="Q1161" s="9" t="s">
        <v>8336</v>
      </c>
      <c r="R1161" s="9" t="s">
        <v>8337</v>
      </c>
      <c r="S1161" s="13">
        <f>(((K1161/60)/60)/24)+DATE(1970,1,1)+(-5/24)</f>
        <v>42154.518113425926</v>
      </c>
      <c r="T1161" s="13">
        <f>(((J1161/60)/60)/24)+DATE(1970,1,1)+(-5/24)</f>
        <v>42185.447916666664</v>
      </c>
      <c r="U1161">
        <f t="shared" si="18"/>
        <v>2015</v>
      </c>
    </row>
    <row r="1162" spans="1:21" ht="45" x14ac:dyDescent="0.2">
      <c r="A1162" s="8">
        <f>F1162/E1162</f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14">
        <f>F1162/M1162</f>
        <v>60.789473684210527</v>
      </c>
      <c r="Q1162" s="9" t="s">
        <v>8336</v>
      </c>
      <c r="R1162" s="9" t="s">
        <v>8337</v>
      </c>
      <c r="S1162" s="13">
        <f>(((K1162/60)/60)/24)+DATE(1970,1,1)+(-5/24)</f>
        <v>42060.946597222217</v>
      </c>
      <c r="T1162" s="13">
        <f>(((J1162/60)/60)/24)+DATE(1970,1,1)+(-5/24)</f>
        <v>42090.90493055556</v>
      </c>
      <c r="U1162">
        <f t="shared" si="18"/>
        <v>2015</v>
      </c>
    </row>
    <row r="1163" spans="1:21" ht="45" x14ac:dyDescent="0.2">
      <c r="A1163" s="8">
        <f>F1163/E1163</f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14" t="e">
        <f>F1163/M1163</f>
        <v>#DIV/0!</v>
      </c>
      <c r="Q1163" s="9" t="s">
        <v>8336</v>
      </c>
      <c r="R1163" s="9" t="s">
        <v>8337</v>
      </c>
      <c r="S1163" s="13">
        <f>(((K1163/60)/60)/24)+DATE(1970,1,1)+(-5/24)</f>
        <v>42122.421168981477</v>
      </c>
      <c r="T1163" s="13">
        <f>(((J1163/60)/60)/24)+DATE(1970,1,1)+(-5/24)</f>
        <v>42143.421168981477</v>
      </c>
      <c r="U1163">
        <f t="shared" si="18"/>
        <v>2015</v>
      </c>
    </row>
    <row r="1164" spans="1:21" ht="45" x14ac:dyDescent="0.2">
      <c r="A1164" s="8">
        <f>F1164/E1164</f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14">
        <f>F1164/M1164</f>
        <v>17.5</v>
      </c>
      <c r="Q1164" s="9" t="s">
        <v>8336</v>
      </c>
      <c r="R1164" s="9" t="s">
        <v>8337</v>
      </c>
      <c r="S1164" s="13">
        <f>(((K1164/60)/60)/24)+DATE(1970,1,1)+(-5/24)</f>
        <v>41876.475277777776</v>
      </c>
      <c r="T1164" s="13">
        <f>(((J1164/60)/60)/24)+DATE(1970,1,1)+(-5/24)</f>
        <v>41907.475277777776</v>
      </c>
      <c r="U1164">
        <f t="shared" si="18"/>
        <v>2014</v>
      </c>
    </row>
    <row r="1165" spans="1:21" ht="45" x14ac:dyDescent="0.2">
      <c r="A1165" s="8">
        <f>F1165/E1165</f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14" t="e">
        <f>F1165/M1165</f>
        <v>#DIV/0!</v>
      </c>
      <c r="Q1165" s="9" t="s">
        <v>8336</v>
      </c>
      <c r="R1165" s="9" t="s">
        <v>8337</v>
      </c>
      <c r="S1165" s="13">
        <f>(((K1165/60)/60)/24)+DATE(1970,1,1)+(-5/24)</f>
        <v>41830.515277777777</v>
      </c>
      <c r="T1165" s="13">
        <f>(((J1165/60)/60)/24)+DATE(1970,1,1)+(-5/24)</f>
        <v>41860.515277777777</v>
      </c>
      <c r="U1165">
        <f t="shared" si="18"/>
        <v>2014</v>
      </c>
    </row>
    <row r="1166" spans="1:21" ht="60" x14ac:dyDescent="0.2">
      <c r="A1166" s="8">
        <f>F1166/E1166</f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14" t="e">
        <f>F1166/M1166</f>
        <v>#DIV/0!</v>
      </c>
      <c r="Q1166" s="9" t="s">
        <v>8336</v>
      </c>
      <c r="R1166" s="9" t="s">
        <v>8337</v>
      </c>
      <c r="S1166" s="13">
        <f>(((K1166/60)/60)/24)+DATE(1970,1,1)+(-5/24)</f>
        <v>42509.51599537037</v>
      </c>
      <c r="T1166" s="13">
        <f>(((J1166/60)/60)/24)+DATE(1970,1,1)+(-5/24)</f>
        <v>42539.51599537037</v>
      </c>
      <c r="U1166">
        <f t="shared" si="18"/>
        <v>2016</v>
      </c>
    </row>
    <row r="1167" spans="1:21" ht="45" x14ac:dyDescent="0.2">
      <c r="A1167" s="8">
        <f>F1167/E1167</f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14">
        <f>F1167/M1167</f>
        <v>82.82</v>
      </c>
      <c r="Q1167" s="9" t="s">
        <v>8336</v>
      </c>
      <c r="R1167" s="9" t="s">
        <v>8337</v>
      </c>
      <c r="S1167" s="13">
        <f>(((K1167/60)/60)/24)+DATE(1970,1,1)+(-5/24)</f>
        <v>41792.006134259253</v>
      </c>
      <c r="T1167" s="13">
        <f>(((J1167/60)/60)/24)+DATE(1970,1,1)+(-5/24)</f>
        <v>41826.006134259253</v>
      </c>
      <c r="U1167">
        <f t="shared" si="18"/>
        <v>2014</v>
      </c>
    </row>
    <row r="1168" spans="1:21" ht="45" x14ac:dyDescent="0.2">
      <c r="A1168" s="8">
        <f>F1168/E1168</f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14">
        <f>F1168/M1168</f>
        <v>358.875</v>
      </c>
      <c r="Q1168" s="9" t="s">
        <v>8336</v>
      </c>
      <c r="R1168" s="9" t="s">
        <v>8337</v>
      </c>
      <c r="S1168" s="13">
        <f>(((K1168/60)/60)/24)+DATE(1970,1,1)+(-5/24)</f>
        <v>42150.277106481481</v>
      </c>
      <c r="T1168" s="13">
        <f>(((J1168/60)/60)/24)+DATE(1970,1,1)+(-5/24)</f>
        <v>42180.958333333336</v>
      </c>
      <c r="U1168">
        <f t="shared" si="18"/>
        <v>2015</v>
      </c>
    </row>
    <row r="1169" spans="1:21" ht="45" x14ac:dyDescent="0.2">
      <c r="A1169" s="8">
        <f>F1169/E1169</f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14">
        <f>F1169/M1169</f>
        <v>61.1875</v>
      </c>
      <c r="Q1169" s="9" t="s">
        <v>8336</v>
      </c>
      <c r="R1169" s="9" t="s">
        <v>8337</v>
      </c>
      <c r="S1169" s="13">
        <f>(((K1169/60)/60)/24)+DATE(1970,1,1)+(-5/24)</f>
        <v>41863.526562499996</v>
      </c>
      <c r="T1169" s="13">
        <f>(((J1169/60)/60)/24)+DATE(1970,1,1)+(-5/24)</f>
        <v>41894.526562499996</v>
      </c>
      <c r="U1169">
        <f t="shared" si="18"/>
        <v>2014</v>
      </c>
    </row>
    <row r="1170" spans="1:21" ht="45" x14ac:dyDescent="0.2">
      <c r="A1170" s="8">
        <f>F1170/E1170</f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14">
        <f>F1170/M1170</f>
        <v>340</v>
      </c>
      <c r="Q1170" s="9" t="s">
        <v>8336</v>
      </c>
      <c r="R1170" s="9" t="s">
        <v>8337</v>
      </c>
      <c r="S1170" s="13">
        <f>(((K1170/60)/60)/24)+DATE(1970,1,1)+(-5/24)</f>
        <v>42604.845659722218</v>
      </c>
      <c r="T1170" s="13">
        <f>(((J1170/60)/60)/24)+DATE(1970,1,1)+(-5/24)</f>
        <v>42634.845659722218</v>
      </c>
      <c r="U1170">
        <f t="shared" si="18"/>
        <v>2016</v>
      </c>
    </row>
    <row r="1171" spans="1:21" ht="45" x14ac:dyDescent="0.2">
      <c r="A1171" s="8">
        <f>F1171/E1171</f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14">
        <f>F1171/M1171</f>
        <v>5.666666666666667</v>
      </c>
      <c r="Q1171" s="9" t="s">
        <v>8336</v>
      </c>
      <c r="R1171" s="9" t="s">
        <v>8337</v>
      </c>
      <c r="S1171" s="13">
        <f>(((K1171/60)/60)/24)+DATE(1970,1,1)+(-5/24)</f>
        <v>42027.145405092589</v>
      </c>
      <c r="T1171" s="13">
        <f>(((J1171/60)/60)/24)+DATE(1970,1,1)+(-5/24)</f>
        <v>42057.145405092589</v>
      </c>
      <c r="U1171">
        <f t="shared" si="18"/>
        <v>2015</v>
      </c>
    </row>
    <row r="1172" spans="1:21" ht="45" x14ac:dyDescent="0.2">
      <c r="A1172" s="8">
        <f>F1172/E1172</f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14">
        <f>F1172/M1172</f>
        <v>50</v>
      </c>
      <c r="Q1172" s="9" t="s">
        <v>8336</v>
      </c>
      <c r="R1172" s="9" t="s">
        <v>8337</v>
      </c>
      <c r="S1172" s="13">
        <f>(((K1172/60)/60)/24)+DATE(1970,1,1)+(-5/24)</f>
        <v>42124.684849537036</v>
      </c>
      <c r="T1172" s="13">
        <f>(((J1172/60)/60)/24)+DATE(1970,1,1)+(-5/24)</f>
        <v>42154.684849537036</v>
      </c>
      <c r="U1172">
        <f t="shared" si="18"/>
        <v>2015</v>
      </c>
    </row>
    <row r="1173" spans="1:21" ht="30" x14ac:dyDescent="0.2">
      <c r="A1173" s="8">
        <f>F1173/E1173</f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14">
        <f>F1173/M1173</f>
        <v>25</v>
      </c>
      <c r="Q1173" s="9" t="s">
        <v>8336</v>
      </c>
      <c r="R1173" s="9" t="s">
        <v>8337</v>
      </c>
      <c r="S1173" s="13">
        <f>(((K1173/60)/60)/24)+DATE(1970,1,1)+(-5/24)</f>
        <v>41938.596377314811</v>
      </c>
      <c r="T1173" s="13">
        <f>(((J1173/60)/60)/24)+DATE(1970,1,1)+(-5/24)</f>
        <v>41956.638043981475</v>
      </c>
      <c r="U1173">
        <f t="shared" si="18"/>
        <v>2014</v>
      </c>
    </row>
    <row r="1174" spans="1:21" x14ac:dyDescent="0.2">
      <c r="A1174" s="8">
        <f>F1174/E1174</f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14" t="e">
        <f>F1174/M1174</f>
        <v>#DIV/0!</v>
      </c>
      <c r="Q1174" s="9" t="s">
        <v>8336</v>
      </c>
      <c r="R1174" s="9" t="s">
        <v>8337</v>
      </c>
      <c r="S1174" s="13">
        <f>(((K1174/60)/60)/24)+DATE(1970,1,1)+(-5/24)</f>
        <v>41841.473981481482</v>
      </c>
      <c r="T1174" s="13">
        <f>(((J1174/60)/60)/24)+DATE(1970,1,1)+(-5/24)</f>
        <v>41871.473981481482</v>
      </c>
      <c r="U1174">
        <f t="shared" si="18"/>
        <v>2014</v>
      </c>
    </row>
    <row r="1175" spans="1:21" ht="45" x14ac:dyDescent="0.2">
      <c r="A1175" s="8">
        <f>F1175/E1175</f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14">
        <f>F1175/M1175</f>
        <v>30</v>
      </c>
      <c r="Q1175" s="9" t="s">
        <v>8336</v>
      </c>
      <c r="R1175" s="9" t="s">
        <v>8337</v>
      </c>
      <c r="S1175" s="13">
        <f>(((K1175/60)/60)/24)+DATE(1970,1,1)+(-5/24)</f>
        <v>42183.97751157407</v>
      </c>
      <c r="T1175" s="13">
        <f>(((J1175/60)/60)/24)+DATE(1970,1,1)+(-5/24)</f>
        <v>42218.97751157407</v>
      </c>
      <c r="U1175">
        <f t="shared" si="18"/>
        <v>2015</v>
      </c>
    </row>
    <row r="1176" spans="1:21" ht="45" x14ac:dyDescent="0.2">
      <c r="A1176" s="8">
        <f>F1176/E1176</f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14">
        <f>F1176/M1176</f>
        <v>46.631578947368418</v>
      </c>
      <c r="Q1176" s="9" t="s">
        <v>8336</v>
      </c>
      <c r="R1176" s="9" t="s">
        <v>8337</v>
      </c>
      <c r="S1176" s="13">
        <f>(((K1176/60)/60)/24)+DATE(1970,1,1)+(-5/24)</f>
        <v>42468.633414351854</v>
      </c>
      <c r="T1176" s="13">
        <f>(((J1176/60)/60)/24)+DATE(1970,1,1)+(-5/24)</f>
        <v>42498.633414351854</v>
      </c>
      <c r="U1176">
        <f t="shared" si="18"/>
        <v>2016</v>
      </c>
    </row>
    <row r="1177" spans="1:21" ht="45" x14ac:dyDescent="0.2">
      <c r="A1177" s="8">
        <f>F1177/E1177</f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14">
        <f>F1177/M1177</f>
        <v>65</v>
      </c>
      <c r="Q1177" s="9" t="s">
        <v>8336</v>
      </c>
      <c r="R1177" s="9" t="s">
        <v>8337</v>
      </c>
      <c r="S1177" s="13">
        <f>(((K1177/60)/60)/24)+DATE(1970,1,1)+(-5/24)</f>
        <v>42170.520127314812</v>
      </c>
      <c r="T1177" s="13">
        <f>(((J1177/60)/60)/24)+DATE(1970,1,1)+(-5/24)</f>
        <v>42200.520127314812</v>
      </c>
      <c r="U1177">
        <f t="shared" si="18"/>
        <v>2015</v>
      </c>
    </row>
    <row r="1178" spans="1:21" ht="60" x14ac:dyDescent="0.2">
      <c r="A1178" s="8">
        <f>F1178/E1178</f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14">
        <f>F1178/M1178</f>
        <v>10</v>
      </c>
      <c r="Q1178" s="9" t="s">
        <v>8336</v>
      </c>
      <c r="R1178" s="9" t="s">
        <v>8337</v>
      </c>
      <c r="S1178" s="13">
        <f>(((K1178/60)/60)/24)+DATE(1970,1,1)+(-5/24)</f>
        <v>42745.811319444438</v>
      </c>
      <c r="T1178" s="13">
        <f>(((J1178/60)/60)/24)+DATE(1970,1,1)+(-5/24)</f>
        <v>42800.333333333336</v>
      </c>
      <c r="U1178">
        <f t="shared" si="18"/>
        <v>2017</v>
      </c>
    </row>
    <row r="1179" spans="1:21" ht="45" x14ac:dyDescent="0.2">
      <c r="A1179" s="8">
        <f>F1179/E1179</f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14" t="e">
        <f>F1179/M1179</f>
        <v>#DIV/0!</v>
      </c>
      <c r="Q1179" s="9" t="s">
        <v>8336</v>
      </c>
      <c r="R1179" s="9" t="s">
        <v>8337</v>
      </c>
      <c r="S1179" s="13">
        <f>(((K1179/60)/60)/24)+DATE(1970,1,1)+(-5/24)</f>
        <v>41897.452499999999</v>
      </c>
      <c r="T1179" s="13">
        <f>(((J1179/60)/60)/24)+DATE(1970,1,1)+(-5/24)</f>
        <v>41927.452499999999</v>
      </c>
      <c r="U1179">
        <f t="shared" si="18"/>
        <v>2014</v>
      </c>
    </row>
    <row r="1180" spans="1:21" ht="45" x14ac:dyDescent="0.2">
      <c r="A1180" s="8">
        <f>F1180/E1180</f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14">
        <f>F1180/M1180</f>
        <v>5</v>
      </c>
      <c r="Q1180" s="9" t="s">
        <v>8336</v>
      </c>
      <c r="R1180" s="9" t="s">
        <v>8337</v>
      </c>
      <c r="S1180" s="13">
        <f>(((K1180/60)/60)/24)+DATE(1970,1,1)+(-5/24)</f>
        <v>41837.69736111111</v>
      </c>
      <c r="T1180" s="13">
        <f>(((J1180/60)/60)/24)+DATE(1970,1,1)+(-5/24)</f>
        <v>41867.69736111111</v>
      </c>
      <c r="U1180">
        <f t="shared" si="18"/>
        <v>2014</v>
      </c>
    </row>
    <row r="1181" spans="1:21" ht="45" x14ac:dyDescent="0.2">
      <c r="A1181" s="8">
        <f>F1181/E1181</f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14">
        <f>F1181/M1181</f>
        <v>640</v>
      </c>
      <c r="Q1181" s="9" t="s">
        <v>8336</v>
      </c>
      <c r="R1181" s="9" t="s">
        <v>8337</v>
      </c>
      <c r="S1181" s="13">
        <f>(((K1181/60)/60)/24)+DATE(1970,1,1)+(-5/24)</f>
        <v>42275.511886574073</v>
      </c>
      <c r="T1181" s="13">
        <f>(((J1181/60)/60)/24)+DATE(1970,1,1)+(-5/24)</f>
        <v>42305.511886574073</v>
      </c>
      <c r="U1181">
        <f t="shared" si="18"/>
        <v>2015</v>
      </c>
    </row>
    <row r="1182" spans="1:21" ht="30" x14ac:dyDescent="0.2">
      <c r="A1182" s="8">
        <f>F1182/E1182</f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14">
        <f>F1182/M1182</f>
        <v>69.117647058823536</v>
      </c>
      <c r="Q1182" s="9" t="s">
        <v>8336</v>
      </c>
      <c r="R1182" s="9" t="s">
        <v>8337</v>
      </c>
      <c r="S1182" s="13">
        <f>(((K1182/60)/60)/24)+DATE(1970,1,1)+(-5/24)</f>
        <v>41781.598541666666</v>
      </c>
      <c r="T1182" s="13">
        <f>(((J1182/60)/60)/24)+DATE(1970,1,1)+(-5/24)</f>
        <v>41818.598541666666</v>
      </c>
      <c r="U1182">
        <f t="shared" si="18"/>
        <v>2014</v>
      </c>
    </row>
    <row r="1183" spans="1:21" x14ac:dyDescent="0.2">
      <c r="A1183" s="8">
        <f>F1183/E1183</f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14">
        <f>F1183/M1183</f>
        <v>1.3333333333333333</v>
      </c>
      <c r="Q1183" s="9" t="s">
        <v>8336</v>
      </c>
      <c r="R1183" s="9" t="s">
        <v>8337</v>
      </c>
      <c r="S1183" s="13">
        <f>(((K1183/60)/60)/24)+DATE(1970,1,1)+(-5/24)</f>
        <v>42034.131030092591</v>
      </c>
      <c r="T1183" s="13">
        <f>(((J1183/60)/60)/24)+DATE(1970,1,1)+(-5/24)</f>
        <v>42064.131030092591</v>
      </c>
      <c r="U1183">
        <f t="shared" si="18"/>
        <v>2015</v>
      </c>
    </row>
    <row r="1184" spans="1:21" ht="45" x14ac:dyDescent="0.2">
      <c r="A1184" s="8">
        <f>F1184/E1184</f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14">
        <f>F1184/M1184</f>
        <v>10.5</v>
      </c>
      <c r="Q1184" s="9" t="s">
        <v>8336</v>
      </c>
      <c r="R1184" s="9" t="s">
        <v>8337</v>
      </c>
      <c r="S1184" s="13">
        <f>(((K1184/60)/60)/24)+DATE(1970,1,1)+(-5/24)</f>
        <v>42728.619074074071</v>
      </c>
      <c r="T1184" s="13">
        <f>(((J1184/60)/60)/24)+DATE(1970,1,1)+(-5/24)</f>
        <v>42747.487499999996</v>
      </c>
      <c r="U1184">
        <f t="shared" si="18"/>
        <v>2016</v>
      </c>
    </row>
    <row r="1185" spans="1:21" ht="45" x14ac:dyDescent="0.2">
      <c r="A1185" s="8">
        <f>F1185/E1185</f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14">
        <f>F1185/M1185</f>
        <v>33.333333333333336</v>
      </c>
      <c r="Q1185" s="9" t="s">
        <v>8336</v>
      </c>
      <c r="R1185" s="9" t="s">
        <v>8337</v>
      </c>
      <c r="S1185" s="13">
        <f>(((K1185/60)/60)/24)+DATE(1970,1,1)+(-5/24)</f>
        <v>42656.653043981474</v>
      </c>
      <c r="T1185" s="13">
        <f>(((J1185/60)/60)/24)+DATE(1970,1,1)+(-5/24)</f>
        <v>42675.957638888889</v>
      </c>
      <c r="U1185">
        <f t="shared" si="18"/>
        <v>2016</v>
      </c>
    </row>
    <row r="1186" spans="1:21" ht="45" x14ac:dyDescent="0.2">
      <c r="A1186" s="8">
        <f>F1186/E1186</f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14">
        <f>F1186/M1186</f>
        <v>61.562666666666665</v>
      </c>
      <c r="Q1186" s="9" t="s">
        <v>8338</v>
      </c>
      <c r="R1186" s="9" t="s">
        <v>8339</v>
      </c>
      <c r="S1186" s="13">
        <f>(((K1186/60)/60)/24)+DATE(1970,1,1)+(-5/24)</f>
        <v>42741.391331018516</v>
      </c>
      <c r="T1186" s="13">
        <f>(((J1186/60)/60)/24)+DATE(1970,1,1)+(-5/24)</f>
        <v>42772.391331018516</v>
      </c>
      <c r="U1186">
        <f t="shared" si="18"/>
        <v>2017</v>
      </c>
    </row>
    <row r="1187" spans="1:21" ht="45" x14ac:dyDescent="0.2">
      <c r="A1187" s="8">
        <f>F1187/E1187</f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14">
        <f>F1187/M1187</f>
        <v>118.73873873873873</v>
      </c>
      <c r="Q1187" s="9" t="s">
        <v>8338</v>
      </c>
      <c r="R1187" s="9" t="s">
        <v>8339</v>
      </c>
      <c r="S1187" s="13">
        <f>(((K1187/60)/60)/24)+DATE(1970,1,1)+(-5/24)</f>
        <v>42130.656817129631</v>
      </c>
      <c r="T1187" s="13">
        <f>(((J1187/60)/60)/24)+DATE(1970,1,1)+(-5/24)</f>
        <v>42162.958333333336</v>
      </c>
      <c r="U1187">
        <f t="shared" si="18"/>
        <v>2015</v>
      </c>
    </row>
    <row r="1188" spans="1:21" ht="45" x14ac:dyDescent="0.2">
      <c r="A1188" s="8">
        <f>F1188/E1188</f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14">
        <f>F1188/M1188</f>
        <v>65.081300813008127</v>
      </c>
      <c r="Q1188" s="9" t="s">
        <v>8338</v>
      </c>
      <c r="R1188" s="9" t="s">
        <v>8339</v>
      </c>
      <c r="S1188" s="13">
        <f>(((K1188/60)/60)/24)+DATE(1970,1,1)+(-5/24)</f>
        <v>42123.655034722215</v>
      </c>
      <c r="T1188" s="13">
        <f>(((J1188/60)/60)/24)+DATE(1970,1,1)+(-5/24)</f>
        <v>42156.737499999996</v>
      </c>
      <c r="U1188">
        <f t="shared" si="18"/>
        <v>2015</v>
      </c>
    </row>
    <row r="1189" spans="1:21" ht="45" x14ac:dyDescent="0.2">
      <c r="A1189" s="8">
        <f>F1189/E1189</f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14">
        <f>F1189/M1189</f>
        <v>130.15714285714284</v>
      </c>
      <c r="Q1189" s="9" t="s">
        <v>8338</v>
      </c>
      <c r="R1189" s="9" t="s">
        <v>8339</v>
      </c>
      <c r="S1189" s="13">
        <f>(((K1189/60)/60)/24)+DATE(1970,1,1)+(-5/24)</f>
        <v>42109.686608796292</v>
      </c>
      <c r="T1189" s="13">
        <f>(((J1189/60)/60)/24)+DATE(1970,1,1)+(-5/24)</f>
        <v>42141.541666666664</v>
      </c>
      <c r="U1189">
        <f t="shared" si="18"/>
        <v>2015</v>
      </c>
    </row>
    <row r="1190" spans="1:21" ht="45" x14ac:dyDescent="0.2">
      <c r="A1190" s="8">
        <f>F1190/E1190</f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14">
        <f>F1190/M1190</f>
        <v>37.776470588235291</v>
      </c>
      <c r="Q1190" s="9" t="s">
        <v>8338</v>
      </c>
      <c r="R1190" s="9" t="s">
        <v>8339</v>
      </c>
      <c r="S1190" s="13">
        <f>(((K1190/60)/60)/24)+DATE(1970,1,1)+(-5/24)</f>
        <v>42711.492361111108</v>
      </c>
      <c r="T1190" s="13">
        <f>(((J1190/60)/60)/24)+DATE(1970,1,1)+(-5/24)</f>
        <v>42732.492361111108</v>
      </c>
      <c r="U1190">
        <f t="shared" si="18"/>
        <v>2016</v>
      </c>
    </row>
    <row r="1191" spans="1:21" ht="45" x14ac:dyDescent="0.2">
      <c r="A1191" s="8">
        <f>F1191/E1191</f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14">
        <f>F1191/M1191</f>
        <v>112.79069767441861</v>
      </c>
      <c r="Q1191" s="9" t="s">
        <v>8338</v>
      </c>
      <c r="R1191" s="9" t="s">
        <v>8339</v>
      </c>
      <c r="S1191" s="13">
        <f>(((K1191/60)/60)/24)+DATE(1970,1,1)+(-5/24)</f>
        <v>42529.770775462959</v>
      </c>
      <c r="T1191" s="13">
        <f>(((J1191/60)/60)/24)+DATE(1970,1,1)+(-5/24)</f>
        <v>42550.770775462959</v>
      </c>
      <c r="U1191">
        <f t="shared" si="18"/>
        <v>2016</v>
      </c>
    </row>
    <row r="1192" spans="1:21" ht="30" x14ac:dyDescent="0.2">
      <c r="A1192" s="8">
        <f>F1192/E1192</f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14">
        <f>F1192/M1192</f>
        <v>51.92307692307692</v>
      </c>
      <c r="Q1192" s="9" t="s">
        <v>8338</v>
      </c>
      <c r="R1192" s="9" t="s">
        <v>8339</v>
      </c>
      <c r="S1192" s="13">
        <f>(((K1192/60)/60)/24)+DATE(1970,1,1)+(-5/24)</f>
        <v>41852.457465277774</v>
      </c>
      <c r="T1192" s="13">
        <f>(((J1192/60)/60)/24)+DATE(1970,1,1)+(-5/24)</f>
        <v>41882.457465277774</v>
      </c>
      <c r="U1192">
        <f t="shared" si="18"/>
        <v>2014</v>
      </c>
    </row>
    <row r="1193" spans="1:21" ht="45" x14ac:dyDescent="0.2">
      <c r="A1193" s="8">
        <f>F1193/E1193</f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14">
        <f>F1193/M1193</f>
        <v>89.242424242424249</v>
      </c>
      <c r="Q1193" s="9" t="s">
        <v>8338</v>
      </c>
      <c r="R1193" s="9" t="s">
        <v>8339</v>
      </c>
      <c r="S1193" s="13">
        <f>(((K1193/60)/60)/24)+DATE(1970,1,1)+(-5/24)</f>
        <v>42419.395370370366</v>
      </c>
      <c r="T1193" s="13">
        <f>(((J1193/60)/60)/24)+DATE(1970,1,1)+(-5/24)</f>
        <v>42449.353703703695</v>
      </c>
      <c r="U1193">
        <f t="shared" si="18"/>
        <v>2016</v>
      </c>
    </row>
    <row r="1194" spans="1:21" ht="30" x14ac:dyDescent="0.2">
      <c r="A1194" s="8">
        <f>F1194/E1194</f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14">
        <f>F1194/M1194</f>
        <v>19.333333333333332</v>
      </c>
      <c r="Q1194" s="9" t="s">
        <v>8338</v>
      </c>
      <c r="R1194" s="9" t="s">
        <v>8339</v>
      </c>
      <c r="S1194" s="13">
        <f>(((K1194/60)/60)/24)+DATE(1970,1,1)+(-5/24)</f>
        <v>42747.298356481479</v>
      </c>
      <c r="T1194" s="13">
        <f>(((J1194/60)/60)/24)+DATE(1970,1,1)+(-5/24)</f>
        <v>42777.298356481479</v>
      </c>
      <c r="U1194">
        <f t="shared" si="18"/>
        <v>2017</v>
      </c>
    </row>
    <row r="1195" spans="1:21" ht="45" x14ac:dyDescent="0.2">
      <c r="A1195" s="8">
        <f>F1195/E1195</f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14">
        <f>F1195/M1195</f>
        <v>79.967032967032964</v>
      </c>
      <c r="Q1195" s="9" t="s">
        <v>8338</v>
      </c>
      <c r="R1195" s="9" t="s">
        <v>8339</v>
      </c>
      <c r="S1195" s="13">
        <f>(((K1195/60)/60)/24)+DATE(1970,1,1)+(-5/24)</f>
        <v>42409.567743055559</v>
      </c>
      <c r="T1195" s="13">
        <f>(((J1195/60)/60)/24)+DATE(1970,1,1)+(-5/24)</f>
        <v>42469.526076388887</v>
      </c>
      <c r="U1195">
        <f t="shared" si="18"/>
        <v>2016</v>
      </c>
    </row>
    <row r="1196" spans="1:21" ht="45" x14ac:dyDescent="0.2">
      <c r="A1196" s="8">
        <f>F1196/E1196</f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14">
        <f>F1196/M1196</f>
        <v>56.414565826330531</v>
      </c>
      <c r="Q1196" s="9" t="s">
        <v>8338</v>
      </c>
      <c r="R1196" s="9" t="s">
        <v>8339</v>
      </c>
      <c r="S1196" s="13">
        <f>(((K1196/60)/60)/24)+DATE(1970,1,1)+(-5/24)</f>
        <v>42072.27984953703</v>
      </c>
      <c r="T1196" s="13">
        <f>(((J1196/60)/60)/24)+DATE(1970,1,1)+(-5/24)</f>
        <v>42102.27984953703</v>
      </c>
      <c r="U1196">
        <f t="shared" si="18"/>
        <v>2015</v>
      </c>
    </row>
    <row r="1197" spans="1:21" ht="60" x14ac:dyDescent="0.2">
      <c r="A1197" s="8">
        <f>F1197/E1197</f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14">
        <f>F1197/M1197</f>
        <v>79.411764705882348</v>
      </c>
      <c r="Q1197" s="9" t="s">
        <v>8338</v>
      </c>
      <c r="R1197" s="9" t="s">
        <v>8339</v>
      </c>
      <c r="S1197" s="13">
        <f>(((K1197/60)/60)/24)+DATE(1970,1,1)+(-5/24)</f>
        <v>42298.139502314814</v>
      </c>
      <c r="T1197" s="13">
        <f>(((J1197/60)/60)/24)+DATE(1970,1,1)+(-5/24)</f>
        <v>42358.166666666664</v>
      </c>
      <c r="U1197">
        <f t="shared" si="18"/>
        <v>2015</v>
      </c>
    </row>
    <row r="1198" spans="1:21" ht="30" x14ac:dyDescent="0.2">
      <c r="A1198" s="8">
        <f>F1198/E1198</f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14">
        <f>F1198/M1198</f>
        <v>76.439453125</v>
      </c>
      <c r="Q1198" s="9" t="s">
        <v>8338</v>
      </c>
      <c r="R1198" s="9" t="s">
        <v>8339</v>
      </c>
      <c r="S1198" s="13">
        <f>(((K1198/60)/60)/24)+DATE(1970,1,1)+(-5/24)</f>
        <v>42326.610405092586</v>
      </c>
      <c r="T1198" s="13">
        <f>(((J1198/60)/60)/24)+DATE(1970,1,1)+(-5/24)</f>
        <v>42356.610405092586</v>
      </c>
      <c r="U1198">
        <f t="shared" si="18"/>
        <v>2015</v>
      </c>
    </row>
    <row r="1199" spans="1:21" ht="45" x14ac:dyDescent="0.2">
      <c r="A1199" s="8">
        <f>F1199/E1199</f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14">
        <f>F1199/M1199</f>
        <v>121</v>
      </c>
      <c r="Q1199" s="9" t="s">
        <v>8338</v>
      </c>
      <c r="R1199" s="9" t="s">
        <v>8339</v>
      </c>
      <c r="S1199" s="13">
        <f>(((K1199/60)/60)/24)+DATE(1970,1,1)+(-5/24)</f>
        <v>42503.456412037034</v>
      </c>
      <c r="T1199" s="13">
        <f>(((J1199/60)/60)/24)+DATE(1970,1,1)+(-5/24)</f>
        <v>42534.040972222218</v>
      </c>
      <c r="U1199">
        <f t="shared" si="18"/>
        <v>2016</v>
      </c>
    </row>
    <row r="1200" spans="1:21" ht="45" x14ac:dyDescent="0.2">
      <c r="A1200" s="8">
        <f>F1200/E1200</f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14">
        <f>F1200/M1200</f>
        <v>54.616766467065865</v>
      </c>
      <c r="Q1200" s="9" t="s">
        <v>8338</v>
      </c>
      <c r="R1200" s="9" t="s">
        <v>8339</v>
      </c>
      <c r="S1200" s="13">
        <f>(((K1200/60)/60)/24)+DATE(1970,1,1)+(-5/24)</f>
        <v>42333.410717592589</v>
      </c>
      <c r="T1200" s="13">
        <f>(((J1200/60)/60)/24)+DATE(1970,1,1)+(-5/24)</f>
        <v>42368.916666666664</v>
      </c>
      <c r="U1200">
        <f t="shared" si="18"/>
        <v>2015</v>
      </c>
    </row>
    <row r="1201" spans="1:21" ht="45" x14ac:dyDescent="0.2">
      <c r="A1201" s="8">
        <f>F1201/E1201</f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14">
        <f>F1201/M1201</f>
        <v>299.22222222222223</v>
      </c>
      <c r="Q1201" s="9" t="s">
        <v>8338</v>
      </c>
      <c r="R1201" s="9" t="s">
        <v>8339</v>
      </c>
      <c r="S1201" s="13">
        <f>(((K1201/60)/60)/24)+DATE(1970,1,1)+(-5/24)</f>
        <v>42161.562499999993</v>
      </c>
      <c r="T1201" s="13">
        <f>(((J1201/60)/60)/24)+DATE(1970,1,1)+(-5/24)</f>
        <v>42193.562499999993</v>
      </c>
      <c r="U1201">
        <f t="shared" si="18"/>
        <v>2015</v>
      </c>
    </row>
    <row r="1202" spans="1:21" ht="45" x14ac:dyDescent="0.2">
      <c r="A1202" s="8">
        <f>F1202/E1202</f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14">
        <f>F1202/M1202</f>
        <v>58.533980582524272</v>
      </c>
      <c r="Q1202" s="9" t="s">
        <v>8338</v>
      </c>
      <c r="R1202" s="9" t="s">
        <v>8339</v>
      </c>
      <c r="S1202" s="13">
        <f>(((K1202/60)/60)/24)+DATE(1970,1,1)+(-5/24)</f>
        <v>42089.269166666665</v>
      </c>
      <c r="T1202" s="13">
        <f>(((J1202/60)/60)/24)+DATE(1970,1,1)+(-5/24)</f>
        <v>42110.269166666665</v>
      </c>
      <c r="U1202">
        <f t="shared" si="18"/>
        <v>2015</v>
      </c>
    </row>
    <row r="1203" spans="1:21" ht="45" x14ac:dyDescent="0.2">
      <c r="A1203" s="8">
        <f>F1203/E1203</f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14">
        <f>F1203/M1203</f>
        <v>55.371801801801809</v>
      </c>
      <c r="Q1203" s="9" t="s">
        <v>8338</v>
      </c>
      <c r="R1203" s="9" t="s">
        <v>8339</v>
      </c>
      <c r="S1203" s="13">
        <f>(((K1203/60)/60)/24)+DATE(1970,1,1)+(-5/24)</f>
        <v>42536.398680555554</v>
      </c>
      <c r="T1203" s="13">
        <f>(((J1203/60)/60)/24)+DATE(1970,1,1)+(-5/24)</f>
        <v>42566.398680555554</v>
      </c>
      <c r="U1203">
        <f t="shared" si="18"/>
        <v>2016</v>
      </c>
    </row>
    <row r="1204" spans="1:21" ht="45" x14ac:dyDescent="0.2">
      <c r="A1204" s="8">
        <f>F1204/E1204</f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14">
        <f>F1204/M1204</f>
        <v>183.80442804428046</v>
      </c>
      <c r="Q1204" s="9" t="s">
        <v>8338</v>
      </c>
      <c r="R1204" s="9" t="s">
        <v>8339</v>
      </c>
      <c r="S1204" s="13">
        <f>(((K1204/60)/60)/24)+DATE(1970,1,1)+(-5/24)</f>
        <v>42152.080486111103</v>
      </c>
      <c r="T1204" s="13">
        <f>(((J1204/60)/60)/24)+DATE(1970,1,1)+(-5/24)</f>
        <v>42182.080486111103</v>
      </c>
      <c r="U1204">
        <f t="shared" si="18"/>
        <v>2015</v>
      </c>
    </row>
    <row r="1205" spans="1:21" ht="45" x14ac:dyDescent="0.2">
      <c r="A1205" s="8">
        <f>F1205/E1205</f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14">
        <f>F1205/M1205</f>
        <v>165.34653465346534</v>
      </c>
      <c r="Q1205" s="9" t="s">
        <v>8338</v>
      </c>
      <c r="R1205" s="9" t="s">
        <v>8339</v>
      </c>
      <c r="S1205" s="13">
        <f>(((K1205/60)/60)/24)+DATE(1970,1,1)+(-5/24)</f>
        <v>42125.4065625</v>
      </c>
      <c r="T1205" s="13">
        <f>(((J1205/60)/60)/24)+DATE(1970,1,1)+(-5/24)</f>
        <v>42155.4065625</v>
      </c>
      <c r="U1205">
        <f t="shared" si="18"/>
        <v>2015</v>
      </c>
    </row>
    <row r="1206" spans="1:21" ht="45" x14ac:dyDescent="0.2">
      <c r="A1206" s="8">
        <f>F1206/E1206</f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14">
        <f>F1206/M1206</f>
        <v>234.78947368421052</v>
      </c>
      <c r="Q1206" s="9" t="s">
        <v>8338</v>
      </c>
      <c r="R1206" s="9" t="s">
        <v>8339</v>
      </c>
      <c r="S1206" s="13">
        <f>(((K1206/60)/60)/24)+DATE(1970,1,1)+(-5/24)</f>
        <v>42297.539733796293</v>
      </c>
      <c r="T1206" s="13">
        <f>(((J1206/60)/60)/24)+DATE(1970,1,1)+(-5/24)</f>
        <v>42341.999999999993</v>
      </c>
      <c r="U1206">
        <f t="shared" si="18"/>
        <v>2015</v>
      </c>
    </row>
    <row r="1207" spans="1:21" ht="45" x14ac:dyDescent="0.2">
      <c r="A1207" s="8">
        <f>F1207/E1207</f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14">
        <f>F1207/M1207</f>
        <v>211.48387096774192</v>
      </c>
      <c r="Q1207" s="9" t="s">
        <v>8338</v>
      </c>
      <c r="R1207" s="9" t="s">
        <v>8339</v>
      </c>
      <c r="S1207" s="13">
        <f>(((K1207/60)/60)/24)+DATE(1970,1,1)+(-5/24)</f>
        <v>42138.298043981478</v>
      </c>
      <c r="T1207" s="13">
        <f>(((J1207/60)/60)/24)+DATE(1970,1,1)+(-5/24)</f>
        <v>42168.298043981478</v>
      </c>
      <c r="U1207">
        <f t="shared" si="18"/>
        <v>2015</v>
      </c>
    </row>
    <row r="1208" spans="1:21" ht="45" x14ac:dyDescent="0.2">
      <c r="A1208" s="8">
        <f>F1208/E1208</f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14">
        <f>F1208/M1208</f>
        <v>32.34375</v>
      </c>
      <c r="Q1208" s="9" t="s">
        <v>8338</v>
      </c>
      <c r="R1208" s="9" t="s">
        <v>8339</v>
      </c>
      <c r="S1208" s="13">
        <f>(((K1208/60)/60)/24)+DATE(1970,1,1)+(-5/24)</f>
        <v>42772.567743055559</v>
      </c>
      <c r="T1208" s="13">
        <f>(((J1208/60)/60)/24)+DATE(1970,1,1)+(-5/24)</f>
        <v>42805.353472222218</v>
      </c>
      <c r="U1208">
        <f t="shared" si="18"/>
        <v>2017</v>
      </c>
    </row>
    <row r="1209" spans="1:21" ht="30" x14ac:dyDescent="0.2">
      <c r="A1209" s="8">
        <f>F1209/E1209</f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14">
        <f>F1209/M1209</f>
        <v>123.37588652482269</v>
      </c>
      <c r="Q1209" s="9" t="s">
        <v>8338</v>
      </c>
      <c r="R1209" s="9" t="s">
        <v>8339</v>
      </c>
      <c r="S1209" s="13">
        <f>(((K1209/60)/60)/24)+DATE(1970,1,1)+(-5/24)</f>
        <v>42430.221909722219</v>
      </c>
      <c r="T1209" s="13">
        <f>(((J1209/60)/60)/24)+DATE(1970,1,1)+(-5/24)</f>
        <v>42460.208333333336</v>
      </c>
      <c r="U1209">
        <f t="shared" si="18"/>
        <v>2016</v>
      </c>
    </row>
    <row r="1210" spans="1:21" ht="45" x14ac:dyDescent="0.2">
      <c r="A1210" s="8">
        <f>F1210/E1210</f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14">
        <f>F1210/M1210</f>
        <v>207.06666666666666</v>
      </c>
      <c r="Q1210" s="9" t="s">
        <v>8338</v>
      </c>
      <c r="R1210" s="9" t="s">
        <v>8339</v>
      </c>
      <c r="S1210" s="13">
        <f>(((K1210/60)/60)/24)+DATE(1970,1,1)+(-5/24)</f>
        <v>42423.500740740739</v>
      </c>
      <c r="T1210" s="13">
        <f>(((J1210/60)/60)/24)+DATE(1970,1,1)+(-5/24)</f>
        <v>42453.459074074075</v>
      </c>
      <c r="U1210">
        <f t="shared" si="18"/>
        <v>2016</v>
      </c>
    </row>
    <row r="1211" spans="1:21" ht="45" x14ac:dyDescent="0.2">
      <c r="A1211" s="8">
        <f>F1211/E1211</f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14">
        <f>F1211/M1211</f>
        <v>138.2608695652174</v>
      </c>
      <c r="Q1211" s="9" t="s">
        <v>8338</v>
      </c>
      <c r="R1211" s="9" t="s">
        <v>8339</v>
      </c>
      <c r="S1211" s="13">
        <f>(((K1211/60)/60)/24)+DATE(1970,1,1)+(-5/24)</f>
        <v>42761.637789351851</v>
      </c>
      <c r="T1211" s="13">
        <f>(((J1211/60)/60)/24)+DATE(1970,1,1)+(-5/24)</f>
        <v>42791.637789351851</v>
      </c>
      <c r="U1211">
        <f t="shared" si="18"/>
        <v>2017</v>
      </c>
    </row>
    <row r="1212" spans="1:21" ht="30" x14ac:dyDescent="0.2">
      <c r="A1212" s="8">
        <f>F1212/E1212</f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14">
        <f>F1212/M1212</f>
        <v>493.81553398058253</v>
      </c>
      <c r="Q1212" s="9" t="s">
        <v>8338</v>
      </c>
      <c r="R1212" s="9" t="s">
        <v>8339</v>
      </c>
      <c r="S1212" s="13">
        <f>(((K1212/60)/60)/24)+DATE(1970,1,1)+(-5/24)</f>
        <v>42132.733472222222</v>
      </c>
      <c r="T1212" s="13">
        <f>(((J1212/60)/60)/24)+DATE(1970,1,1)+(-5/24)</f>
        <v>42155.666666666664</v>
      </c>
      <c r="U1212">
        <f t="shared" si="18"/>
        <v>2015</v>
      </c>
    </row>
    <row r="1213" spans="1:21" ht="45" x14ac:dyDescent="0.2">
      <c r="A1213" s="8">
        <f>F1213/E1213</f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14">
        <f>F1213/M1213</f>
        <v>168.5</v>
      </c>
      <c r="Q1213" s="9" t="s">
        <v>8338</v>
      </c>
      <c r="R1213" s="9" t="s">
        <v>8339</v>
      </c>
      <c r="S1213" s="13">
        <f>(((K1213/60)/60)/24)+DATE(1970,1,1)+(-5/24)</f>
        <v>42515.658113425925</v>
      </c>
      <c r="T1213" s="13">
        <f>(((J1213/60)/60)/24)+DATE(1970,1,1)+(-5/24)</f>
        <v>42530.658113425925</v>
      </c>
      <c r="U1213">
        <f t="shared" si="18"/>
        <v>2016</v>
      </c>
    </row>
    <row r="1214" spans="1:21" ht="45" x14ac:dyDescent="0.2">
      <c r="A1214" s="8">
        <f>F1214/E1214</f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14">
        <f>F1214/M1214</f>
        <v>38.867469879518069</v>
      </c>
      <c r="Q1214" s="9" t="s">
        <v>8338</v>
      </c>
      <c r="R1214" s="9" t="s">
        <v>8339</v>
      </c>
      <c r="S1214" s="13">
        <f>(((K1214/60)/60)/24)+DATE(1970,1,1)+(-5/24)</f>
        <v>42318.741840277777</v>
      </c>
      <c r="T1214" s="13">
        <f>(((J1214/60)/60)/24)+DATE(1970,1,1)+(-5/24)</f>
        <v>42334.833333333336</v>
      </c>
      <c r="U1214">
        <f t="shared" si="18"/>
        <v>2015</v>
      </c>
    </row>
    <row r="1215" spans="1:21" ht="45" x14ac:dyDescent="0.2">
      <c r="A1215" s="8">
        <f>F1215/E1215</f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14">
        <f>F1215/M1215</f>
        <v>61.527777777777779</v>
      </c>
      <c r="Q1215" s="9" t="s">
        <v>8338</v>
      </c>
      <c r="R1215" s="9" t="s">
        <v>8339</v>
      </c>
      <c r="S1215" s="13">
        <f>(((K1215/60)/60)/24)+DATE(1970,1,1)+(-5/24)</f>
        <v>42731.547453703701</v>
      </c>
      <c r="T1215" s="13">
        <f>(((J1215/60)/60)/24)+DATE(1970,1,1)+(-5/24)</f>
        <v>42766.547453703701</v>
      </c>
      <c r="U1215">
        <f t="shared" si="18"/>
        <v>2016</v>
      </c>
    </row>
    <row r="1216" spans="1:21" ht="45" x14ac:dyDescent="0.2">
      <c r="A1216" s="8">
        <f>F1216/E1216</f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14">
        <f>F1216/M1216</f>
        <v>105.44</v>
      </c>
      <c r="Q1216" s="9" t="s">
        <v>8338</v>
      </c>
      <c r="R1216" s="9" t="s">
        <v>8339</v>
      </c>
      <c r="S1216" s="13">
        <f>(((K1216/60)/60)/24)+DATE(1970,1,1)+(-5/24)</f>
        <v>42104.632002314807</v>
      </c>
      <c r="T1216" s="13">
        <f>(((J1216/60)/60)/24)+DATE(1970,1,1)+(-5/24)</f>
        <v>42164.632002314807</v>
      </c>
      <c r="U1216">
        <f t="shared" si="18"/>
        <v>2015</v>
      </c>
    </row>
    <row r="1217" spans="1:21" ht="45" x14ac:dyDescent="0.2">
      <c r="A1217" s="8">
        <f>F1217/E1217</f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14">
        <f>F1217/M1217</f>
        <v>71.592003642987251</v>
      </c>
      <c r="Q1217" s="9" t="s">
        <v>8338</v>
      </c>
      <c r="R1217" s="9" t="s">
        <v>8339</v>
      </c>
      <c r="S1217" s="13">
        <f>(((K1217/60)/60)/24)+DATE(1970,1,1)+(-5/24)</f>
        <v>41759.714768518512</v>
      </c>
      <c r="T1217" s="13">
        <f>(((J1217/60)/60)/24)+DATE(1970,1,1)+(-5/24)</f>
        <v>41789.714768518512</v>
      </c>
      <c r="U1217">
        <f t="shared" si="18"/>
        <v>2014</v>
      </c>
    </row>
    <row r="1218" spans="1:21" ht="30" x14ac:dyDescent="0.2">
      <c r="A1218" s="8">
        <f>F1218/E1218</f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14">
        <f>F1218/M1218</f>
        <v>91.882882882882882</v>
      </c>
      <c r="Q1218" s="9" t="s">
        <v>8338</v>
      </c>
      <c r="R1218" s="9" t="s">
        <v>8339</v>
      </c>
      <c r="S1218" s="13">
        <f>(((K1218/60)/60)/24)+DATE(1970,1,1)+(-5/24)</f>
        <v>42247.408067129632</v>
      </c>
      <c r="T1218" s="13">
        <f>(((J1218/60)/60)/24)+DATE(1970,1,1)+(-5/24)</f>
        <v>42279.752083333333</v>
      </c>
      <c r="U1218">
        <f t="shared" si="18"/>
        <v>2015</v>
      </c>
    </row>
    <row r="1219" spans="1:21" ht="45" x14ac:dyDescent="0.2">
      <c r="A1219" s="8">
        <f>F1219/E1219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14">
        <f>F1219/M1219</f>
        <v>148.57377049180329</v>
      </c>
      <c r="Q1219" s="9" t="s">
        <v>8338</v>
      </c>
      <c r="R1219" s="9" t="s">
        <v>8339</v>
      </c>
      <c r="S1219" s="13">
        <f>(((K1219/60)/60)/24)+DATE(1970,1,1)+(-5/24)</f>
        <v>42535.6011574074</v>
      </c>
      <c r="T1219" s="13">
        <f>(((J1219/60)/60)/24)+DATE(1970,1,1)+(-5/24)</f>
        <v>42565.6011574074</v>
      </c>
      <c r="U1219">
        <f t="shared" ref="U1219:U1282" si="19">YEAR(S1219)</f>
        <v>2016</v>
      </c>
    </row>
    <row r="1220" spans="1:21" ht="45" x14ac:dyDescent="0.2">
      <c r="A1220" s="8">
        <f>F1220/E1220</f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14">
        <f>F1220/M1220</f>
        <v>174.2134831460674</v>
      </c>
      <c r="Q1220" s="9" t="s">
        <v>8338</v>
      </c>
      <c r="R1220" s="9" t="s">
        <v>8339</v>
      </c>
      <c r="S1220" s="13">
        <f>(((K1220/60)/60)/24)+DATE(1970,1,1)+(-5/24)</f>
        <v>42278.453703703701</v>
      </c>
      <c r="T1220" s="13">
        <f>(((J1220/60)/60)/24)+DATE(1970,1,1)+(-5/24)</f>
        <v>42308.916666666664</v>
      </c>
      <c r="U1220">
        <f t="shared" si="19"/>
        <v>2015</v>
      </c>
    </row>
    <row r="1221" spans="1:21" ht="30" x14ac:dyDescent="0.2">
      <c r="A1221" s="8">
        <f>F1221/E1221</f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14">
        <f>F1221/M1221</f>
        <v>102.86166007905139</v>
      </c>
      <c r="Q1221" s="9" t="s">
        <v>8338</v>
      </c>
      <c r="R1221" s="9" t="s">
        <v>8339</v>
      </c>
      <c r="S1221" s="13">
        <f>(((K1221/60)/60)/24)+DATE(1970,1,1)+(-5/24)</f>
        <v>42633.253622685181</v>
      </c>
      <c r="T1221" s="13">
        <f>(((J1221/60)/60)/24)+DATE(1970,1,1)+(-5/24)</f>
        <v>42663.253622685181</v>
      </c>
      <c r="U1221">
        <f t="shared" si="19"/>
        <v>2016</v>
      </c>
    </row>
    <row r="1222" spans="1:21" ht="45" x14ac:dyDescent="0.2">
      <c r="A1222" s="8">
        <f>F1222/E1222</f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14">
        <f>F1222/M1222</f>
        <v>111.17857142857143</v>
      </c>
      <c r="Q1222" s="9" t="s">
        <v>8338</v>
      </c>
      <c r="R1222" s="9" t="s">
        <v>8339</v>
      </c>
      <c r="S1222" s="13">
        <f>(((K1222/60)/60)/24)+DATE(1970,1,1)+(-5/24)</f>
        <v>42211.420277777775</v>
      </c>
      <c r="T1222" s="13">
        <f>(((J1222/60)/60)/24)+DATE(1970,1,1)+(-5/24)</f>
        <v>42241.420277777775</v>
      </c>
      <c r="U1222">
        <f t="shared" si="19"/>
        <v>2015</v>
      </c>
    </row>
    <row r="1223" spans="1:21" ht="45" x14ac:dyDescent="0.2">
      <c r="A1223" s="8">
        <f>F1223/E1223</f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14">
        <f>F1223/M1223</f>
        <v>23.796213592233013</v>
      </c>
      <c r="Q1223" s="9" t="s">
        <v>8338</v>
      </c>
      <c r="R1223" s="9" t="s">
        <v>8339</v>
      </c>
      <c r="S1223" s="13">
        <f>(((K1223/60)/60)/24)+DATE(1970,1,1)+(-5/24)</f>
        <v>42680.267222222225</v>
      </c>
      <c r="T1223" s="13">
        <f>(((J1223/60)/60)/24)+DATE(1970,1,1)+(-5/24)</f>
        <v>42707.791666666664</v>
      </c>
      <c r="U1223">
        <f t="shared" si="19"/>
        <v>2016</v>
      </c>
    </row>
    <row r="1224" spans="1:21" ht="30" x14ac:dyDescent="0.2">
      <c r="A1224" s="8">
        <f>F1224/E1224</f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14">
        <f>F1224/M1224</f>
        <v>81.268115942028984</v>
      </c>
      <c r="Q1224" s="9" t="s">
        <v>8338</v>
      </c>
      <c r="R1224" s="9" t="s">
        <v>8339</v>
      </c>
      <c r="S1224" s="13">
        <f>(((K1224/60)/60)/24)+DATE(1970,1,1)+(-5/24)</f>
        <v>42430.512118055551</v>
      </c>
      <c r="T1224" s="13">
        <f>(((J1224/60)/60)/24)+DATE(1970,1,1)+(-5/24)</f>
        <v>42460.958333333336</v>
      </c>
      <c r="U1224">
        <f t="shared" si="19"/>
        <v>2016</v>
      </c>
    </row>
    <row r="1225" spans="1:21" ht="30" x14ac:dyDescent="0.2">
      <c r="A1225" s="8">
        <f>F1225/E1225</f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14">
        <f>F1225/M1225</f>
        <v>116.21465968586388</v>
      </c>
      <c r="Q1225" s="9" t="s">
        <v>8338</v>
      </c>
      <c r="R1225" s="9" t="s">
        <v>8339</v>
      </c>
      <c r="S1225" s="13">
        <f>(((K1225/60)/60)/24)+DATE(1970,1,1)+(-5/24)</f>
        <v>42653.968854166662</v>
      </c>
      <c r="T1225" s="13">
        <f>(((J1225/60)/60)/24)+DATE(1970,1,1)+(-5/24)</f>
        <v>42684.010520833333</v>
      </c>
      <c r="U1225">
        <f t="shared" si="19"/>
        <v>2016</v>
      </c>
    </row>
    <row r="1226" spans="1:21" ht="30" x14ac:dyDescent="0.2">
      <c r="A1226" s="8">
        <f>F1226/E1226</f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14">
        <f>F1226/M1226</f>
        <v>58.888888888888886</v>
      </c>
      <c r="Q1226" s="9" t="s">
        <v>8325</v>
      </c>
      <c r="R1226" s="9" t="s">
        <v>8340</v>
      </c>
      <c r="S1226" s="13">
        <f>(((K1226/60)/60)/24)+DATE(1970,1,1)+(-5/24)</f>
        <v>41736.341458333329</v>
      </c>
      <c r="T1226" s="13">
        <f>(((J1226/60)/60)/24)+DATE(1970,1,1)+(-5/24)</f>
        <v>41796.341458333329</v>
      </c>
      <c r="U1226">
        <f t="shared" si="19"/>
        <v>2014</v>
      </c>
    </row>
    <row r="1227" spans="1:21" ht="45" x14ac:dyDescent="0.2">
      <c r="A1227" s="8">
        <f>F1227/E1227</f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14">
        <f>F1227/M1227</f>
        <v>44</v>
      </c>
      <c r="Q1227" s="9" t="s">
        <v>8325</v>
      </c>
      <c r="R1227" s="9" t="s">
        <v>8340</v>
      </c>
      <c r="S1227" s="13">
        <f>(((K1227/60)/60)/24)+DATE(1970,1,1)+(-5/24)</f>
        <v>41509.697662037033</v>
      </c>
      <c r="T1227" s="13">
        <f>(((J1227/60)/60)/24)+DATE(1970,1,1)+(-5/24)</f>
        <v>41569.697662037033</v>
      </c>
      <c r="U1227">
        <f t="shared" si="19"/>
        <v>2013</v>
      </c>
    </row>
    <row r="1228" spans="1:21" ht="45" x14ac:dyDescent="0.2">
      <c r="A1228" s="8">
        <f>F1228/E1228</f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14">
        <f>F1228/M1228</f>
        <v>48.424999999999997</v>
      </c>
      <c r="Q1228" s="9" t="s">
        <v>8325</v>
      </c>
      <c r="R1228" s="9" t="s">
        <v>8340</v>
      </c>
      <c r="S1228" s="13">
        <f>(((K1228/60)/60)/24)+DATE(1970,1,1)+(-5/24)</f>
        <v>41715.666446759256</v>
      </c>
      <c r="T1228" s="13">
        <f>(((J1228/60)/60)/24)+DATE(1970,1,1)+(-5/24)</f>
        <v>41749.833333333328</v>
      </c>
      <c r="U1228">
        <f t="shared" si="19"/>
        <v>2014</v>
      </c>
    </row>
    <row r="1229" spans="1:21" ht="45" x14ac:dyDescent="0.2">
      <c r="A1229" s="8">
        <f>F1229/E1229</f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14" t="e">
        <f>F1229/M1229</f>
        <v>#DIV/0!</v>
      </c>
      <c r="Q1229" s="9" t="s">
        <v>8325</v>
      </c>
      <c r="R1229" s="9" t="s">
        <v>8340</v>
      </c>
      <c r="S1229" s="13">
        <f>(((K1229/60)/60)/24)+DATE(1970,1,1)+(-5/24)</f>
        <v>41827.710833333331</v>
      </c>
      <c r="T1229" s="13">
        <f>(((J1229/60)/60)/24)+DATE(1970,1,1)+(-5/24)</f>
        <v>41858.083333333328</v>
      </c>
      <c r="U1229">
        <f t="shared" si="19"/>
        <v>2014</v>
      </c>
    </row>
    <row r="1230" spans="1:21" ht="30" x14ac:dyDescent="0.2">
      <c r="A1230" s="8">
        <f>F1230/E1230</f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14">
        <f>F1230/M1230</f>
        <v>61.041666666666664</v>
      </c>
      <c r="Q1230" s="9" t="s">
        <v>8325</v>
      </c>
      <c r="R1230" s="9" t="s">
        <v>8340</v>
      </c>
      <c r="S1230" s="13">
        <f>(((K1230/60)/60)/24)+DATE(1970,1,1)+(-5/24)</f>
        <v>40754.520925925921</v>
      </c>
      <c r="T1230" s="13">
        <f>(((J1230/60)/60)/24)+DATE(1970,1,1)+(-5/24)</f>
        <v>40814.520925925921</v>
      </c>
      <c r="U1230">
        <f t="shared" si="19"/>
        <v>2011</v>
      </c>
    </row>
    <row r="1231" spans="1:21" ht="45" x14ac:dyDescent="0.2">
      <c r="A1231" s="8">
        <f>F1231/E1231</f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14">
        <f>F1231/M1231</f>
        <v>25</v>
      </c>
      <c r="Q1231" s="9" t="s">
        <v>8325</v>
      </c>
      <c r="R1231" s="9" t="s">
        <v>8340</v>
      </c>
      <c r="S1231" s="13">
        <f>(((K1231/60)/60)/24)+DATE(1970,1,1)+(-5/24)</f>
        <v>40985.251469907402</v>
      </c>
      <c r="T1231" s="13">
        <f>(((J1231/60)/60)/24)+DATE(1970,1,1)+(-5/24)</f>
        <v>41015.458333333328</v>
      </c>
      <c r="U1231">
        <f t="shared" si="19"/>
        <v>2012</v>
      </c>
    </row>
    <row r="1232" spans="1:21" ht="45" x14ac:dyDescent="0.2">
      <c r="A1232" s="8">
        <f>F1232/E1232</f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14" t="e">
        <f>F1232/M1232</f>
        <v>#DIV/0!</v>
      </c>
      <c r="Q1232" s="9" t="s">
        <v>8325</v>
      </c>
      <c r="R1232" s="9" t="s">
        <v>8340</v>
      </c>
      <c r="S1232" s="13">
        <f>(((K1232/60)/60)/24)+DATE(1970,1,1)+(-5/24)</f>
        <v>40568.764236111107</v>
      </c>
      <c r="T1232" s="13">
        <f>(((J1232/60)/60)/24)+DATE(1970,1,1)+(-5/24)</f>
        <v>40598.764236111107</v>
      </c>
      <c r="U1232">
        <f t="shared" si="19"/>
        <v>2011</v>
      </c>
    </row>
    <row r="1233" spans="1:21" ht="45" x14ac:dyDescent="0.2">
      <c r="A1233" s="8">
        <f>F1233/E1233</f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14" t="e">
        <f>F1233/M1233</f>
        <v>#DIV/0!</v>
      </c>
      <c r="Q1233" s="9" t="s">
        <v>8325</v>
      </c>
      <c r="R1233" s="9" t="s">
        <v>8340</v>
      </c>
      <c r="S1233" s="13">
        <f>(((K1233/60)/60)/24)+DATE(1970,1,1)+(-5/24)</f>
        <v>42193.733425925922</v>
      </c>
      <c r="T1233" s="13">
        <f>(((J1233/60)/60)/24)+DATE(1970,1,1)+(-5/24)</f>
        <v>42243.833333333336</v>
      </c>
      <c r="U1233">
        <f t="shared" si="19"/>
        <v>2015</v>
      </c>
    </row>
    <row r="1234" spans="1:21" ht="45" x14ac:dyDescent="0.2">
      <c r="A1234" s="8">
        <f>F1234/E1234</f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14">
        <f>F1234/M1234</f>
        <v>40</v>
      </c>
      <c r="Q1234" s="9" t="s">
        <v>8325</v>
      </c>
      <c r="R1234" s="9" t="s">
        <v>8340</v>
      </c>
      <c r="S1234" s="13">
        <f>(((K1234/60)/60)/24)+DATE(1970,1,1)+(-5/24)</f>
        <v>41506.639699074076</v>
      </c>
      <c r="T1234" s="13">
        <f>(((J1234/60)/60)/24)+DATE(1970,1,1)+(-5/24)</f>
        <v>41553.639699074076</v>
      </c>
      <c r="U1234">
        <f t="shared" si="19"/>
        <v>2013</v>
      </c>
    </row>
    <row r="1235" spans="1:21" ht="45" x14ac:dyDescent="0.2">
      <c r="A1235" s="8">
        <f>F1235/E1235</f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14">
        <f>F1235/M1235</f>
        <v>19.333333333333332</v>
      </c>
      <c r="Q1235" s="9" t="s">
        <v>8325</v>
      </c>
      <c r="R1235" s="9" t="s">
        <v>8340</v>
      </c>
      <c r="S1235" s="13">
        <f>(((K1235/60)/60)/24)+DATE(1970,1,1)+(-5/24)</f>
        <v>40939.740439814814</v>
      </c>
      <c r="T1235" s="13">
        <f>(((J1235/60)/60)/24)+DATE(1970,1,1)+(-5/24)</f>
        <v>40960.740439814814</v>
      </c>
      <c r="U1235">
        <f t="shared" si="19"/>
        <v>2012</v>
      </c>
    </row>
    <row r="1236" spans="1:21" ht="45" x14ac:dyDescent="0.2">
      <c r="A1236" s="8">
        <f>F1236/E1236</f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14" t="e">
        <f>F1236/M1236</f>
        <v>#DIV/0!</v>
      </c>
      <c r="Q1236" s="9" t="s">
        <v>8325</v>
      </c>
      <c r="R1236" s="9" t="s">
        <v>8340</v>
      </c>
      <c r="S1236" s="13">
        <f>(((K1236/60)/60)/24)+DATE(1970,1,1)+(-5/24)</f>
        <v>42007.580347222225</v>
      </c>
      <c r="T1236" s="13">
        <f>(((J1236/60)/60)/24)+DATE(1970,1,1)+(-5/24)</f>
        <v>42037.580347222225</v>
      </c>
      <c r="U1236">
        <f t="shared" si="19"/>
        <v>2015</v>
      </c>
    </row>
    <row r="1237" spans="1:21" ht="45" x14ac:dyDescent="0.2">
      <c r="A1237" s="8">
        <f>F1237/E1237</f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14">
        <f>F1237/M1237</f>
        <v>35</v>
      </c>
      <c r="Q1237" s="9" t="s">
        <v>8325</v>
      </c>
      <c r="R1237" s="9" t="s">
        <v>8340</v>
      </c>
      <c r="S1237" s="13">
        <f>(((K1237/60)/60)/24)+DATE(1970,1,1)+(-5/24)</f>
        <v>41582.927071759259</v>
      </c>
      <c r="T1237" s="13">
        <f>(((J1237/60)/60)/24)+DATE(1970,1,1)+(-5/24)</f>
        <v>41622.927071759259</v>
      </c>
      <c r="U1237">
        <f t="shared" si="19"/>
        <v>2013</v>
      </c>
    </row>
    <row r="1238" spans="1:21" x14ac:dyDescent="0.2">
      <c r="A1238" s="8">
        <f>F1238/E1238</f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14" t="e">
        <f>F1238/M1238</f>
        <v>#DIV/0!</v>
      </c>
      <c r="Q1238" s="9" t="s">
        <v>8325</v>
      </c>
      <c r="R1238" s="9" t="s">
        <v>8340</v>
      </c>
      <c r="S1238" s="13">
        <f>(((K1238/60)/60)/24)+DATE(1970,1,1)+(-5/24)</f>
        <v>41110.47180555555</v>
      </c>
      <c r="T1238" s="13">
        <f>(((J1238/60)/60)/24)+DATE(1970,1,1)+(-5/24)</f>
        <v>41118.458333333328</v>
      </c>
      <c r="U1238">
        <f t="shared" si="19"/>
        <v>2012</v>
      </c>
    </row>
    <row r="1239" spans="1:21" ht="45" x14ac:dyDescent="0.2">
      <c r="A1239" s="8">
        <f>F1239/E1239</f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14" t="e">
        <f>F1239/M1239</f>
        <v>#DIV/0!</v>
      </c>
      <c r="Q1239" s="9" t="s">
        <v>8325</v>
      </c>
      <c r="R1239" s="9" t="s">
        <v>8340</v>
      </c>
      <c r="S1239" s="13">
        <f>(((K1239/60)/60)/24)+DATE(1970,1,1)+(-5/24)</f>
        <v>41125.074826388889</v>
      </c>
      <c r="T1239" s="13">
        <f>(((J1239/60)/60)/24)+DATE(1970,1,1)+(-5/24)</f>
        <v>41145.074826388889</v>
      </c>
      <c r="U1239">
        <f t="shared" si="19"/>
        <v>2012</v>
      </c>
    </row>
    <row r="1240" spans="1:21" ht="45" x14ac:dyDescent="0.2">
      <c r="A1240" s="8">
        <f>F1240/E1240</f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14">
        <f>F1240/M1240</f>
        <v>59.333333333333336</v>
      </c>
      <c r="Q1240" s="9" t="s">
        <v>8325</v>
      </c>
      <c r="R1240" s="9" t="s">
        <v>8340</v>
      </c>
      <c r="S1240" s="13">
        <f>(((K1240/60)/60)/24)+DATE(1970,1,1)+(-5/24)</f>
        <v>40731.402037037034</v>
      </c>
      <c r="T1240" s="13">
        <f>(((J1240/60)/60)/24)+DATE(1970,1,1)+(-5/24)</f>
        <v>40761.402037037034</v>
      </c>
      <c r="U1240">
        <f t="shared" si="19"/>
        <v>2011</v>
      </c>
    </row>
    <row r="1241" spans="1:21" ht="30" x14ac:dyDescent="0.2">
      <c r="A1241" s="8">
        <f>F1241/E1241</f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14" t="e">
        <f>F1241/M1241</f>
        <v>#DIV/0!</v>
      </c>
      <c r="Q1241" s="9" t="s">
        <v>8325</v>
      </c>
      <c r="R1241" s="9" t="s">
        <v>8340</v>
      </c>
      <c r="S1241" s="13">
        <f>(((K1241/60)/60)/24)+DATE(1970,1,1)+(-5/24)</f>
        <v>40883.754247685181</v>
      </c>
      <c r="T1241" s="13">
        <f>(((J1241/60)/60)/24)+DATE(1970,1,1)+(-5/24)</f>
        <v>40913.754247685181</v>
      </c>
      <c r="U1241">
        <f t="shared" si="19"/>
        <v>2011</v>
      </c>
    </row>
    <row r="1242" spans="1:21" ht="30" x14ac:dyDescent="0.2">
      <c r="A1242" s="8">
        <f>F1242/E1242</f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14">
        <f>F1242/M1242</f>
        <v>30.125</v>
      </c>
      <c r="Q1242" s="9" t="s">
        <v>8325</v>
      </c>
      <c r="R1242" s="9" t="s">
        <v>8340</v>
      </c>
      <c r="S1242" s="13">
        <f>(((K1242/60)/60)/24)+DATE(1970,1,1)+(-5/24)</f>
        <v>41408.831678240742</v>
      </c>
      <c r="T1242" s="13">
        <f>(((J1242/60)/60)/24)+DATE(1970,1,1)+(-5/24)</f>
        <v>41467.70208333333</v>
      </c>
      <c r="U1242">
        <f t="shared" si="19"/>
        <v>2013</v>
      </c>
    </row>
    <row r="1243" spans="1:21" ht="45" x14ac:dyDescent="0.2">
      <c r="A1243" s="8">
        <f>F1243/E1243</f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14">
        <f>F1243/M1243</f>
        <v>74.617647058823536</v>
      </c>
      <c r="Q1243" s="9" t="s">
        <v>8325</v>
      </c>
      <c r="R1243" s="9" t="s">
        <v>8340</v>
      </c>
      <c r="S1243" s="13">
        <f>(((K1243/60)/60)/24)+DATE(1970,1,1)+(-5/24)</f>
        <v>41923.629398148143</v>
      </c>
      <c r="T1243" s="13">
        <f>(((J1243/60)/60)/24)+DATE(1970,1,1)+(-5/24)</f>
        <v>41946.040972222218</v>
      </c>
      <c r="U1243">
        <f t="shared" si="19"/>
        <v>2014</v>
      </c>
    </row>
    <row r="1244" spans="1:21" ht="45" x14ac:dyDescent="0.2">
      <c r="A1244" s="8">
        <f>F1244/E1244</f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14">
        <f>F1244/M1244</f>
        <v>5</v>
      </c>
      <c r="Q1244" s="9" t="s">
        <v>8325</v>
      </c>
      <c r="R1244" s="9" t="s">
        <v>8340</v>
      </c>
      <c r="S1244" s="13">
        <f>(((K1244/60)/60)/24)+DATE(1970,1,1)+(-5/24)</f>
        <v>40781.957199074073</v>
      </c>
      <c r="T1244" s="13">
        <f>(((J1244/60)/60)/24)+DATE(1970,1,1)+(-5/24)</f>
        <v>40797.345833333333</v>
      </c>
      <c r="U1244">
        <f t="shared" si="19"/>
        <v>2011</v>
      </c>
    </row>
    <row r="1245" spans="1:21" ht="45" x14ac:dyDescent="0.2">
      <c r="A1245" s="8">
        <f>F1245/E1245</f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14">
        <f>F1245/M1245</f>
        <v>44.5</v>
      </c>
      <c r="Q1245" s="9" t="s">
        <v>8325</v>
      </c>
      <c r="R1245" s="9" t="s">
        <v>8340</v>
      </c>
      <c r="S1245" s="13">
        <f>(((K1245/60)/60)/24)+DATE(1970,1,1)+(-5/24)</f>
        <v>40671.670960648145</v>
      </c>
      <c r="T1245" s="13">
        <f>(((J1245/60)/60)/24)+DATE(1970,1,1)+(-5/24)</f>
        <v>40732.666666666664</v>
      </c>
      <c r="U1245">
        <f t="shared" si="19"/>
        <v>2011</v>
      </c>
    </row>
    <row r="1246" spans="1:21" ht="45" x14ac:dyDescent="0.2">
      <c r="A1246" s="8">
        <f>F1246/E1246</f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14">
        <f>F1246/M1246</f>
        <v>46.133333333333333</v>
      </c>
      <c r="Q1246" s="9" t="s">
        <v>8325</v>
      </c>
      <c r="R1246" s="9" t="s">
        <v>8326</v>
      </c>
      <c r="S1246" s="13">
        <f>(((K1246/60)/60)/24)+DATE(1970,1,1)+(-5/24)</f>
        <v>41355.617164351846</v>
      </c>
      <c r="T1246" s="13">
        <f>(((J1246/60)/60)/24)+DATE(1970,1,1)+(-5/24)</f>
        <v>41386.666666666664</v>
      </c>
      <c r="U1246">
        <f t="shared" si="19"/>
        <v>2013</v>
      </c>
    </row>
    <row r="1247" spans="1:21" ht="45" x14ac:dyDescent="0.2">
      <c r="A1247" s="8">
        <f>F1247/E1247</f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14">
        <f>F1247/M1247</f>
        <v>141.47058823529412</v>
      </c>
      <c r="Q1247" s="9" t="s">
        <v>8325</v>
      </c>
      <c r="R1247" s="9" t="s">
        <v>8326</v>
      </c>
      <c r="S1247" s="13">
        <f>(((K1247/60)/60)/24)+DATE(1970,1,1)+(-5/24)</f>
        <v>41774.391597222217</v>
      </c>
      <c r="T1247" s="13">
        <f>(((J1247/60)/60)/24)+DATE(1970,1,1)+(-5/24)</f>
        <v>41804.391597222217</v>
      </c>
      <c r="U1247">
        <f t="shared" si="19"/>
        <v>2014</v>
      </c>
    </row>
    <row r="1248" spans="1:21" ht="45" x14ac:dyDescent="0.2">
      <c r="A1248" s="8">
        <f>F1248/E1248</f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14">
        <f>F1248/M1248</f>
        <v>75.483870967741936</v>
      </c>
      <c r="Q1248" s="9" t="s">
        <v>8325</v>
      </c>
      <c r="R1248" s="9" t="s">
        <v>8326</v>
      </c>
      <c r="S1248" s="13">
        <f>(((K1248/60)/60)/24)+DATE(1970,1,1)+(-5/24)</f>
        <v>40837.835057870368</v>
      </c>
      <c r="T1248" s="13">
        <f>(((J1248/60)/60)/24)+DATE(1970,1,1)+(-5/24)</f>
        <v>40882.876724537033</v>
      </c>
      <c r="U1248">
        <f t="shared" si="19"/>
        <v>2011</v>
      </c>
    </row>
    <row r="1249" spans="1:21" ht="30" x14ac:dyDescent="0.2">
      <c r="A1249" s="8">
        <f>F1249/E1249</f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14">
        <f>F1249/M1249</f>
        <v>85.5</v>
      </c>
      <c r="Q1249" s="9" t="s">
        <v>8325</v>
      </c>
      <c r="R1249" s="9" t="s">
        <v>8326</v>
      </c>
      <c r="S1249" s="13">
        <f>(((K1249/60)/60)/24)+DATE(1970,1,1)+(-5/24)</f>
        <v>41370.083969907406</v>
      </c>
      <c r="T1249" s="13">
        <f>(((J1249/60)/60)/24)+DATE(1970,1,1)+(-5/24)</f>
        <v>41400.083969907406</v>
      </c>
      <c r="U1249">
        <f t="shared" si="19"/>
        <v>2013</v>
      </c>
    </row>
    <row r="1250" spans="1:21" ht="30" x14ac:dyDescent="0.2">
      <c r="A1250" s="8">
        <f>F1250/E1250</f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14">
        <f>F1250/M1250</f>
        <v>64.254237288135599</v>
      </c>
      <c r="Q1250" s="9" t="s">
        <v>8325</v>
      </c>
      <c r="R1250" s="9" t="s">
        <v>8326</v>
      </c>
      <c r="S1250" s="13">
        <f>(((K1250/60)/60)/24)+DATE(1970,1,1)+(-5/24)</f>
        <v>41767.448530092588</v>
      </c>
      <c r="T1250" s="13">
        <f>(((J1250/60)/60)/24)+DATE(1970,1,1)+(-5/24)</f>
        <v>41803.082638888889</v>
      </c>
      <c r="U1250">
        <f t="shared" si="19"/>
        <v>2014</v>
      </c>
    </row>
    <row r="1251" spans="1:21" ht="45" x14ac:dyDescent="0.2">
      <c r="A1251" s="8">
        <f>F1251/E1251</f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14">
        <f>F1251/M1251</f>
        <v>64.46913580246914</v>
      </c>
      <c r="Q1251" s="9" t="s">
        <v>8325</v>
      </c>
      <c r="R1251" s="9" t="s">
        <v>8326</v>
      </c>
      <c r="S1251" s="13">
        <f>(((K1251/60)/60)/24)+DATE(1970,1,1)+(-5/24)</f>
        <v>41067.532534722224</v>
      </c>
      <c r="T1251" s="13">
        <f>(((J1251/60)/60)/24)+DATE(1970,1,1)+(-5/24)</f>
        <v>41097.532534722224</v>
      </c>
      <c r="U1251">
        <f t="shared" si="19"/>
        <v>2012</v>
      </c>
    </row>
    <row r="1252" spans="1:21" ht="45" x14ac:dyDescent="0.2">
      <c r="A1252" s="8">
        <f>F1252/E1252</f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14">
        <f>F1252/M1252</f>
        <v>118.2007874015748</v>
      </c>
      <c r="Q1252" s="9" t="s">
        <v>8325</v>
      </c>
      <c r="R1252" s="9" t="s">
        <v>8326</v>
      </c>
      <c r="S1252" s="13">
        <f>(((K1252/60)/60)/24)+DATE(1970,1,1)+(-5/24)</f>
        <v>41843.434386574074</v>
      </c>
      <c r="T1252" s="13">
        <f>(((J1252/60)/60)/24)+DATE(1970,1,1)+(-5/24)</f>
        <v>41888.434386574074</v>
      </c>
      <c r="U1252">
        <f t="shared" si="19"/>
        <v>2014</v>
      </c>
    </row>
    <row r="1253" spans="1:21" ht="30" x14ac:dyDescent="0.2">
      <c r="A1253" s="8">
        <f>F1253/E1253</f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14">
        <f>F1253/M1253</f>
        <v>82.540540540540547</v>
      </c>
      <c r="Q1253" s="9" t="s">
        <v>8325</v>
      </c>
      <c r="R1253" s="9" t="s">
        <v>8326</v>
      </c>
      <c r="S1253" s="13">
        <f>(((K1253/60)/60)/24)+DATE(1970,1,1)+(-5/24)</f>
        <v>40751.606099537035</v>
      </c>
      <c r="T1253" s="13">
        <f>(((J1253/60)/60)/24)+DATE(1970,1,1)+(-5/24)</f>
        <v>40811.606099537035</v>
      </c>
      <c r="U1253">
        <f t="shared" si="19"/>
        <v>2011</v>
      </c>
    </row>
    <row r="1254" spans="1:21" ht="45" x14ac:dyDescent="0.2">
      <c r="A1254" s="8">
        <f>F1254/E1254</f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14">
        <f>F1254/M1254</f>
        <v>34.170212765957444</v>
      </c>
      <c r="Q1254" s="9" t="s">
        <v>8325</v>
      </c>
      <c r="R1254" s="9" t="s">
        <v>8326</v>
      </c>
      <c r="S1254" s="13">
        <f>(((K1254/60)/60)/24)+DATE(1970,1,1)+(-5/24)</f>
        <v>41543.779733796291</v>
      </c>
      <c r="T1254" s="13">
        <f>(((J1254/60)/60)/24)+DATE(1970,1,1)+(-5/24)</f>
        <v>41571.779733796291</v>
      </c>
      <c r="U1254">
        <f t="shared" si="19"/>
        <v>2013</v>
      </c>
    </row>
    <row r="1255" spans="1:21" ht="45" x14ac:dyDescent="0.2">
      <c r="A1255" s="8">
        <f>F1255/E1255</f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14">
        <f>F1255/M1255</f>
        <v>42.73322081575246</v>
      </c>
      <c r="Q1255" s="9" t="s">
        <v>8325</v>
      </c>
      <c r="R1255" s="9" t="s">
        <v>8326</v>
      </c>
      <c r="S1255" s="13">
        <f>(((K1255/60)/60)/24)+DATE(1970,1,1)+(-5/24)</f>
        <v>41855.575312499997</v>
      </c>
      <c r="T1255" s="13">
        <f>(((J1255/60)/60)/24)+DATE(1970,1,1)+(-5/24)</f>
        <v>41885.575312499997</v>
      </c>
      <c r="U1255">
        <f t="shared" si="19"/>
        <v>2014</v>
      </c>
    </row>
    <row r="1256" spans="1:21" ht="45" x14ac:dyDescent="0.2">
      <c r="A1256" s="8">
        <f>F1256/E1256</f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14">
        <f>F1256/M1256</f>
        <v>94.489361702127653</v>
      </c>
      <c r="Q1256" s="9" t="s">
        <v>8325</v>
      </c>
      <c r="R1256" s="9" t="s">
        <v>8326</v>
      </c>
      <c r="S1256" s="13">
        <f>(((K1256/60)/60)/24)+DATE(1970,1,1)+(-5/24)</f>
        <v>40487.413032407407</v>
      </c>
      <c r="T1256" s="13">
        <f>(((J1256/60)/60)/24)+DATE(1970,1,1)+(-5/24)</f>
        <v>40543.999305555553</v>
      </c>
      <c r="U1256">
        <f t="shared" si="19"/>
        <v>2010</v>
      </c>
    </row>
    <row r="1257" spans="1:21" ht="45" x14ac:dyDescent="0.2">
      <c r="A1257" s="8">
        <f>F1257/E1257</f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14">
        <f>F1257/M1257</f>
        <v>55.697247706422019</v>
      </c>
      <c r="Q1257" s="9" t="s">
        <v>8325</v>
      </c>
      <c r="R1257" s="9" t="s">
        <v>8326</v>
      </c>
      <c r="S1257" s="13">
        <f>(((K1257/60)/60)/24)+DATE(1970,1,1)+(-5/24)</f>
        <v>41579.637175925927</v>
      </c>
      <c r="T1257" s="13">
        <f>(((J1257/60)/60)/24)+DATE(1970,1,1)+(-5/24)</f>
        <v>41609.678842592592</v>
      </c>
      <c r="U1257">
        <f t="shared" si="19"/>
        <v>2013</v>
      </c>
    </row>
    <row r="1258" spans="1:21" ht="45" x14ac:dyDescent="0.2">
      <c r="A1258" s="8">
        <f>F1258/E1258</f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14">
        <f>F1258/M1258</f>
        <v>98.030831024930734</v>
      </c>
      <c r="Q1258" s="9" t="s">
        <v>8325</v>
      </c>
      <c r="R1258" s="9" t="s">
        <v>8326</v>
      </c>
      <c r="S1258" s="13">
        <f>(((K1258/60)/60)/24)+DATE(1970,1,1)+(-5/24)</f>
        <v>40921.711006944446</v>
      </c>
      <c r="T1258" s="13">
        <f>(((J1258/60)/60)/24)+DATE(1970,1,1)+(-5/24)</f>
        <v>40951.711006944446</v>
      </c>
      <c r="U1258">
        <f t="shared" si="19"/>
        <v>2012</v>
      </c>
    </row>
    <row r="1259" spans="1:21" ht="45" x14ac:dyDescent="0.2">
      <c r="A1259" s="8">
        <f>F1259/E1259</f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14">
        <f>F1259/M1259</f>
        <v>92.102272727272734</v>
      </c>
      <c r="Q1259" s="9" t="s">
        <v>8325</v>
      </c>
      <c r="R1259" s="9" t="s">
        <v>8326</v>
      </c>
      <c r="S1259" s="13">
        <f>(((K1259/60)/60)/24)+DATE(1970,1,1)+(-5/24)</f>
        <v>40586.877199074072</v>
      </c>
      <c r="T1259" s="13">
        <f>(((J1259/60)/60)/24)+DATE(1970,1,1)+(-5/24)</f>
        <v>40635.835532407407</v>
      </c>
      <c r="U1259">
        <f t="shared" si="19"/>
        <v>2011</v>
      </c>
    </row>
    <row r="1260" spans="1:21" ht="45" x14ac:dyDescent="0.2">
      <c r="A1260" s="8">
        <f>F1260/E1260</f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14">
        <f>F1260/M1260</f>
        <v>38.175462686567165</v>
      </c>
      <c r="Q1260" s="9" t="s">
        <v>8325</v>
      </c>
      <c r="R1260" s="9" t="s">
        <v>8326</v>
      </c>
      <c r="S1260" s="13">
        <f>(((K1260/60)/60)/24)+DATE(1970,1,1)+(-5/24)</f>
        <v>41487.402916666666</v>
      </c>
      <c r="T1260" s="13">
        <f>(((J1260/60)/60)/24)+DATE(1970,1,1)+(-5/24)</f>
        <v>41517.402916666666</v>
      </c>
      <c r="U1260">
        <f t="shared" si="19"/>
        <v>2013</v>
      </c>
    </row>
    <row r="1261" spans="1:21" ht="30" x14ac:dyDescent="0.2">
      <c r="A1261" s="8">
        <f>F1261/E1261</f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14">
        <f>F1261/M1261</f>
        <v>27.145833333333332</v>
      </c>
      <c r="Q1261" s="9" t="s">
        <v>8325</v>
      </c>
      <c r="R1261" s="9" t="s">
        <v>8326</v>
      </c>
      <c r="S1261" s="13">
        <f>(((K1261/60)/60)/24)+DATE(1970,1,1)+(-5/24)</f>
        <v>41766.762314814812</v>
      </c>
      <c r="T1261" s="13">
        <f>(((J1261/60)/60)/24)+DATE(1970,1,1)+(-5/24)</f>
        <v>41798.957638888889</v>
      </c>
      <c r="U1261">
        <f t="shared" si="19"/>
        <v>2014</v>
      </c>
    </row>
    <row r="1262" spans="1:21" ht="45" x14ac:dyDescent="0.2">
      <c r="A1262" s="8">
        <f>F1262/E1262</f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14">
        <f>F1262/M1262</f>
        <v>50.689189189189186</v>
      </c>
      <c r="Q1262" s="9" t="s">
        <v>8325</v>
      </c>
      <c r="R1262" s="9" t="s">
        <v>8326</v>
      </c>
      <c r="S1262" s="13">
        <f>(((K1262/60)/60)/24)+DATE(1970,1,1)+(-5/24)</f>
        <v>41666.63449074074</v>
      </c>
      <c r="T1262" s="13">
        <f>(((J1262/60)/60)/24)+DATE(1970,1,1)+(-5/24)</f>
        <v>41696.63449074074</v>
      </c>
      <c r="U1262">
        <f t="shared" si="19"/>
        <v>2014</v>
      </c>
    </row>
    <row r="1263" spans="1:21" ht="30" x14ac:dyDescent="0.2">
      <c r="A1263" s="8">
        <f>F1263/E1263</f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14">
        <f>F1263/M1263</f>
        <v>38.942307692307693</v>
      </c>
      <c r="Q1263" s="9" t="s">
        <v>8325</v>
      </c>
      <c r="R1263" s="9" t="s">
        <v>8326</v>
      </c>
      <c r="S1263" s="13">
        <f>(((K1263/60)/60)/24)+DATE(1970,1,1)+(-5/24)</f>
        <v>41638.134571759256</v>
      </c>
      <c r="T1263" s="13">
        <f>(((J1263/60)/60)/24)+DATE(1970,1,1)+(-5/24)</f>
        <v>41668.134571759256</v>
      </c>
      <c r="U1263">
        <f t="shared" si="19"/>
        <v>2013</v>
      </c>
    </row>
    <row r="1264" spans="1:21" ht="45" x14ac:dyDescent="0.2">
      <c r="A1264" s="8">
        <f>F1264/E1264</f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14">
        <f>F1264/M1264</f>
        <v>77.638095238095232</v>
      </c>
      <c r="Q1264" s="9" t="s">
        <v>8325</v>
      </c>
      <c r="R1264" s="9" t="s">
        <v>8326</v>
      </c>
      <c r="S1264" s="13">
        <f>(((K1264/60)/60)/24)+DATE(1970,1,1)+(-5/24)</f>
        <v>41656.554305555554</v>
      </c>
      <c r="T1264" s="13">
        <f>(((J1264/60)/60)/24)+DATE(1970,1,1)+(-5/24)</f>
        <v>41686.554305555554</v>
      </c>
      <c r="U1264">
        <f t="shared" si="19"/>
        <v>2014</v>
      </c>
    </row>
    <row r="1265" spans="1:21" ht="30" x14ac:dyDescent="0.2">
      <c r="A1265" s="8">
        <f>F1265/E1265</f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14">
        <f>F1265/M1265</f>
        <v>43.536585365853661</v>
      </c>
      <c r="Q1265" s="9" t="s">
        <v>8325</v>
      </c>
      <c r="R1265" s="9" t="s">
        <v>8326</v>
      </c>
      <c r="S1265" s="13">
        <f>(((K1265/60)/60)/24)+DATE(1970,1,1)+(-5/24)</f>
        <v>41691.875810185185</v>
      </c>
      <c r="T1265" s="13">
        <f>(((J1265/60)/60)/24)+DATE(1970,1,1)+(-5/24)</f>
        <v>41726.833333333328</v>
      </c>
      <c r="U1265">
        <f t="shared" si="19"/>
        <v>2014</v>
      </c>
    </row>
    <row r="1266" spans="1:21" ht="45" x14ac:dyDescent="0.2">
      <c r="A1266" s="8">
        <f>F1266/E1266</f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14">
        <f>F1266/M1266</f>
        <v>31.823529411764707</v>
      </c>
      <c r="Q1266" s="9" t="s">
        <v>8325</v>
      </c>
      <c r="R1266" s="9" t="s">
        <v>8326</v>
      </c>
      <c r="S1266" s="13">
        <f>(((K1266/60)/60)/24)+DATE(1970,1,1)+(-5/24)</f>
        <v>41547.454664351848</v>
      </c>
      <c r="T1266" s="13">
        <f>(((J1266/60)/60)/24)+DATE(1970,1,1)+(-5/24)</f>
        <v>41576.454664351848</v>
      </c>
      <c r="U1266">
        <f t="shared" si="19"/>
        <v>2013</v>
      </c>
    </row>
    <row r="1267" spans="1:21" ht="60" x14ac:dyDescent="0.2">
      <c r="A1267" s="8">
        <f>F1267/E1267</f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14">
        <f>F1267/M1267</f>
        <v>63.184393939393942</v>
      </c>
      <c r="Q1267" s="9" t="s">
        <v>8325</v>
      </c>
      <c r="R1267" s="9" t="s">
        <v>8326</v>
      </c>
      <c r="S1267" s="13">
        <f>(((K1267/60)/60)/24)+DATE(1970,1,1)+(-5/24)</f>
        <v>40465.446932870364</v>
      </c>
      <c r="T1267" s="13">
        <f>(((J1267/60)/60)/24)+DATE(1970,1,1)+(-5/24)</f>
        <v>40512.446932870364</v>
      </c>
      <c r="U1267">
        <f t="shared" si="19"/>
        <v>2010</v>
      </c>
    </row>
    <row r="1268" spans="1:21" ht="30" x14ac:dyDescent="0.2">
      <c r="A1268" s="8">
        <f>F1268/E1268</f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14">
        <f>F1268/M1268</f>
        <v>190.9</v>
      </c>
      <c r="Q1268" s="9" t="s">
        <v>8325</v>
      </c>
      <c r="R1268" s="9" t="s">
        <v>8326</v>
      </c>
      <c r="S1268" s="13">
        <f>(((K1268/60)/60)/24)+DATE(1970,1,1)+(-5/24)</f>
        <v>41620.668344907404</v>
      </c>
      <c r="T1268" s="13">
        <f>(((J1268/60)/60)/24)+DATE(1970,1,1)+(-5/24)</f>
        <v>41650.668344907404</v>
      </c>
      <c r="U1268">
        <f t="shared" si="19"/>
        <v>2013</v>
      </c>
    </row>
    <row r="1269" spans="1:21" ht="45" x14ac:dyDescent="0.2">
      <c r="A1269" s="8">
        <f>F1269/E1269</f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14">
        <f>F1269/M1269</f>
        <v>140.85534591194968</v>
      </c>
      <c r="Q1269" s="9" t="s">
        <v>8325</v>
      </c>
      <c r="R1269" s="9" t="s">
        <v>8326</v>
      </c>
      <c r="S1269" s="13">
        <f>(((K1269/60)/60)/24)+DATE(1970,1,1)+(-5/24)</f>
        <v>41449.376828703702</v>
      </c>
      <c r="T1269" s="13">
        <f>(((J1269/60)/60)/24)+DATE(1970,1,1)+(-5/24)</f>
        <v>41479.376828703702</v>
      </c>
      <c r="U1269">
        <f t="shared" si="19"/>
        <v>2013</v>
      </c>
    </row>
    <row r="1270" spans="1:21" ht="30" x14ac:dyDescent="0.2">
      <c r="A1270" s="8">
        <f>F1270/E1270</f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14">
        <f>F1270/M1270</f>
        <v>76.92307692307692</v>
      </c>
      <c r="Q1270" s="9" t="s">
        <v>8325</v>
      </c>
      <c r="R1270" s="9" t="s">
        <v>8326</v>
      </c>
      <c r="S1270" s="13">
        <f>(((K1270/60)/60)/24)+DATE(1970,1,1)+(-5/24)</f>
        <v>41507.637118055551</v>
      </c>
      <c r="T1270" s="13">
        <f>(((J1270/60)/60)/24)+DATE(1970,1,1)+(-5/24)</f>
        <v>41537.637118055551</v>
      </c>
      <c r="U1270">
        <f t="shared" si="19"/>
        <v>2013</v>
      </c>
    </row>
    <row r="1271" spans="1:21" ht="45" x14ac:dyDescent="0.2">
      <c r="A1271" s="8">
        <f>F1271/E1271</f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14">
        <f>F1271/M1271</f>
        <v>99.15533980582525</v>
      </c>
      <c r="Q1271" s="9" t="s">
        <v>8325</v>
      </c>
      <c r="R1271" s="9" t="s">
        <v>8326</v>
      </c>
      <c r="S1271" s="13">
        <f>(((K1271/60)/60)/24)+DATE(1970,1,1)+(-5/24)</f>
        <v>42445.614722222213</v>
      </c>
      <c r="T1271" s="13">
        <f>(((J1271/60)/60)/24)+DATE(1970,1,1)+(-5/24)</f>
        <v>42475.791666666664</v>
      </c>
      <c r="U1271">
        <f t="shared" si="19"/>
        <v>2016</v>
      </c>
    </row>
    <row r="1272" spans="1:21" ht="30" x14ac:dyDescent="0.2">
      <c r="A1272" s="8">
        <f>F1272/E1272</f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14">
        <f>F1272/M1272</f>
        <v>67.881656804733723</v>
      </c>
      <c r="Q1272" s="9" t="s">
        <v>8325</v>
      </c>
      <c r="R1272" s="9" t="s">
        <v>8326</v>
      </c>
      <c r="S1272" s="13">
        <f>(((K1272/60)/60)/24)+DATE(1970,1,1)+(-5/24)</f>
        <v>40933.648634259262</v>
      </c>
      <c r="T1272" s="13">
        <f>(((J1272/60)/60)/24)+DATE(1970,1,1)+(-5/24)</f>
        <v>40993.60696759259</v>
      </c>
      <c r="U1272">
        <f t="shared" si="19"/>
        <v>2012</v>
      </c>
    </row>
    <row r="1273" spans="1:21" ht="45" x14ac:dyDescent="0.2">
      <c r="A1273" s="8">
        <f>F1273/E1273</f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14">
        <f>F1273/M1273</f>
        <v>246.29032258064515</v>
      </c>
      <c r="Q1273" s="9" t="s">
        <v>8325</v>
      </c>
      <c r="R1273" s="9" t="s">
        <v>8326</v>
      </c>
      <c r="S1273" s="13">
        <f>(((K1273/60)/60)/24)+DATE(1970,1,1)+(-5/24)</f>
        <v>41561.475219907406</v>
      </c>
      <c r="T1273" s="13">
        <f>(((J1273/60)/60)/24)+DATE(1970,1,1)+(-5/24)</f>
        <v>41591.516886574071</v>
      </c>
      <c r="U1273">
        <f t="shared" si="19"/>
        <v>2013</v>
      </c>
    </row>
    <row r="1274" spans="1:21" ht="60" x14ac:dyDescent="0.2">
      <c r="A1274" s="8">
        <f>F1274/E1274</f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14">
        <f>F1274/M1274</f>
        <v>189.28571428571428</v>
      </c>
      <c r="Q1274" s="9" t="s">
        <v>8325</v>
      </c>
      <c r="R1274" s="9" t="s">
        <v>8326</v>
      </c>
      <c r="S1274" s="13">
        <f>(((K1274/60)/60)/24)+DATE(1970,1,1)+(-5/24)</f>
        <v>40274.536793981482</v>
      </c>
      <c r="T1274" s="13">
        <f>(((J1274/60)/60)/24)+DATE(1970,1,1)+(-5/24)</f>
        <v>40343.958333333328</v>
      </c>
      <c r="U1274">
        <f t="shared" si="19"/>
        <v>2010</v>
      </c>
    </row>
    <row r="1275" spans="1:21" ht="30" x14ac:dyDescent="0.2">
      <c r="A1275" s="8">
        <f>F1275/E1275</f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14">
        <f>F1275/M1275</f>
        <v>76.666666666666671</v>
      </c>
      <c r="Q1275" s="9" t="s">
        <v>8325</v>
      </c>
      <c r="R1275" s="9" t="s">
        <v>8326</v>
      </c>
      <c r="S1275" s="13">
        <f>(((K1275/60)/60)/24)+DATE(1970,1,1)+(-5/24)</f>
        <v>41852.521886574068</v>
      </c>
      <c r="T1275" s="13">
        <f>(((J1275/60)/60)/24)+DATE(1970,1,1)+(-5/24)</f>
        <v>41882.521886574068</v>
      </c>
      <c r="U1275">
        <f t="shared" si="19"/>
        <v>2014</v>
      </c>
    </row>
    <row r="1276" spans="1:21" ht="45" x14ac:dyDescent="0.2">
      <c r="A1276" s="8">
        <f>F1276/E1276</f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14">
        <f>F1276/M1276</f>
        <v>82.963254817987149</v>
      </c>
      <c r="Q1276" s="9" t="s">
        <v>8325</v>
      </c>
      <c r="R1276" s="9" t="s">
        <v>8326</v>
      </c>
      <c r="S1276" s="13">
        <f>(((K1276/60)/60)/24)+DATE(1970,1,1)+(-5/24)</f>
        <v>41116.481770833328</v>
      </c>
      <c r="T1276" s="13">
        <f>(((J1276/60)/60)/24)+DATE(1970,1,1)+(-5/24)</f>
        <v>41151.481770833328</v>
      </c>
      <c r="U1276">
        <f t="shared" si="19"/>
        <v>2012</v>
      </c>
    </row>
    <row r="1277" spans="1:21" ht="45" x14ac:dyDescent="0.2">
      <c r="A1277" s="8">
        <f>F1277/E1277</f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14">
        <f>F1277/M1277</f>
        <v>62.522107969151669</v>
      </c>
      <c r="Q1277" s="9" t="s">
        <v>8325</v>
      </c>
      <c r="R1277" s="9" t="s">
        <v>8326</v>
      </c>
      <c r="S1277" s="13">
        <f>(((K1277/60)/60)/24)+DATE(1970,1,1)+(-5/24)</f>
        <v>41458.659571759257</v>
      </c>
      <c r="T1277" s="13">
        <f>(((J1277/60)/60)/24)+DATE(1970,1,1)+(-5/24)</f>
        <v>41493.659571759257</v>
      </c>
      <c r="U1277">
        <f t="shared" si="19"/>
        <v>2013</v>
      </c>
    </row>
    <row r="1278" spans="1:21" ht="30" x14ac:dyDescent="0.2">
      <c r="A1278" s="8">
        <f>F1278/E1278</f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14">
        <f>F1278/M1278</f>
        <v>46.06808823529412</v>
      </c>
      <c r="Q1278" s="9" t="s">
        <v>8325</v>
      </c>
      <c r="R1278" s="9" t="s">
        <v>8326</v>
      </c>
      <c r="S1278" s="13">
        <f>(((K1278/60)/60)/24)+DATE(1970,1,1)+(-5/24)</f>
        <v>40007.49591435185</v>
      </c>
      <c r="T1278" s="13">
        <f>(((J1278/60)/60)/24)+DATE(1970,1,1)+(-5/24)</f>
        <v>40056.958333333328</v>
      </c>
      <c r="U1278">
        <f t="shared" si="19"/>
        <v>2009</v>
      </c>
    </row>
    <row r="1279" spans="1:21" ht="45" x14ac:dyDescent="0.2">
      <c r="A1279" s="8">
        <f>F1279/E1279</f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14">
        <f>F1279/M1279</f>
        <v>38.543946731234868</v>
      </c>
      <c r="Q1279" s="9" t="s">
        <v>8325</v>
      </c>
      <c r="R1279" s="9" t="s">
        <v>8326</v>
      </c>
      <c r="S1279" s="13">
        <f>(((K1279/60)/60)/24)+DATE(1970,1,1)+(-5/24)</f>
        <v>41121.35355324074</v>
      </c>
      <c r="T1279" s="13">
        <f>(((J1279/60)/60)/24)+DATE(1970,1,1)+(-5/24)</f>
        <v>41156.35355324074</v>
      </c>
      <c r="U1279">
        <f t="shared" si="19"/>
        <v>2012</v>
      </c>
    </row>
    <row r="1280" spans="1:21" ht="45" x14ac:dyDescent="0.2">
      <c r="A1280" s="8">
        <f>F1280/E1280</f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14">
        <f>F1280/M1280</f>
        <v>53.005263157894738</v>
      </c>
      <c r="Q1280" s="9" t="s">
        <v>8325</v>
      </c>
      <c r="R1280" s="9" t="s">
        <v>8326</v>
      </c>
      <c r="S1280" s="13">
        <f>(((K1280/60)/60)/24)+DATE(1970,1,1)+(-5/24)</f>
        <v>41786.346828703703</v>
      </c>
      <c r="T1280" s="13">
        <f>(((J1280/60)/60)/24)+DATE(1970,1,1)+(-5/24)</f>
        <v>41814.875</v>
      </c>
      <c r="U1280">
        <f t="shared" si="19"/>
        <v>2014</v>
      </c>
    </row>
    <row r="1281" spans="1:21" ht="45" x14ac:dyDescent="0.2">
      <c r="A1281" s="8">
        <f>F1281/E1281</f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14">
        <f>F1281/M1281</f>
        <v>73.355396825396824</v>
      </c>
      <c r="Q1281" s="9" t="s">
        <v>8325</v>
      </c>
      <c r="R1281" s="9" t="s">
        <v>8326</v>
      </c>
      <c r="S1281" s="13">
        <f>(((K1281/60)/60)/24)+DATE(1970,1,1)+(-5/24)</f>
        <v>41681.890856481477</v>
      </c>
      <c r="T1281" s="13">
        <f>(((J1281/60)/60)/24)+DATE(1970,1,1)+(-5/24)</f>
        <v>41721.849189814813</v>
      </c>
      <c r="U1281">
        <f t="shared" si="19"/>
        <v>2014</v>
      </c>
    </row>
    <row r="1282" spans="1:21" ht="45" x14ac:dyDescent="0.2">
      <c r="A1282" s="8">
        <f>F1282/E1282</f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14">
        <f>F1282/M1282</f>
        <v>127.97523076923076</v>
      </c>
      <c r="Q1282" s="9" t="s">
        <v>8325</v>
      </c>
      <c r="R1282" s="9" t="s">
        <v>8326</v>
      </c>
      <c r="S1282" s="13">
        <f>(((K1282/60)/60)/24)+DATE(1970,1,1)+(-5/24)</f>
        <v>40513.54923611111</v>
      </c>
      <c r="T1282" s="13">
        <f>(((J1282/60)/60)/24)+DATE(1970,1,1)+(-5/24)</f>
        <v>40603.54923611111</v>
      </c>
      <c r="U1282">
        <f t="shared" si="19"/>
        <v>2010</v>
      </c>
    </row>
    <row r="1283" spans="1:21" ht="45" x14ac:dyDescent="0.2">
      <c r="A1283" s="8">
        <f>F1283/E1283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14">
        <f>F1283/M1283</f>
        <v>104.72972972972973</v>
      </c>
      <c r="Q1283" s="9" t="s">
        <v>8325</v>
      </c>
      <c r="R1283" s="9" t="s">
        <v>8326</v>
      </c>
      <c r="S1283" s="13">
        <f>(((K1283/60)/60)/24)+DATE(1970,1,1)+(-5/24)</f>
        <v>41463.535138888888</v>
      </c>
      <c r="T1283" s="13">
        <f>(((J1283/60)/60)/24)+DATE(1970,1,1)+(-5/24)</f>
        <v>41483.535138888888</v>
      </c>
      <c r="U1283">
        <f t="shared" ref="U1283:U1346" si="20">YEAR(S1283)</f>
        <v>2013</v>
      </c>
    </row>
    <row r="1284" spans="1:21" ht="45" x14ac:dyDescent="0.2">
      <c r="A1284" s="8">
        <f>F1284/E1284</f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14">
        <f>F1284/M1284</f>
        <v>67.671532846715323</v>
      </c>
      <c r="Q1284" s="9" t="s">
        <v>8325</v>
      </c>
      <c r="R1284" s="9" t="s">
        <v>8326</v>
      </c>
      <c r="S1284" s="13">
        <f>(((K1284/60)/60)/24)+DATE(1970,1,1)+(-5/24)</f>
        <v>41586.266840277778</v>
      </c>
      <c r="T1284" s="13">
        <f>(((J1284/60)/60)/24)+DATE(1970,1,1)+(-5/24)</f>
        <v>41616.999305555553</v>
      </c>
      <c r="U1284">
        <f t="shared" si="20"/>
        <v>2013</v>
      </c>
    </row>
    <row r="1285" spans="1:21" ht="45" x14ac:dyDescent="0.2">
      <c r="A1285" s="8">
        <f>F1285/E1285</f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14">
        <f>F1285/M1285</f>
        <v>95.931818181818187</v>
      </c>
      <c r="Q1285" s="9" t="s">
        <v>8325</v>
      </c>
      <c r="R1285" s="9" t="s">
        <v>8326</v>
      </c>
      <c r="S1285" s="13">
        <f>(((K1285/60)/60)/24)+DATE(1970,1,1)+(-5/24)</f>
        <v>41320.50913194444</v>
      </c>
      <c r="T1285" s="13">
        <f>(((J1285/60)/60)/24)+DATE(1970,1,1)+(-5/24)</f>
        <v>41343.958333333328</v>
      </c>
      <c r="U1285">
        <f t="shared" si="20"/>
        <v>2013</v>
      </c>
    </row>
    <row r="1286" spans="1:21" ht="45" x14ac:dyDescent="0.2">
      <c r="A1286" s="8">
        <f>F1286/E1286</f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14">
        <f>F1286/M1286</f>
        <v>65.161290322580641</v>
      </c>
      <c r="Q1286" s="9" t="s">
        <v>8317</v>
      </c>
      <c r="R1286" s="9" t="s">
        <v>8318</v>
      </c>
      <c r="S1286" s="13">
        <f>(((K1286/60)/60)/24)+DATE(1970,1,1)+(-5/24)</f>
        <v>42712.026412037034</v>
      </c>
      <c r="T1286" s="13">
        <f>(((J1286/60)/60)/24)+DATE(1970,1,1)+(-5/24)</f>
        <v>42735.499305555553</v>
      </c>
      <c r="U1286">
        <f t="shared" si="20"/>
        <v>2016</v>
      </c>
    </row>
    <row r="1287" spans="1:21" ht="45" x14ac:dyDescent="0.2">
      <c r="A1287" s="8">
        <f>F1287/E1287</f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14">
        <f>F1287/M1287</f>
        <v>32.269841269841272</v>
      </c>
      <c r="Q1287" s="9" t="s">
        <v>8317</v>
      </c>
      <c r="R1287" s="9" t="s">
        <v>8318</v>
      </c>
      <c r="S1287" s="13">
        <f>(((K1287/60)/60)/24)+DATE(1970,1,1)+(-5/24)</f>
        <v>42160.374710648146</v>
      </c>
      <c r="T1287" s="13">
        <f>(((J1287/60)/60)/24)+DATE(1970,1,1)+(-5/24)</f>
        <v>42175.374710648146</v>
      </c>
      <c r="U1287">
        <f t="shared" si="20"/>
        <v>2015</v>
      </c>
    </row>
    <row r="1288" spans="1:21" ht="45" x14ac:dyDescent="0.2">
      <c r="A1288" s="8">
        <f>F1288/E1288</f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14">
        <f>F1288/M1288</f>
        <v>81.25</v>
      </c>
      <c r="Q1288" s="9" t="s">
        <v>8317</v>
      </c>
      <c r="R1288" s="9" t="s">
        <v>8318</v>
      </c>
      <c r="S1288" s="13">
        <f>(((K1288/60)/60)/24)+DATE(1970,1,1)+(-5/24)</f>
        <v>42039.176238425927</v>
      </c>
      <c r="T1288" s="13">
        <f>(((J1288/60)/60)/24)+DATE(1970,1,1)+(-5/24)</f>
        <v>42052.374999999993</v>
      </c>
      <c r="U1288">
        <f t="shared" si="20"/>
        <v>2015</v>
      </c>
    </row>
    <row r="1289" spans="1:21" ht="60" x14ac:dyDescent="0.2">
      <c r="A1289" s="8">
        <f>F1289/E1289</f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14">
        <f>F1289/M1289</f>
        <v>24.2</v>
      </c>
      <c r="Q1289" s="9" t="s">
        <v>8317</v>
      </c>
      <c r="R1289" s="9" t="s">
        <v>8318</v>
      </c>
      <c r="S1289" s="13">
        <f>(((K1289/60)/60)/24)+DATE(1970,1,1)+(-5/24)</f>
        <v>42107.412685185183</v>
      </c>
      <c r="T1289" s="13">
        <f>(((J1289/60)/60)/24)+DATE(1970,1,1)+(-5/24)</f>
        <v>42167.412685185183</v>
      </c>
      <c r="U1289">
        <f t="shared" si="20"/>
        <v>2015</v>
      </c>
    </row>
    <row r="1290" spans="1:21" ht="45" x14ac:dyDescent="0.2">
      <c r="A1290" s="8">
        <f>F1290/E1290</f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14">
        <f>F1290/M1290</f>
        <v>65.868852459016395</v>
      </c>
      <c r="Q1290" s="9" t="s">
        <v>8317</v>
      </c>
      <c r="R1290" s="9" t="s">
        <v>8318</v>
      </c>
      <c r="S1290" s="13">
        <f>(((K1290/60)/60)/24)+DATE(1970,1,1)+(-5/24)</f>
        <v>42560.946331018517</v>
      </c>
      <c r="T1290" s="13">
        <f>(((J1290/60)/60)/24)+DATE(1970,1,1)+(-5/24)</f>
        <v>42591.958333333336</v>
      </c>
      <c r="U1290">
        <f t="shared" si="20"/>
        <v>2016</v>
      </c>
    </row>
    <row r="1291" spans="1:21" ht="45" x14ac:dyDescent="0.2">
      <c r="A1291" s="8">
        <f>F1291/E1291</f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14">
        <f>F1291/M1291</f>
        <v>36.07692307692308</v>
      </c>
      <c r="Q1291" s="9" t="s">
        <v>8317</v>
      </c>
      <c r="R1291" s="9" t="s">
        <v>8318</v>
      </c>
      <c r="S1291" s="13">
        <f>(((K1291/60)/60)/24)+DATE(1970,1,1)+(-5/24)</f>
        <v>42708.926446759251</v>
      </c>
      <c r="T1291" s="13">
        <f>(((J1291/60)/60)/24)+DATE(1970,1,1)+(-5/24)</f>
        <v>42738.926446759251</v>
      </c>
      <c r="U1291">
        <f t="shared" si="20"/>
        <v>2016</v>
      </c>
    </row>
    <row r="1292" spans="1:21" ht="30" x14ac:dyDescent="0.2">
      <c r="A1292" s="8">
        <f>F1292/E1292</f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14">
        <f>F1292/M1292</f>
        <v>44.186046511627907</v>
      </c>
      <c r="Q1292" s="9" t="s">
        <v>8317</v>
      </c>
      <c r="R1292" s="9" t="s">
        <v>8318</v>
      </c>
      <c r="S1292" s="13">
        <f>(((K1292/60)/60)/24)+DATE(1970,1,1)+(-5/24)</f>
        <v>42086.406608796293</v>
      </c>
      <c r="T1292" s="13">
        <f>(((J1292/60)/60)/24)+DATE(1970,1,1)+(-5/24)</f>
        <v>42117.082638888889</v>
      </c>
      <c r="U1292">
        <f t="shared" si="20"/>
        <v>2015</v>
      </c>
    </row>
    <row r="1293" spans="1:21" ht="45" x14ac:dyDescent="0.2">
      <c r="A1293" s="8">
        <f>F1293/E1293</f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14">
        <f>F1293/M1293</f>
        <v>104.07142857142857</v>
      </c>
      <c r="Q1293" s="9" t="s">
        <v>8317</v>
      </c>
      <c r="R1293" s="9" t="s">
        <v>8318</v>
      </c>
      <c r="S1293" s="13">
        <f>(((K1293/60)/60)/24)+DATE(1970,1,1)+(-5/24)</f>
        <v>42064.444340277776</v>
      </c>
      <c r="T1293" s="13">
        <f>(((J1293/60)/60)/24)+DATE(1970,1,1)+(-5/24)</f>
        <v>42101.083333333336</v>
      </c>
      <c r="U1293">
        <f t="shared" si="20"/>
        <v>2015</v>
      </c>
    </row>
    <row r="1294" spans="1:21" ht="45" x14ac:dyDescent="0.2">
      <c r="A1294" s="8">
        <f>F1294/E1294</f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14">
        <f>F1294/M1294</f>
        <v>35.96153846153846</v>
      </c>
      <c r="Q1294" s="9" t="s">
        <v>8317</v>
      </c>
      <c r="R1294" s="9" t="s">
        <v>8318</v>
      </c>
      <c r="S1294" s="13">
        <f>(((K1294/60)/60)/24)+DATE(1970,1,1)+(-5/24)</f>
        <v>42256.555879629632</v>
      </c>
      <c r="T1294" s="13">
        <f>(((J1294/60)/60)/24)+DATE(1970,1,1)+(-5/24)</f>
        <v>42283.749305555553</v>
      </c>
      <c r="U1294">
        <f t="shared" si="20"/>
        <v>2015</v>
      </c>
    </row>
    <row r="1295" spans="1:21" ht="45" x14ac:dyDescent="0.2">
      <c r="A1295" s="8">
        <f>F1295/E1295</f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14">
        <f>F1295/M1295</f>
        <v>127.79166666666667</v>
      </c>
      <c r="Q1295" s="9" t="s">
        <v>8317</v>
      </c>
      <c r="R1295" s="9" t="s">
        <v>8318</v>
      </c>
      <c r="S1295" s="13">
        <f>(((K1295/60)/60)/24)+DATE(1970,1,1)+(-5/24)</f>
        <v>42292.492719907408</v>
      </c>
      <c r="T1295" s="13">
        <f>(((J1295/60)/60)/24)+DATE(1970,1,1)+(-5/24)</f>
        <v>42322.534386574065</v>
      </c>
      <c r="U1295">
        <f t="shared" si="20"/>
        <v>2015</v>
      </c>
    </row>
    <row r="1296" spans="1:21" ht="45" x14ac:dyDescent="0.2">
      <c r="A1296" s="8">
        <f>F1296/E1296</f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14">
        <f>F1296/M1296</f>
        <v>27.727272727272727</v>
      </c>
      <c r="Q1296" s="9" t="s">
        <v>8317</v>
      </c>
      <c r="R1296" s="9" t="s">
        <v>8318</v>
      </c>
      <c r="S1296" s="13">
        <f>(((K1296/60)/60)/24)+DATE(1970,1,1)+(-5/24)</f>
        <v>42278.245335648149</v>
      </c>
      <c r="T1296" s="13">
        <f>(((J1296/60)/60)/24)+DATE(1970,1,1)+(-5/24)</f>
        <v>42296.249999999993</v>
      </c>
      <c r="U1296">
        <f t="shared" si="20"/>
        <v>2015</v>
      </c>
    </row>
    <row r="1297" spans="1:21" ht="45" x14ac:dyDescent="0.2">
      <c r="A1297" s="8">
        <f>F1297/E1297</f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14">
        <f>F1297/M1297</f>
        <v>39.828125</v>
      </c>
      <c r="Q1297" s="9" t="s">
        <v>8317</v>
      </c>
      <c r="R1297" s="9" t="s">
        <v>8318</v>
      </c>
      <c r="S1297" s="13">
        <f>(((K1297/60)/60)/24)+DATE(1970,1,1)+(-5/24)</f>
        <v>42184.364548611113</v>
      </c>
      <c r="T1297" s="13">
        <f>(((J1297/60)/60)/24)+DATE(1970,1,1)+(-5/24)</f>
        <v>42214.499999999993</v>
      </c>
      <c r="U1297">
        <f t="shared" si="20"/>
        <v>2015</v>
      </c>
    </row>
    <row r="1298" spans="1:21" ht="45" x14ac:dyDescent="0.2">
      <c r="A1298" s="8">
        <f>F1298/E1298</f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14">
        <f>F1298/M1298</f>
        <v>52.173913043478258</v>
      </c>
      <c r="Q1298" s="9" t="s">
        <v>8317</v>
      </c>
      <c r="R1298" s="9" t="s">
        <v>8318</v>
      </c>
      <c r="S1298" s="13">
        <f>(((K1298/60)/60)/24)+DATE(1970,1,1)+(-5/24)</f>
        <v>42422.842280092591</v>
      </c>
      <c r="T1298" s="13">
        <f>(((J1298/60)/60)/24)+DATE(1970,1,1)+(-5/24)</f>
        <v>42442.800613425927</v>
      </c>
      <c r="U1298">
        <f t="shared" si="20"/>
        <v>2016</v>
      </c>
    </row>
    <row r="1299" spans="1:21" ht="45" x14ac:dyDescent="0.2">
      <c r="A1299" s="8">
        <f>F1299/E1299</f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14">
        <f>F1299/M1299</f>
        <v>92.037815126050418</v>
      </c>
      <c r="Q1299" s="9" t="s">
        <v>8317</v>
      </c>
      <c r="R1299" s="9" t="s">
        <v>8318</v>
      </c>
      <c r="S1299" s="13">
        <f>(((K1299/60)/60)/24)+DATE(1970,1,1)+(-5/24)</f>
        <v>42461.538865740738</v>
      </c>
      <c r="T1299" s="13">
        <f>(((J1299/60)/60)/24)+DATE(1970,1,1)+(-5/24)</f>
        <v>42491.538865740738</v>
      </c>
      <c r="U1299">
        <f t="shared" si="20"/>
        <v>2016</v>
      </c>
    </row>
    <row r="1300" spans="1:21" ht="45" x14ac:dyDescent="0.2">
      <c r="A1300" s="8">
        <f>F1300/E1300</f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14">
        <f>F1300/M1300</f>
        <v>63.424242424242422</v>
      </c>
      <c r="Q1300" s="9" t="s">
        <v>8317</v>
      </c>
      <c r="R1300" s="9" t="s">
        <v>8318</v>
      </c>
      <c r="S1300" s="13">
        <f>(((K1300/60)/60)/24)+DATE(1970,1,1)+(-5/24)</f>
        <v>42458.472592592596</v>
      </c>
      <c r="T1300" s="13">
        <f>(((J1300/60)/60)/24)+DATE(1970,1,1)+(-5/24)</f>
        <v>42488.472592592596</v>
      </c>
      <c r="U1300">
        <f t="shared" si="20"/>
        <v>2016</v>
      </c>
    </row>
    <row r="1301" spans="1:21" ht="45" x14ac:dyDescent="0.2">
      <c r="A1301" s="8">
        <f>F1301/E1301</f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14">
        <f>F1301/M1301</f>
        <v>135.625</v>
      </c>
      <c r="Q1301" s="9" t="s">
        <v>8317</v>
      </c>
      <c r="R1301" s="9" t="s">
        <v>8318</v>
      </c>
      <c r="S1301" s="13">
        <f>(((K1301/60)/60)/24)+DATE(1970,1,1)+(-5/24)</f>
        <v>42169.606006944443</v>
      </c>
      <c r="T1301" s="13">
        <f>(((J1301/60)/60)/24)+DATE(1970,1,1)+(-5/24)</f>
        <v>42199.606006944443</v>
      </c>
      <c r="U1301">
        <f t="shared" si="20"/>
        <v>2015</v>
      </c>
    </row>
    <row r="1302" spans="1:21" ht="45" x14ac:dyDescent="0.2">
      <c r="A1302" s="8">
        <f>F1302/E1302</f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14">
        <f>F1302/M1302</f>
        <v>168.75</v>
      </c>
      <c r="Q1302" s="9" t="s">
        <v>8317</v>
      </c>
      <c r="R1302" s="9" t="s">
        <v>8318</v>
      </c>
      <c r="S1302" s="13">
        <f>(((K1302/60)/60)/24)+DATE(1970,1,1)+(-5/24)</f>
        <v>42483.466874999998</v>
      </c>
      <c r="T1302" s="13">
        <f>(((J1302/60)/60)/24)+DATE(1970,1,1)+(-5/24)</f>
        <v>42522.581249999996</v>
      </c>
      <c r="U1302">
        <f t="shared" si="20"/>
        <v>2016</v>
      </c>
    </row>
    <row r="1303" spans="1:21" ht="45" x14ac:dyDescent="0.2">
      <c r="A1303" s="8">
        <f>F1303/E1303</f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14">
        <f>F1303/M1303</f>
        <v>70.862068965517238</v>
      </c>
      <c r="Q1303" s="9" t="s">
        <v>8317</v>
      </c>
      <c r="R1303" s="9" t="s">
        <v>8318</v>
      </c>
      <c r="S1303" s="13">
        <f>(((K1303/60)/60)/24)+DATE(1970,1,1)+(-5/24)</f>
        <v>42195.541412037033</v>
      </c>
      <c r="T1303" s="13">
        <f>(((J1303/60)/60)/24)+DATE(1970,1,1)+(-5/24)</f>
        <v>42205.916666666664</v>
      </c>
      <c r="U1303">
        <f t="shared" si="20"/>
        <v>2015</v>
      </c>
    </row>
    <row r="1304" spans="1:21" ht="45" x14ac:dyDescent="0.2">
      <c r="A1304" s="8">
        <f>F1304/E1304</f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14">
        <f>F1304/M1304</f>
        <v>50</v>
      </c>
      <c r="Q1304" s="9" t="s">
        <v>8317</v>
      </c>
      <c r="R1304" s="9" t="s">
        <v>8318</v>
      </c>
      <c r="S1304" s="13">
        <f>(((K1304/60)/60)/24)+DATE(1970,1,1)+(-5/24)</f>
        <v>42674.849664351852</v>
      </c>
      <c r="T1304" s="13">
        <f>(((J1304/60)/60)/24)+DATE(1970,1,1)+(-5/24)</f>
        <v>42704.891331018516</v>
      </c>
      <c r="U1304">
        <f t="shared" si="20"/>
        <v>2016</v>
      </c>
    </row>
    <row r="1305" spans="1:21" ht="30" x14ac:dyDescent="0.2">
      <c r="A1305" s="8">
        <f>F1305/E1305</f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14">
        <f>F1305/M1305</f>
        <v>42.214166666666671</v>
      </c>
      <c r="Q1305" s="9" t="s">
        <v>8317</v>
      </c>
      <c r="R1305" s="9" t="s">
        <v>8318</v>
      </c>
      <c r="S1305" s="13">
        <f>(((K1305/60)/60)/24)+DATE(1970,1,1)+(-5/24)</f>
        <v>42566.232870370368</v>
      </c>
      <c r="T1305" s="13">
        <f>(((J1305/60)/60)/24)+DATE(1970,1,1)+(-5/24)</f>
        <v>42582.249999999993</v>
      </c>
      <c r="U1305">
        <f t="shared" si="20"/>
        <v>2016</v>
      </c>
    </row>
    <row r="1306" spans="1:21" ht="45" x14ac:dyDescent="0.2">
      <c r="A1306" s="8">
        <f>F1306/E1306</f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14">
        <f>F1306/M1306</f>
        <v>152.41346153846155</v>
      </c>
      <c r="Q1306" s="9" t="s">
        <v>8319</v>
      </c>
      <c r="R1306" s="9" t="s">
        <v>8321</v>
      </c>
      <c r="S1306" s="13">
        <f>(((K1306/60)/60)/24)+DATE(1970,1,1)+(-5/24)</f>
        <v>42746.986168981479</v>
      </c>
      <c r="T1306" s="13">
        <f>(((J1306/60)/60)/24)+DATE(1970,1,1)+(-5/24)</f>
        <v>42806.944502314807</v>
      </c>
      <c r="U1306">
        <f t="shared" si="20"/>
        <v>2017</v>
      </c>
    </row>
    <row r="1307" spans="1:21" ht="45" x14ac:dyDescent="0.2">
      <c r="A1307" s="8">
        <f>F1307/E1307</f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14">
        <f>F1307/M1307</f>
        <v>90.616279069767444</v>
      </c>
      <c r="Q1307" s="9" t="s">
        <v>8319</v>
      </c>
      <c r="R1307" s="9" t="s">
        <v>8321</v>
      </c>
      <c r="S1307" s="13">
        <f>(((K1307/60)/60)/24)+DATE(1970,1,1)+(-5/24)</f>
        <v>42543.457268518519</v>
      </c>
      <c r="T1307" s="13">
        <f>(((J1307/60)/60)/24)+DATE(1970,1,1)+(-5/24)</f>
        <v>42572.520833333336</v>
      </c>
      <c r="U1307">
        <f t="shared" si="20"/>
        <v>2016</v>
      </c>
    </row>
    <row r="1308" spans="1:21" ht="60" x14ac:dyDescent="0.2">
      <c r="A1308" s="8">
        <f>F1308/E1308</f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14">
        <f>F1308/M1308</f>
        <v>201.60393258426967</v>
      </c>
      <c r="Q1308" s="9" t="s">
        <v>8319</v>
      </c>
      <c r="R1308" s="9" t="s">
        <v>8321</v>
      </c>
      <c r="S1308" s="13">
        <f>(((K1308/60)/60)/24)+DATE(1970,1,1)+(-5/24)</f>
        <v>41947.249236111107</v>
      </c>
      <c r="T1308" s="13">
        <f>(((J1308/60)/60)/24)+DATE(1970,1,1)+(-5/24)</f>
        <v>41977.249236111107</v>
      </c>
      <c r="U1308">
        <f t="shared" si="20"/>
        <v>2014</v>
      </c>
    </row>
    <row r="1309" spans="1:21" ht="30" x14ac:dyDescent="0.2">
      <c r="A1309" s="8">
        <f>F1309/E1309</f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14">
        <f>F1309/M1309</f>
        <v>127.93333333333334</v>
      </c>
      <c r="Q1309" s="9" t="s">
        <v>8319</v>
      </c>
      <c r="R1309" s="9" t="s">
        <v>8321</v>
      </c>
      <c r="S1309" s="13">
        <f>(((K1309/60)/60)/24)+DATE(1970,1,1)+(-5/24)</f>
        <v>42387.294895833329</v>
      </c>
      <c r="T1309" s="13">
        <f>(((J1309/60)/60)/24)+DATE(1970,1,1)+(-5/24)</f>
        <v>42417.294895833329</v>
      </c>
      <c r="U1309">
        <f t="shared" si="20"/>
        <v>2016</v>
      </c>
    </row>
    <row r="1310" spans="1:21" ht="30" x14ac:dyDescent="0.2">
      <c r="A1310" s="8">
        <f>F1310/E1310</f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14">
        <f>F1310/M1310</f>
        <v>29.894736842105264</v>
      </c>
      <c r="Q1310" s="9" t="s">
        <v>8319</v>
      </c>
      <c r="R1310" s="9" t="s">
        <v>8321</v>
      </c>
      <c r="S1310" s="13">
        <f>(((K1310/60)/60)/24)+DATE(1970,1,1)+(-5/24)</f>
        <v>42611.405231481483</v>
      </c>
      <c r="T1310" s="13">
        <f>(((J1310/60)/60)/24)+DATE(1970,1,1)+(-5/24)</f>
        <v>42651.405231481483</v>
      </c>
      <c r="U1310">
        <f t="shared" si="20"/>
        <v>2016</v>
      </c>
    </row>
    <row r="1311" spans="1:21" ht="30" x14ac:dyDescent="0.2">
      <c r="A1311" s="8">
        <f>F1311/E1311</f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14">
        <f>F1311/M1311</f>
        <v>367.97142857142859</v>
      </c>
      <c r="Q1311" s="9" t="s">
        <v>8319</v>
      </c>
      <c r="R1311" s="9" t="s">
        <v>8321</v>
      </c>
      <c r="S1311" s="13">
        <f>(((K1311/60)/60)/24)+DATE(1970,1,1)+(-5/24)</f>
        <v>42257.674398148149</v>
      </c>
      <c r="T1311" s="13">
        <f>(((J1311/60)/60)/24)+DATE(1970,1,1)+(-5/24)</f>
        <v>42292.674398148149</v>
      </c>
      <c r="U1311">
        <f t="shared" si="20"/>
        <v>2015</v>
      </c>
    </row>
    <row r="1312" spans="1:21" ht="45" x14ac:dyDescent="0.2">
      <c r="A1312" s="8">
        <f>F1312/E1312</f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14">
        <f>F1312/M1312</f>
        <v>129.16666666666666</v>
      </c>
      <c r="Q1312" s="9" t="s">
        <v>8319</v>
      </c>
      <c r="R1312" s="9" t="s">
        <v>8321</v>
      </c>
      <c r="S1312" s="13">
        <f>(((K1312/60)/60)/24)+DATE(1970,1,1)+(-5/24)</f>
        <v>42556.458912037029</v>
      </c>
      <c r="T1312" s="13">
        <f>(((J1312/60)/60)/24)+DATE(1970,1,1)+(-5/24)</f>
        <v>42601.458912037029</v>
      </c>
      <c r="U1312">
        <f t="shared" si="20"/>
        <v>2016</v>
      </c>
    </row>
    <row r="1313" spans="1:21" ht="45" x14ac:dyDescent="0.2">
      <c r="A1313" s="8">
        <f>F1313/E1313</f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14">
        <f>F1313/M1313</f>
        <v>800.7</v>
      </c>
      <c r="Q1313" s="9" t="s">
        <v>8319</v>
      </c>
      <c r="R1313" s="9" t="s">
        <v>8321</v>
      </c>
      <c r="S1313" s="13">
        <f>(((K1313/60)/60)/24)+DATE(1970,1,1)+(-5/24)</f>
        <v>42669.593969907401</v>
      </c>
      <c r="T1313" s="13">
        <f>(((J1313/60)/60)/24)+DATE(1970,1,1)+(-5/24)</f>
        <v>42704.635636574072</v>
      </c>
      <c r="U1313">
        <f t="shared" si="20"/>
        <v>2016</v>
      </c>
    </row>
    <row r="1314" spans="1:21" ht="45" x14ac:dyDescent="0.2">
      <c r="A1314" s="8">
        <f>F1314/E1314</f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14">
        <f>F1314/M1314</f>
        <v>28</v>
      </c>
      <c r="Q1314" s="9" t="s">
        <v>8319</v>
      </c>
      <c r="R1314" s="9" t="s">
        <v>8321</v>
      </c>
      <c r="S1314" s="13">
        <f>(((K1314/60)/60)/24)+DATE(1970,1,1)+(-5/24)</f>
        <v>42082.494467592587</v>
      </c>
      <c r="T1314" s="13">
        <f>(((J1314/60)/60)/24)+DATE(1970,1,1)+(-5/24)</f>
        <v>42112.494467592587</v>
      </c>
      <c r="U1314">
        <f t="shared" si="20"/>
        <v>2015</v>
      </c>
    </row>
    <row r="1315" spans="1:21" ht="45" x14ac:dyDescent="0.2">
      <c r="A1315" s="8">
        <f>F1315/E1315</f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14">
        <f>F1315/M1315</f>
        <v>102.01639344262296</v>
      </c>
      <c r="Q1315" s="9" t="s">
        <v>8319</v>
      </c>
      <c r="R1315" s="9" t="s">
        <v>8321</v>
      </c>
      <c r="S1315" s="13">
        <f>(((K1315/60)/60)/24)+DATE(1970,1,1)+(-5/24)</f>
        <v>42402.50131944444</v>
      </c>
      <c r="T1315" s="13">
        <f>(((J1315/60)/60)/24)+DATE(1970,1,1)+(-5/24)</f>
        <v>42432.50131944444</v>
      </c>
      <c r="U1315">
        <f t="shared" si="20"/>
        <v>2016</v>
      </c>
    </row>
    <row r="1316" spans="1:21" ht="45" x14ac:dyDescent="0.2">
      <c r="A1316" s="8">
        <f>F1316/E1316</f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14">
        <f>F1316/M1316</f>
        <v>184.36363636363637</v>
      </c>
      <c r="Q1316" s="9" t="s">
        <v>8319</v>
      </c>
      <c r="R1316" s="9" t="s">
        <v>8321</v>
      </c>
      <c r="S1316" s="13">
        <f>(((K1316/60)/60)/24)+DATE(1970,1,1)+(-5/24)</f>
        <v>42604.461342592585</v>
      </c>
      <c r="T1316" s="13">
        <f>(((J1316/60)/60)/24)+DATE(1970,1,1)+(-5/24)</f>
        <v>42664.461342592585</v>
      </c>
      <c r="U1316">
        <f t="shared" si="20"/>
        <v>2016</v>
      </c>
    </row>
    <row r="1317" spans="1:21" ht="30" x14ac:dyDescent="0.2">
      <c r="A1317" s="8">
        <f>F1317/E1317</f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14">
        <f>F1317/M1317</f>
        <v>162.91935483870967</v>
      </c>
      <c r="Q1317" s="9" t="s">
        <v>8319</v>
      </c>
      <c r="R1317" s="9" t="s">
        <v>8321</v>
      </c>
      <c r="S1317" s="13">
        <f>(((K1317/60)/60)/24)+DATE(1970,1,1)+(-5/24)</f>
        <v>42278.289907407401</v>
      </c>
      <c r="T1317" s="13">
        <f>(((J1317/60)/60)/24)+DATE(1970,1,1)+(-5/24)</f>
        <v>42313.833333333336</v>
      </c>
      <c r="U1317">
        <f t="shared" si="20"/>
        <v>2015</v>
      </c>
    </row>
    <row r="1318" spans="1:21" ht="45" x14ac:dyDescent="0.2">
      <c r="A1318" s="8">
        <f>F1318/E1318</f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14">
        <f>F1318/M1318</f>
        <v>1</v>
      </c>
      <c r="Q1318" s="9" t="s">
        <v>8319</v>
      </c>
      <c r="R1318" s="9" t="s">
        <v>8321</v>
      </c>
      <c r="S1318" s="13">
        <f>(((K1318/60)/60)/24)+DATE(1970,1,1)+(-5/24)</f>
        <v>42393.753576388881</v>
      </c>
      <c r="T1318" s="13">
        <f>(((J1318/60)/60)/24)+DATE(1970,1,1)+(-5/24)</f>
        <v>42428.753576388881</v>
      </c>
      <c r="U1318">
        <f t="shared" si="20"/>
        <v>2016</v>
      </c>
    </row>
    <row r="1319" spans="1:21" ht="45" x14ac:dyDescent="0.2">
      <c r="A1319" s="8">
        <f>F1319/E1319</f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14">
        <f>F1319/M1319</f>
        <v>603.52631578947364</v>
      </c>
      <c r="Q1319" s="9" t="s">
        <v>8319</v>
      </c>
      <c r="R1319" s="9" t="s">
        <v>8321</v>
      </c>
      <c r="S1319" s="13">
        <f>(((K1319/60)/60)/24)+DATE(1970,1,1)+(-5/24)</f>
        <v>42520.027152777773</v>
      </c>
      <c r="T1319" s="13">
        <f>(((J1319/60)/60)/24)+DATE(1970,1,1)+(-5/24)</f>
        <v>42572.374999999993</v>
      </c>
      <c r="U1319">
        <f t="shared" si="20"/>
        <v>2016</v>
      </c>
    </row>
    <row r="1320" spans="1:21" ht="45" x14ac:dyDescent="0.2">
      <c r="A1320" s="8">
        <f>F1320/E1320</f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14">
        <f>F1320/M1320</f>
        <v>45.407407407407405</v>
      </c>
      <c r="Q1320" s="9" t="s">
        <v>8319</v>
      </c>
      <c r="R1320" s="9" t="s">
        <v>8321</v>
      </c>
      <c r="S1320" s="13">
        <f>(((K1320/60)/60)/24)+DATE(1970,1,1)+(-5/24)</f>
        <v>41984.835324074076</v>
      </c>
      <c r="T1320" s="13">
        <f>(((J1320/60)/60)/24)+DATE(1970,1,1)+(-5/24)</f>
        <v>42014.835324074076</v>
      </c>
      <c r="U1320">
        <f t="shared" si="20"/>
        <v>2014</v>
      </c>
    </row>
    <row r="1321" spans="1:21" ht="45" x14ac:dyDescent="0.2">
      <c r="A1321" s="8">
        <f>F1321/E1321</f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14">
        <f>F1321/M1321</f>
        <v>97.333333333333329</v>
      </c>
      <c r="Q1321" s="9" t="s">
        <v>8319</v>
      </c>
      <c r="R1321" s="9" t="s">
        <v>8321</v>
      </c>
      <c r="S1321" s="13">
        <f>(((K1321/60)/60)/24)+DATE(1970,1,1)+(-5/24)</f>
        <v>41816.603761574072</v>
      </c>
      <c r="T1321" s="13">
        <f>(((J1321/60)/60)/24)+DATE(1970,1,1)+(-5/24)</f>
        <v>41831.458333333328</v>
      </c>
      <c r="U1321">
        <f t="shared" si="20"/>
        <v>2014</v>
      </c>
    </row>
    <row r="1322" spans="1:21" ht="45" x14ac:dyDescent="0.2">
      <c r="A1322" s="8">
        <f>F1322/E1322</f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14">
        <f>F1322/M1322</f>
        <v>167.66666666666666</v>
      </c>
      <c r="Q1322" s="9" t="s">
        <v>8319</v>
      </c>
      <c r="R1322" s="9" t="s">
        <v>8321</v>
      </c>
      <c r="S1322" s="13">
        <f>(((K1322/60)/60)/24)+DATE(1970,1,1)+(-5/24)</f>
        <v>42705.482013888883</v>
      </c>
      <c r="T1322" s="13">
        <f>(((J1322/60)/60)/24)+DATE(1970,1,1)+(-5/24)</f>
        <v>42734.749999999993</v>
      </c>
      <c r="U1322">
        <f t="shared" si="20"/>
        <v>2016</v>
      </c>
    </row>
    <row r="1323" spans="1:21" ht="45" x14ac:dyDescent="0.2">
      <c r="A1323" s="8">
        <f>F1323/E1323</f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14">
        <f>F1323/M1323</f>
        <v>859.85714285714289</v>
      </c>
      <c r="Q1323" s="9" t="s">
        <v>8319</v>
      </c>
      <c r="R1323" s="9" t="s">
        <v>8321</v>
      </c>
      <c r="S1323" s="13">
        <f>(((K1323/60)/60)/24)+DATE(1970,1,1)+(-5/24)</f>
        <v>42697.540937499994</v>
      </c>
      <c r="T1323" s="13">
        <f>(((J1323/60)/60)/24)+DATE(1970,1,1)+(-5/24)</f>
        <v>42727.540937499994</v>
      </c>
      <c r="U1323">
        <f t="shared" si="20"/>
        <v>2016</v>
      </c>
    </row>
    <row r="1324" spans="1:21" ht="45" x14ac:dyDescent="0.2">
      <c r="A1324" s="8">
        <f>F1324/E1324</f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14">
        <f>F1324/M1324</f>
        <v>26.5</v>
      </c>
      <c r="Q1324" s="9" t="s">
        <v>8319</v>
      </c>
      <c r="R1324" s="9" t="s">
        <v>8321</v>
      </c>
      <c r="S1324" s="13">
        <f>(((K1324/60)/60)/24)+DATE(1970,1,1)+(-5/24)</f>
        <v>42115.448206018518</v>
      </c>
      <c r="T1324" s="13">
        <f>(((J1324/60)/60)/24)+DATE(1970,1,1)+(-5/24)</f>
        <v>42145.448206018518</v>
      </c>
      <c r="U1324">
        <f t="shared" si="20"/>
        <v>2015</v>
      </c>
    </row>
    <row r="1325" spans="1:21" ht="45" x14ac:dyDescent="0.2">
      <c r="A1325" s="8">
        <f>F1325/E1325</f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14">
        <f>F1325/M1325</f>
        <v>30.272727272727273</v>
      </c>
      <c r="Q1325" s="9" t="s">
        <v>8319</v>
      </c>
      <c r="R1325" s="9" t="s">
        <v>8321</v>
      </c>
      <c r="S1325" s="13">
        <f>(((K1325/60)/60)/24)+DATE(1970,1,1)+(-5/24)</f>
        <v>42451.490115740737</v>
      </c>
      <c r="T1325" s="13">
        <f>(((J1325/60)/60)/24)+DATE(1970,1,1)+(-5/24)</f>
        <v>42486.079861111109</v>
      </c>
      <c r="U1325">
        <f t="shared" si="20"/>
        <v>2016</v>
      </c>
    </row>
    <row r="1326" spans="1:21" ht="45" x14ac:dyDescent="0.2">
      <c r="A1326" s="8">
        <f>F1326/E1326</f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14">
        <f>F1326/M1326</f>
        <v>54.666666666666664</v>
      </c>
      <c r="Q1326" s="9" t="s">
        <v>8319</v>
      </c>
      <c r="R1326" s="9" t="s">
        <v>8321</v>
      </c>
      <c r="S1326" s="13">
        <f>(((K1326/60)/60)/24)+DATE(1970,1,1)+(-5/24)</f>
        <v>42626.425370370365</v>
      </c>
      <c r="T1326" s="13">
        <f>(((J1326/60)/60)/24)+DATE(1970,1,1)+(-5/24)</f>
        <v>42656.425370370365</v>
      </c>
      <c r="U1326">
        <f t="shared" si="20"/>
        <v>2016</v>
      </c>
    </row>
    <row r="1327" spans="1:21" ht="45" x14ac:dyDescent="0.2">
      <c r="A1327" s="8">
        <f>F1327/E1327</f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14">
        <f>F1327/M1327</f>
        <v>60.75</v>
      </c>
      <c r="Q1327" s="9" t="s">
        <v>8319</v>
      </c>
      <c r="R1327" s="9" t="s">
        <v>8321</v>
      </c>
      <c r="S1327" s="13">
        <f>(((K1327/60)/60)/24)+DATE(1970,1,1)+(-5/24)</f>
        <v>42703.877719907403</v>
      </c>
      <c r="T1327" s="13">
        <f>(((J1327/60)/60)/24)+DATE(1970,1,1)+(-5/24)</f>
        <v>42733.877719907403</v>
      </c>
      <c r="U1327">
        <f t="shared" si="20"/>
        <v>2016</v>
      </c>
    </row>
    <row r="1328" spans="1:21" ht="45" x14ac:dyDescent="0.2">
      <c r="A1328" s="8">
        <f>F1328/E1328</f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14">
        <f>F1328/M1328</f>
        <v>102.72727272727273</v>
      </c>
      <c r="Q1328" s="9" t="s">
        <v>8319</v>
      </c>
      <c r="R1328" s="9" t="s">
        <v>8321</v>
      </c>
      <c r="S1328" s="13">
        <f>(((K1328/60)/60)/24)+DATE(1970,1,1)+(-5/24)</f>
        <v>41974.583657407398</v>
      </c>
      <c r="T1328" s="13">
        <f>(((J1328/60)/60)/24)+DATE(1970,1,1)+(-5/24)</f>
        <v>42019.583657407398</v>
      </c>
      <c r="U1328">
        <f t="shared" si="20"/>
        <v>2014</v>
      </c>
    </row>
    <row r="1329" spans="1:21" ht="45" x14ac:dyDescent="0.2">
      <c r="A1329" s="8">
        <f>F1329/E1329</f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14">
        <f>F1329/M1329</f>
        <v>41.585365853658537</v>
      </c>
      <c r="Q1329" s="9" t="s">
        <v>8319</v>
      </c>
      <c r="R1329" s="9" t="s">
        <v>8321</v>
      </c>
      <c r="S1329" s="13">
        <f>(((K1329/60)/60)/24)+DATE(1970,1,1)+(-5/24)</f>
        <v>42123.470312500001</v>
      </c>
      <c r="T1329" s="13">
        <f>(((J1329/60)/60)/24)+DATE(1970,1,1)+(-5/24)</f>
        <v>42153.470312500001</v>
      </c>
      <c r="U1329">
        <f t="shared" si="20"/>
        <v>2015</v>
      </c>
    </row>
    <row r="1330" spans="1:21" ht="45" x14ac:dyDescent="0.2">
      <c r="A1330" s="8">
        <f>F1330/E1330</f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14">
        <f>F1330/M1330</f>
        <v>116.53333333333333</v>
      </c>
      <c r="Q1330" s="9" t="s">
        <v>8319</v>
      </c>
      <c r="R1330" s="9" t="s">
        <v>8321</v>
      </c>
      <c r="S1330" s="13">
        <f>(((K1330/60)/60)/24)+DATE(1970,1,1)+(-5/24)</f>
        <v>42612.434421296297</v>
      </c>
      <c r="T1330" s="13">
        <f>(((J1330/60)/60)/24)+DATE(1970,1,1)+(-5/24)</f>
        <v>42657.434421296297</v>
      </c>
      <c r="U1330">
        <f t="shared" si="20"/>
        <v>2016</v>
      </c>
    </row>
    <row r="1331" spans="1:21" ht="45" x14ac:dyDescent="0.2">
      <c r="A1331" s="8">
        <f>F1331/E1331</f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14">
        <f>F1331/M1331</f>
        <v>45.333333333333336</v>
      </c>
      <c r="Q1331" s="9" t="s">
        <v>8319</v>
      </c>
      <c r="R1331" s="9" t="s">
        <v>8321</v>
      </c>
      <c r="S1331" s="13">
        <f>(((K1331/60)/60)/24)+DATE(1970,1,1)+(-5/24)</f>
        <v>41935.013252314813</v>
      </c>
      <c r="T1331" s="13">
        <f>(((J1331/60)/60)/24)+DATE(1970,1,1)+(-5/24)</f>
        <v>41975.054918981477</v>
      </c>
      <c r="U1331">
        <f t="shared" si="20"/>
        <v>2014</v>
      </c>
    </row>
    <row r="1332" spans="1:21" ht="45" x14ac:dyDescent="0.2">
      <c r="A1332" s="8">
        <f>F1332/E1332</f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14">
        <f>F1332/M1332</f>
        <v>157.46</v>
      </c>
      <c r="Q1332" s="9" t="s">
        <v>8319</v>
      </c>
      <c r="R1332" s="9" t="s">
        <v>8321</v>
      </c>
      <c r="S1332" s="13">
        <f>(((K1332/60)/60)/24)+DATE(1970,1,1)+(-5/24)</f>
        <v>42522.068391203698</v>
      </c>
      <c r="T1332" s="13">
        <f>(((J1332/60)/60)/24)+DATE(1970,1,1)+(-5/24)</f>
        <v>42552.958333333336</v>
      </c>
      <c r="U1332">
        <f t="shared" si="20"/>
        <v>2016</v>
      </c>
    </row>
    <row r="1333" spans="1:21" ht="45" x14ac:dyDescent="0.2">
      <c r="A1333" s="8">
        <f>F1333/E1333</f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14">
        <f>F1333/M1333</f>
        <v>100.5</v>
      </c>
      <c r="Q1333" s="9" t="s">
        <v>8319</v>
      </c>
      <c r="R1333" s="9" t="s">
        <v>8321</v>
      </c>
      <c r="S1333" s="13">
        <f>(((K1333/60)/60)/24)+DATE(1970,1,1)+(-5/24)</f>
        <v>42569.295763888884</v>
      </c>
      <c r="T1333" s="13">
        <f>(((J1333/60)/60)/24)+DATE(1970,1,1)+(-5/24)</f>
        <v>42599.295763888884</v>
      </c>
      <c r="U1333">
        <f t="shared" si="20"/>
        <v>2016</v>
      </c>
    </row>
    <row r="1334" spans="1:21" ht="45" x14ac:dyDescent="0.2">
      <c r="A1334" s="8">
        <f>F1334/E1334</f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14" t="e">
        <f>F1334/M1334</f>
        <v>#DIV/0!</v>
      </c>
      <c r="Q1334" s="9" t="s">
        <v>8319</v>
      </c>
      <c r="R1334" s="9" t="s">
        <v>8321</v>
      </c>
      <c r="S1334" s="13">
        <f>(((K1334/60)/60)/24)+DATE(1970,1,1)+(-5/24)</f>
        <v>42731.851944444446</v>
      </c>
      <c r="T1334" s="13">
        <f>(((J1334/60)/60)/24)+DATE(1970,1,1)+(-5/24)</f>
        <v>42761.851944444446</v>
      </c>
      <c r="U1334">
        <f t="shared" si="20"/>
        <v>2016</v>
      </c>
    </row>
    <row r="1335" spans="1:21" ht="45" x14ac:dyDescent="0.2">
      <c r="A1335" s="8">
        <f>F1335/E1335</f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14" t="e">
        <f>F1335/M1335</f>
        <v>#DIV/0!</v>
      </c>
      <c r="Q1335" s="9" t="s">
        <v>8319</v>
      </c>
      <c r="R1335" s="9" t="s">
        <v>8321</v>
      </c>
      <c r="S1335" s="13">
        <f>(((K1335/60)/60)/24)+DATE(1970,1,1)+(-5/24)</f>
        <v>41805.8984375</v>
      </c>
      <c r="T1335" s="13">
        <f>(((J1335/60)/60)/24)+DATE(1970,1,1)+(-5/24)</f>
        <v>41835.8984375</v>
      </c>
      <c r="U1335">
        <f t="shared" si="20"/>
        <v>2014</v>
      </c>
    </row>
    <row r="1336" spans="1:21" ht="45" x14ac:dyDescent="0.2">
      <c r="A1336" s="8">
        <f>F1336/E1336</f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14">
        <f>F1336/M1336</f>
        <v>51.822463768115945</v>
      </c>
      <c r="Q1336" s="9" t="s">
        <v>8319</v>
      </c>
      <c r="R1336" s="9" t="s">
        <v>8321</v>
      </c>
      <c r="S1336" s="13">
        <f>(((K1336/60)/60)/24)+DATE(1970,1,1)+(-5/24)</f>
        <v>42410.565821759257</v>
      </c>
      <c r="T1336" s="13">
        <f>(((J1336/60)/60)/24)+DATE(1970,1,1)+(-5/24)</f>
        <v>42440.565821759257</v>
      </c>
      <c r="U1336">
        <f t="shared" si="20"/>
        <v>2016</v>
      </c>
    </row>
    <row r="1337" spans="1:21" ht="45" x14ac:dyDescent="0.2">
      <c r="A1337" s="8">
        <f>F1337/E1337</f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14">
        <f>F1337/M1337</f>
        <v>308.75</v>
      </c>
      <c r="Q1337" s="9" t="s">
        <v>8319</v>
      </c>
      <c r="R1337" s="9" t="s">
        <v>8321</v>
      </c>
      <c r="S1337" s="13">
        <f>(((K1337/60)/60)/24)+DATE(1970,1,1)+(-5/24)</f>
        <v>42313.728032407402</v>
      </c>
      <c r="T1337" s="13">
        <f>(((J1337/60)/60)/24)+DATE(1970,1,1)+(-5/24)</f>
        <v>42343.728032407402</v>
      </c>
      <c r="U1337">
        <f t="shared" si="20"/>
        <v>2015</v>
      </c>
    </row>
    <row r="1338" spans="1:21" ht="45" x14ac:dyDescent="0.2">
      <c r="A1338" s="8">
        <f>F1338/E1338</f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14">
        <f>F1338/M1338</f>
        <v>379.22767857142856</v>
      </c>
      <c r="Q1338" s="9" t="s">
        <v>8319</v>
      </c>
      <c r="R1338" s="9" t="s">
        <v>8321</v>
      </c>
      <c r="S1338" s="13">
        <f>(((K1338/60)/60)/24)+DATE(1970,1,1)+(-5/24)</f>
        <v>41955.655416666668</v>
      </c>
      <c r="T1338" s="13">
        <f>(((J1338/60)/60)/24)+DATE(1970,1,1)+(-5/24)</f>
        <v>41990.655416666668</v>
      </c>
      <c r="U1338">
        <f t="shared" si="20"/>
        <v>2014</v>
      </c>
    </row>
    <row r="1339" spans="1:21" ht="45" x14ac:dyDescent="0.2">
      <c r="A1339" s="8">
        <f>F1339/E1339</f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14">
        <f>F1339/M1339</f>
        <v>176.36428571428573</v>
      </c>
      <c r="Q1339" s="9" t="s">
        <v>8319</v>
      </c>
      <c r="R1339" s="9" t="s">
        <v>8321</v>
      </c>
      <c r="S1339" s="13">
        <f>(((K1339/60)/60)/24)+DATE(1970,1,1)+(-5/24)</f>
        <v>42767.368969907409</v>
      </c>
      <c r="T1339" s="13">
        <f>(((J1339/60)/60)/24)+DATE(1970,1,1)+(-5/24)</f>
        <v>42797.368969907409</v>
      </c>
      <c r="U1339">
        <f t="shared" si="20"/>
        <v>2017</v>
      </c>
    </row>
    <row r="1340" spans="1:21" ht="45" x14ac:dyDescent="0.2">
      <c r="A1340" s="8">
        <f>F1340/E1340</f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14">
        <f>F1340/M1340</f>
        <v>66.066666666666663</v>
      </c>
      <c r="Q1340" s="9" t="s">
        <v>8319</v>
      </c>
      <c r="R1340" s="9" t="s">
        <v>8321</v>
      </c>
      <c r="S1340" s="13">
        <f>(((K1340/60)/60)/24)+DATE(1970,1,1)+(-5/24)</f>
        <v>42188.595289351848</v>
      </c>
      <c r="T1340" s="13">
        <f>(((J1340/60)/60)/24)+DATE(1970,1,1)+(-5/24)</f>
        <v>42218.595289351848</v>
      </c>
      <c r="U1340">
        <f t="shared" si="20"/>
        <v>2015</v>
      </c>
    </row>
    <row r="1341" spans="1:21" ht="30" x14ac:dyDescent="0.2">
      <c r="A1341" s="8">
        <f>F1341/E1341</f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14">
        <f>F1341/M1341</f>
        <v>89.648648648648646</v>
      </c>
      <c r="Q1341" s="9" t="s">
        <v>8319</v>
      </c>
      <c r="R1341" s="9" t="s">
        <v>8321</v>
      </c>
      <c r="S1341" s="13">
        <f>(((K1341/60)/60)/24)+DATE(1970,1,1)+(-5/24)</f>
        <v>41936.438831018517</v>
      </c>
      <c r="T1341" s="13">
        <f>(((J1341/60)/60)/24)+DATE(1970,1,1)+(-5/24)</f>
        <v>41981.480497685181</v>
      </c>
      <c r="U1341">
        <f t="shared" si="20"/>
        <v>2014</v>
      </c>
    </row>
    <row r="1342" spans="1:21" ht="45" x14ac:dyDescent="0.2">
      <c r="A1342" s="8">
        <f>F1342/E1342</f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14" t="e">
        <f>F1342/M1342</f>
        <v>#DIV/0!</v>
      </c>
      <c r="Q1342" s="9" t="s">
        <v>8319</v>
      </c>
      <c r="R1342" s="9" t="s">
        <v>8321</v>
      </c>
      <c r="S1342" s="13">
        <f>(((K1342/60)/60)/24)+DATE(1970,1,1)+(-5/24)</f>
        <v>41836.387187499997</v>
      </c>
      <c r="T1342" s="13">
        <f>(((J1342/60)/60)/24)+DATE(1970,1,1)+(-5/24)</f>
        <v>41866.387187499997</v>
      </c>
      <c r="U1342">
        <f t="shared" si="20"/>
        <v>2014</v>
      </c>
    </row>
    <row r="1343" spans="1:21" ht="45" x14ac:dyDescent="0.2">
      <c r="A1343" s="8">
        <f>F1343/E1343</f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14">
        <f>F1343/M1343</f>
        <v>382.39130434782606</v>
      </c>
      <c r="Q1343" s="9" t="s">
        <v>8319</v>
      </c>
      <c r="R1343" s="9" t="s">
        <v>8321</v>
      </c>
      <c r="S1343" s="13">
        <f>(((K1343/60)/60)/24)+DATE(1970,1,1)+(-5/24)</f>
        <v>42612.415706018517</v>
      </c>
      <c r="T1343" s="13">
        <f>(((J1343/60)/60)/24)+DATE(1970,1,1)+(-5/24)</f>
        <v>42644.415706018517</v>
      </c>
      <c r="U1343">
        <f t="shared" si="20"/>
        <v>2016</v>
      </c>
    </row>
    <row r="1344" spans="1:21" ht="45" x14ac:dyDescent="0.2">
      <c r="A1344" s="8">
        <f>F1344/E1344</f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14">
        <f>F1344/M1344</f>
        <v>100</v>
      </c>
      <c r="Q1344" s="9" t="s">
        <v>8319</v>
      </c>
      <c r="R1344" s="9" t="s">
        <v>8321</v>
      </c>
      <c r="S1344" s="13">
        <f>(((K1344/60)/60)/24)+DATE(1970,1,1)+(-5/24)</f>
        <v>42172.608090277768</v>
      </c>
      <c r="T1344" s="13">
        <f>(((J1344/60)/60)/24)+DATE(1970,1,1)+(-5/24)</f>
        <v>42202.608090277768</v>
      </c>
      <c r="U1344">
        <f t="shared" si="20"/>
        <v>2015</v>
      </c>
    </row>
    <row r="1345" spans="1:21" ht="45" x14ac:dyDescent="0.2">
      <c r="A1345" s="8">
        <f>F1345/E1345</f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14">
        <f>F1345/M1345</f>
        <v>158.35603715170279</v>
      </c>
      <c r="Q1345" s="9" t="s">
        <v>8319</v>
      </c>
      <c r="R1345" s="9" t="s">
        <v>8321</v>
      </c>
      <c r="S1345" s="13">
        <f>(((K1345/60)/60)/24)+DATE(1970,1,1)+(-5/24)</f>
        <v>42542.318090277775</v>
      </c>
      <c r="T1345" s="13">
        <f>(((J1345/60)/60)/24)+DATE(1970,1,1)+(-5/24)</f>
        <v>42600.957638888889</v>
      </c>
      <c r="U1345">
        <f t="shared" si="20"/>
        <v>2016</v>
      </c>
    </row>
    <row r="1346" spans="1:21" ht="45" x14ac:dyDescent="0.2">
      <c r="A1346" s="8">
        <f>F1346/E1346</f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14">
        <f>F1346/M1346</f>
        <v>40.762589928057551</v>
      </c>
      <c r="Q1346" s="9" t="s">
        <v>8322</v>
      </c>
      <c r="R1346" s="9" t="s">
        <v>8323</v>
      </c>
      <c r="S1346" s="13">
        <f>(((K1346/60)/60)/24)+DATE(1970,1,1)+(-5/24)</f>
        <v>42522.581469907404</v>
      </c>
      <c r="T1346" s="13">
        <f>(((J1346/60)/60)/24)+DATE(1970,1,1)+(-5/24)</f>
        <v>42551.581469907404</v>
      </c>
      <c r="U1346">
        <f t="shared" si="20"/>
        <v>2016</v>
      </c>
    </row>
    <row r="1347" spans="1:21" ht="45" x14ac:dyDescent="0.2">
      <c r="A1347" s="8">
        <f>F1347/E1347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14">
        <f>F1347/M1347</f>
        <v>53.571428571428569</v>
      </c>
      <c r="Q1347" s="9" t="s">
        <v>8322</v>
      </c>
      <c r="R1347" s="9" t="s">
        <v>8323</v>
      </c>
      <c r="S1347" s="13">
        <f>(((K1347/60)/60)/24)+DATE(1970,1,1)+(-5/24)</f>
        <v>41799.606006944443</v>
      </c>
      <c r="T1347" s="13">
        <f>(((J1347/60)/60)/24)+DATE(1970,1,1)+(-5/24)</f>
        <v>41834.606006944443</v>
      </c>
      <c r="U1347">
        <f t="shared" ref="U1347:U1410" si="21">YEAR(S1347)</f>
        <v>2014</v>
      </c>
    </row>
    <row r="1348" spans="1:21" ht="45" x14ac:dyDescent="0.2">
      <c r="A1348" s="8">
        <f>F1348/E1348</f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14">
        <f>F1348/M1348</f>
        <v>48.449664429530202</v>
      </c>
      <c r="Q1348" s="9" t="s">
        <v>8322</v>
      </c>
      <c r="R1348" s="9" t="s">
        <v>8323</v>
      </c>
      <c r="S1348" s="13">
        <f>(((K1348/60)/60)/24)+DATE(1970,1,1)+(-5/24)</f>
        <v>41421.867488425924</v>
      </c>
      <c r="T1348" s="13">
        <f>(((J1348/60)/60)/24)+DATE(1970,1,1)+(-5/24)</f>
        <v>41451.867488425924</v>
      </c>
      <c r="U1348">
        <f t="shared" si="21"/>
        <v>2013</v>
      </c>
    </row>
    <row r="1349" spans="1:21" ht="45" x14ac:dyDescent="0.2">
      <c r="A1349" s="8">
        <f>F1349/E1349</f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14">
        <f>F1349/M1349</f>
        <v>82.41935483870968</v>
      </c>
      <c r="Q1349" s="9" t="s">
        <v>8322</v>
      </c>
      <c r="R1349" s="9" t="s">
        <v>8323</v>
      </c>
      <c r="S1349" s="13">
        <f>(((K1349/60)/60)/24)+DATE(1970,1,1)+(-5/24)</f>
        <v>42040.429687499993</v>
      </c>
      <c r="T1349" s="13">
        <f>(((J1349/60)/60)/24)+DATE(1970,1,1)+(-5/24)</f>
        <v>42070.429687499993</v>
      </c>
      <c r="U1349">
        <f t="shared" si="21"/>
        <v>2015</v>
      </c>
    </row>
    <row r="1350" spans="1:21" ht="45" x14ac:dyDescent="0.2">
      <c r="A1350" s="8">
        <f>F1350/E1350</f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14">
        <f>F1350/M1350</f>
        <v>230.19230769230768</v>
      </c>
      <c r="Q1350" s="9" t="s">
        <v>8322</v>
      </c>
      <c r="R1350" s="9" t="s">
        <v>8323</v>
      </c>
      <c r="S1350" s="13">
        <f>(((K1350/60)/60)/24)+DATE(1970,1,1)+(-5/24)</f>
        <v>41963.29783564814</v>
      </c>
      <c r="T1350" s="13">
        <f>(((J1350/60)/60)/24)+DATE(1970,1,1)+(-5/24)</f>
        <v>41991.29783564814</v>
      </c>
      <c r="U1350">
        <f t="shared" si="21"/>
        <v>2014</v>
      </c>
    </row>
    <row r="1351" spans="1:21" ht="45" x14ac:dyDescent="0.2">
      <c r="A1351" s="8">
        <f>F1351/E1351</f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14">
        <f>F1351/M1351</f>
        <v>59.360465116279073</v>
      </c>
      <c r="Q1351" s="9" t="s">
        <v>8322</v>
      </c>
      <c r="R1351" s="9" t="s">
        <v>8323</v>
      </c>
      <c r="S1351" s="13">
        <f>(((K1351/60)/60)/24)+DATE(1970,1,1)+(-5/24)</f>
        <v>42317.124247685184</v>
      </c>
      <c r="T1351" s="13">
        <f>(((J1351/60)/60)/24)+DATE(1970,1,1)+(-5/24)</f>
        <v>42354.082638888889</v>
      </c>
      <c r="U1351">
        <f t="shared" si="21"/>
        <v>2015</v>
      </c>
    </row>
    <row r="1352" spans="1:21" ht="45" x14ac:dyDescent="0.2">
      <c r="A1352" s="8">
        <f>F1352/E1352</f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14">
        <f>F1352/M1352</f>
        <v>66.698717948717942</v>
      </c>
      <c r="Q1352" s="9" t="s">
        <v>8322</v>
      </c>
      <c r="R1352" s="9" t="s">
        <v>8323</v>
      </c>
      <c r="S1352" s="13">
        <f>(((K1352/60)/60)/24)+DATE(1970,1,1)+(-5/24)</f>
        <v>42333.804791666662</v>
      </c>
      <c r="T1352" s="13">
        <f>(((J1352/60)/60)/24)+DATE(1970,1,1)+(-5/24)</f>
        <v>42363.804791666662</v>
      </c>
      <c r="U1352">
        <f t="shared" si="21"/>
        <v>2015</v>
      </c>
    </row>
    <row r="1353" spans="1:21" ht="30" x14ac:dyDescent="0.2">
      <c r="A1353" s="8">
        <f>F1353/E1353</f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14">
        <f>F1353/M1353</f>
        <v>168.77500000000001</v>
      </c>
      <c r="Q1353" s="9" t="s">
        <v>8322</v>
      </c>
      <c r="R1353" s="9" t="s">
        <v>8323</v>
      </c>
      <c r="S1353" s="13">
        <f>(((K1353/60)/60)/24)+DATE(1970,1,1)+(-5/24)</f>
        <v>42382.531759259255</v>
      </c>
      <c r="T1353" s="13">
        <f>(((J1353/60)/60)/24)+DATE(1970,1,1)+(-5/24)</f>
        <v>42412.531759259255</v>
      </c>
      <c r="U1353">
        <f t="shared" si="21"/>
        <v>2016</v>
      </c>
    </row>
    <row r="1354" spans="1:21" ht="45" x14ac:dyDescent="0.2">
      <c r="A1354" s="8">
        <f>F1354/E1354</f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14">
        <f>F1354/M1354</f>
        <v>59.973568281938327</v>
      </c>
      <c r="Q1354" s="9" t="s">
        <v>8322</v>
      </c>
      <c r="R1354" s="9" t="s">
        <v>8323</v>
      </c>
      <c r="S1354" s="13">
        <f>(((K1354/60)/60)/24)+DATE(1970,1,1)+(-5/24)</f>
        <v>42200.369976851849</v>
      </c>
      <c r="T1354" s="13">
        <f>(((J1354/60)/60)/24)+DATE(1970,1,1)+(-5/24)</f>
        <v>42251.957638888889</v>
      </c>
      <c r="U1354">
        <f t="shared" si="21"/>
        <v>2015</v>
      </c>
    </row>
    <row r="1355" spans="1:21" ht="30" x14ac:dyDescent="0.2">
      <c r="A1355" s="8">
        <f>F1355/E1355</f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14">
        <f>F1355/M1355</f>
        <v>31.80952380952381</v>
      </c>
      <c r="Q1355" s="9" t="s">
        <v>8322</v>
      </c>
      <c r="R1355" s="9" t="s">
        <v>8323</v>
      </c>
      <c r="S1355" s="13">
        <f>(((K1355/60)/60)/24)+DATE(1970,1,1)+(-5/24)</f>
        <v>41308.909583333334</v>
      </c>
      <c r="T1355" s="13">
        <f>(((J1355/60)/60)/24)+DATE(1970,1,1)+(-5/24)</f>
        <v>41343.791666666664</v>
      </c>
      <c r="U1355">
        <f t="shared" si="21"/>
        <v>2013</v>
      </c>
    </row>
    <row r="1356" spans="1:21" ht="45" x14ac:dyDescent="0.2">
      <c r="A1356" s="8">
        <f>F1356/E1356</f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14">
        <f>F1356/M1356</f>
        <v>24.421875</v>
      </c>
      <c r="Q1356" s="9" t="s">
        <v>8322</v>
      </c>
      <c r="R1356" s="9" t="s">
        <v>8323</v>
      </c>
      <c r="S1356" s="13">
        <f>(((K1356/60)/60)/24)+DATE(1970,1,1)+(-5/24)</f>
        <v>42502.599293981482</v>
      </c>
      <c r="T1356" s="13">
        <f>(((J1356/60)/60)/24)+DATE(1970,1,1)+(-5/24)</f>
        <v>42532.599293981482</v>
      </c>
      <c r="U1356">
        <f t="shared" si="21"/>
        <v>2016</v>
      </c>
    </row>
    <row r="1357" spans="1:21" ht="45" x14ac:dyDescent="0.2">
      <c r="A1357" s="8">
        <f>F1357/E1357</f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14">
        <f>F1357/M1357</f>
        <v>25.347107438016529</v>
      </c>
      <c r="Q1357" s="9" t="s">
        <v>8322</v>
      </c>
      <c r="R1357" s="9" t="s">
        <v>8323</v>
      </c>
      <c r="S1357" s="13">
        <f>(((K1357/60)/60)/24)+DATE(1970,1,1)+(-5/24)</f>
        <v>41213.046354166661</v>
      </c>
      <c r="T1357" s="13">
        <f>(((J1357/60)/60)/24)+DATE(1970,1,1)+(-5/24)</f>
        <v>41243.208333333328</v>
      </c>
      <c r="U1357">
        <f t="shared" si="21"/>
        <v>2012</v>
      </c>
    </row>
    <row r="1358" spans="1:21" ht="45" x14ac:dyDescent="0.2">
      <c r="A1358" s="8">
        <f>F1358/E1358</f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14">
        <f>F1358/M1358</f>
        <v>71.443218390804603</v>
      </c>
      <c r="Q1358" s="9" t="s">
        <v>8322</v>
      </c>
      <c r="R1358" s="9" t="s">
        <v>8323</v>
      </c>
      <c r="S1358" s="13">
        <f>(((K1358/60)/60)/24)+DATE(1970,1,1)+(-5/24)</f>
        <v>41429.830555555556</v>
      </c>
      <c r="T1358" s="13">
        <f>(((J1358/60)/60)/24)+DATE(1970,1,1)+(-5/24)</f>
        <v>41459.830555555556</v>
      </c>
      <c r="U1358">
        <f t="shared" si="21"/>
        <v>2013</v>
      </c>
    </row>
    <row r="1359" spans="1:21" ht="45" x14ac:dyDescent="0.2">
      <c r="A1359" s="8">
        <f>F1359/E1359</f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14">
        <f>F1359/M1359</f>
        <v>38.553846153846152</v>
      </c>
      <c r="Q1359" s="9" t="s">
        <v>8322</v>
      </c>
      <c r="R1359" s="9" t="s">
        <v>8323</v>
      </c>
      <c r="S1359" s="13">
        <f>(((K1359/60)/60)/24)+DATE(1970,1,1)+(-5/24)</f>
        <v>41304.753900462958</v>
      </c>
      <c r="T1359" s="13">
        <f>(((J1359/60)/60)/24)+DATE(1970,1,1)+(-5/24)</f>
        <v>41334.040972222218</v>
      </c>
      <c r="U1359">
        <f t="shared" si="21"/>
        <v>2013</v>
      </c>
    </row>
    <row r="1360" spans="1:21" ht="45" x14ac:dyDescent="0.2">
      <c r="A1360" s="8">
        <f>F1360/E1360</f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14">
        <f>F1360/M1360</f>
        <v>68.367346938775512</v>
      </c>
      <c r="Q1360" s="9" t="s">
        <v>8322</v>
      </c>
      <c r="R1360" s="9" t="s">
        <v>8323</v>
      </c>
      <c r="S1360" s="13">
        <f>(((K1360/60)/60)/24)+DATE(1970,1,1)+(-5/24)</f>
        <v>40689.362534722219</v>
      </c>
      <c r="T1360" s="13">
        <f>(((J1360/60)/60)/24)+DATE(1970,1,1)+(-5/24)</f>
        <v>40719.362534722219</v>
      </c>
      <c r="U1360">
        <f t="shared" si="21"/>
        <v>2011</v>
      </c>
    </row>
    <row r="1361" spans="1:21" ht="45" x14ac:dyDescent="0.2">
      <c r="A1361" s="8">
        <f>F1361/E1361</f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14">
        <f>F1361/M1361</f>
        <v>40.210526315789473</v>
      </c>
      <c r="Q1361" s="9" t="s">
        <v>8322</v>
      </c>
      <c r="R1361" s="9" t="s">
        <v>8323</v>
      </c>
      <c r="S1361" s="13">
        <f>(((K1361/60)/60)/24)+DATE(1970,1,1)+(-5/24)</f>
        <v>40668.606365740736</v>
      </c>
      <c r="T1361" s="13">
        <f>(((J1361/60)/60)/24)+DATE(1970,1,1)+(-5/24)</f>
        <v>40730.606365740736</v>
      </c>
      <c r="U1361">
        <f t="shared" si="21"/>
        <v>2011</v>
      </c>
    </row>
    <row r="1362" spans="1:21" ht="30" x14ac:dyDescent="0.2">
      <c r="A1362" s="8">
        <f>F1362/E1362</f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14">
        <f>F1362/M1362</f>
        <v>32.074074074074076</v>
      </c>
      <c r="Q1362" s="9" t="s">
        <v>8322</v>
      </c>
      <c r="R1362" s="9" t="s">
        <v>8323</v>
      </c>
      <c r="S1362" s="13">
        <f>(((K1362/60)/60)/24)+DATE(1970,1,1)+(-5/24)</f>
        <v>41095.692361111105</v>
      </c>
      <c r="T1362" s="13">
        <f>(((J1362/60)/60)/24)+DATE(1970,1,1)+(-5/24)</f>
        <v>41123.692361111105</v>
      </c>
      <c r="U1362">
        <f t="shared" si="21"/>
        <v>2012</v>
      </c>
    </row>
    <row r="1363" spans="1:21" ht="45" x14ac:dyDescent="0.2">
      <c r="A1363" s="8">
        <f>F1363/E1363</f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14">
        <f>F1363/M1363</f>
        <v>28.632575757575758</v>
      </c>
      <c r="Q1363" s="9" t="s">
        <v>8322</v>
      </c>
      <c r="R1363" s="9" t="s">
        <v>8323</v>
      </c>
      <c r="S1363" s="13">
        <f>(((K1363/60)/60)/24)+DATE(1970,1,1)+(-5/24)</f>
        <v>41781.508935185186</v>
      </c>
      <c r="T1363" s="13">
        <f>(((J1363/60)/60)/24)+DATE(1970,1,1)+(-5/24)</f>
        <v>41811.508935185186</v>
      </c>
      <c r="U1363">
        <f t="shared" si="21"/>
        <v>2014</v>
      </c>
    </row>
    <row r="1364" spans="1:21" ht="30" x14ac:dyDescent="0.2">
      <c r="A1364" s="8">
        <f>F1364/E1364</f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14">
        <f>F1364/M1364</f>
        <v>43.64</v>
      </c>
      <c r="Q1364" s="9" t="s">
        <v>8322</v>
      </c>
      <c r="R1364" s="9" t="s">
        <v>8323</v>
      </c>
      <c r="S1364" s="13">
        <f>(((K1364/60)/60)/24)+DATE(1970,1,1)+(-5/24)</f>
        <v>41464.726053240738</v>
      </c>
      <c r="T1364" s="13">
        <f>(((J1364/60)/60)/24)+DATE(1970,1,1)+(-5/24)</f>
        <v>41524.726053240738</v>
      </c>
      <c r="U1364">
        <f t="shared" si="21"/>
        <v>2013</v>
      </c>
    </row>
    <row r="1365" spans="1:21" ht="45" x14ac:dyDescent="0.2">
      <c r="A1365" s="8">
        <f>F1365/E1365</f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14">
        <f>F1365/M1365</f>
        <v>40</v>
      </c>
      <c r="Q1365" s="9" t="s">
        <v>8322</v>
      </c>
      <c r="R1365" s="9" t="s">
        <v>8323</v>
      </c>
      <c r="S1365" s="13">
        <f>(((K1365/60)/60)/24)+DATE(1970,1,1)+(-5/24)</f>
        <v>42396.635729166665</v>
      </c>
      <c r="T1365" s="13">
        <f>(((J1365/60)/60)/24)+DATE(1970,1,1)+(-5/24)</f>
        <v>42415.124305555553</v>
      </c>
      <c r="U1365">
        <f t="shared" si="21"/>
        <v>2016</v>
      </c>
    </row>
    <row r="1366" spans="1:21" ht="45" x14ac:dyDescent="0.2">
      <c r="A1366" s="8">
        <f>F1366/E1366</f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14">
        <f>F1366/M1366</f>
        <v>346.04166666666669</v>
      </c>
      <c r="Q1366" s="9" t="s">
        <v>8325</v>
      </c>
      <c r="R1366" s="9" t="s">
        <v>8326</v>
      </c>
      <c r="S1366" s="13">
        <f>(((K1366/60)/60)/24)+DATE(1970,1,1)+(-5/24)</f>
        <v>41951.487337962957</v>
      </c>
      <c r="T1366" s="13">
        <f>(((J1366/60)/60)/24)+DATE(1970,1,1)+(-5/24)</f>
        <v>42011.487337962964</v>
      </c>
      <c r="U1366">
        <f t="shared" si="21"/>
        <v>2014</v>
      </c>
    </row>
    <row r="1367" spans="1:21" ht="45" x14ac:dyDescent="0.2">
      <c r="A1367" s="8">
        <f>F1367/E1367</f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14">
        <f>F1367/M1367</f>
        <v>81.739130434782609</v>
      </c>
      <c r="Q1367" s="9" t="s">
        <v>8325</v>
      </c>
      <c r="R1367" s="9" t="s">
        <v>8326</v>
      </c>
      <c r="S1367" s="13">
        <f>(((K1367/60)/60)/24)+DATE(1970,1,1)+(-5/24)</f>
        <v>42049.524907407402</v>
      </c>
      <c r="T1367" s="13">
        <f>(((J1367/60)/60)/24)+DATE(1970,1,1)+(-5/24)</f>
        <v>42079.483240740738</v>
      </c>
      <c r="U1367">
        <f t="shared" si="21"/>
        <v>2015</v>
      </c>
    </row>
    <row r="1368" spans="1:21" x14ac:dyDescent="0.2">
      <c r="A1368" s="8">
        <f>F1368/E1368</f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14">
        <f>F1368/M1368</f>
        <v>64.535306122448986</v>
      </c>
      <c r="Q1368" s="9" t="s">
        <v>8325</v>
      </c>
      <c r="R1368" s="9" t="s">
        <v>8326</v>
      </c>
      <c r="S1368" s="13">
        <f>(((K1368/60)/60)/24)+DATE(1970,1,1)+(-5/24)</f>
        <v>41924.787766203699</v>
      </c>
      <c r="T1368" s="13">
        <f>(((J1368/60)/60)/24)+DATE(1970,1,1)+(-5/24)</f>
        <v>41969.829432870371</v>
      </c>
      <c r="U1368">
        <f t="shared" si="21"/>
        <v>2014</v>
      </c>
    </row>
    <row r="1369" spans="1:21" ht="45" x14ac:dyDescent="0.2">
      <c r="A1369" s="8">
        <f>F1369/E1369</f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14">
        <f>F1369/M1369</f>
        <v>63.477777777777774</v>
      </c>
      <c r="Q1369" s="9" t="s">
        <v>8325</v>
      </c>
      <c r="R1369" s="9" t="s">
        <v>8326</v>
      </c>
      <c r="S1369" s="13">
        <f>(((K1369/60)/60)/24)+DATE(1970,1,1)+(-5/24)</f>
        <v>42291.794560185182</v>
      </c>
      <c r="T1369" s="13">
        <f>(((J1369/60)/60)/24)+DATE(1970,1,1)+(-5/24)</f>
        <v>42321.836226851847</v>
      </c>
      <c r="U1369">
        <f t="shared" si="21"/>
        <v>2015</v>
      </c>
    </row>
    <row r="1370" spans="1:21" ht="45" x14ac:dyDescent="0.2">
      <c r="A1370" s="8">
        <f>F1370/E1370</f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14">
        <f>F1370/M1370</f>
        <v>63.620689655172413</v>
      </c>
      <c r="Q1370" s="9" t="s">
        <v>8325</v>
      </c>
      <c r="R1370" s="9" t="s">
        <v>8326</v>
      </c>
      <c r="S1370" s="13">
        <f>(((K1370/60)/60)/24)+DATE(1970,1,1)+(-5/24)</f>
        <v>42145.982569444437</v>
      </c>
      <c r="T1370" s="13">
        <f>(((J1370/60)/60)/24)+DATE(1970,1,1)+(-5/24)</f>
        <v>42169.982569444437</v>
      </c>
      <c r="U1370">
        <f t="shared" si="21"/>
        <v>2015</v>
      </c>
    </row>
    <row r="1371" spans="1:21" ht="45" x14ac:dyDescent="0.2">
      <c r="A1371" s="8">
        <f>F1371/E1371</f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14">
        <f>F1371/M1371</f>
        <v>83.967068965517228</v>
      </c>
      <c r="Q1371" s="9" t="s">
        <v>8325</v>
      </c>
      <c r="R1371" s="9" t="s">
        <v>8326</v>
      </c>
      <c r="S1371" s="13">
        <f>(((K1371/60)/60)/24)+DATE(1970,1,1)+(-5/24)</f>
        <v>41710.385949074072</v>
      </c>
      <c r="T1371" s="13">
        <f>(((J1371/60)/60)/24)+DATE(1970,1,1)+(-5/24)</f>
        <v>41740.385949074072</v>
      </c>
      <c r="U1371">
        <f t="shared" si="21"/>
        <v>2014</v>
      </c>
    </row>
    <row r="1372" spans="1:21" ht="30" x14ac:dyDescent="0.2">
      <c r="A1372" s="8">
        <f>F1372/E1372</f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14">
        <f>F1372/M1372</f>
        <v>77.75</v>
      </c>
      <c r="Q1372" s="9" t="s">
        <v>8325</v>
      </c>
      <c r="R1372" s="9" t="s">
        <v>8326</v>
      </c>
      <c r="S1372" s="13">
        <f>(((K1372/60)/60)/24)+DATE(1970,1,1)+(-5/24)</f>
        <v>41547.795023148145</v>
      </c>
      <c r="T1372" s="13">
        <f>(((J1372/60)/60)/24)+DATE(1970,1,1)+(-5/24)</f>
        <v>41562.795023148145</v>
      </c>
      <c r="U1372">
        <f t="shared" si="21"/>
        <v>2013</v>
      </c>
    </row>
    <row r="1373" spans="1:21" ht="45" x14ac:dyDescent="0.2">
      <c r="A1373" s="8">
        <f>F1373/E1373</f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14">
        <f>F1373/M1373</f>
        <v>107.07142857142857</v>
      </c>
      <c r="Q1373" s="9" t="s">
        <v>8325</v>
      </c>
      <c r="R1373" s="9" t="s">
        <v>8326</v>
      </c>
      <c r="S1373" s="13">
        <f>(((K1373/60)/60)/24)+DATE(1970,1,1)+(-5/24)</f>
        <v>42101.550254629627</v>
      </c>
      <c r="T1373" s="13">
        <f>(((J1373/60)/60)/24)+DATE(1970,1,1)+(-5/24)</f>
        <v>42131.550254629627</v>
      </c>
      <c r="U1373">
        <f t="shared" si="21"/>
        <v>2015</v>
      </c>
    </row>
    <row r="1374" spans="1:21" ht="30" x14ac:dyDescent="0.2">
      <c r="A1374" s="8">
        <f>F1374/E1374</f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14">
        <f>F1374/M1374</f>
        <v>38.75</v>
      </c>
      <c r="Q1374" s="9" t="s">
        <v>8325</v>
      </c>
      <c r="R1374" s="9" t="s">
        <v>8326</v>
      </c>
      <c r="S1374" s="13">
        <f>(((K1374/60)/60)/24)+DATE(1970,1,1)+(-5/24)</f>
        <v>41072.53162037037</v>
      </c>
      <c r="T1374" s="13">
        <f>(((J1374/60)/60)/24)+DATE(1970,1,1)+(-5/24)</f>
        <v>41102.53162037037</v>
      </c>
      <c r="U1374">
        <f t="shared" si="21"/>
        <v>2012</v>
      </c>
    </row>
    <row r="1375" spans="1:21" ht="30" x14ac:dyDescent="0.2">
      <c r="A1375" s="8">
        <f>F1375/E1375</f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14">
        <f>F1375/M1375</f>
        <v>201.94230769230768</v>
      </c>
      <c r="Q1375" s="9" t="s">
        <v>8325</v>
      </c>
      <c r="R1375" s="9" t="s">
        <v>8326</v>
      </c>
      <c r="S1375" s="13">
        <f>(((K1375/60)/60)/24)+DATE(1970,1,1)+(-5/24)</f>
        <v>42704.743437499994</v>
      </c>
      <c r="T1375" s="13">
        <f>(((J1375/60)/60)/24)+DATE(1970,1,1)+(-5/24)</f>
        <v>42734.743437499994</v>
      </c>
      <c r="U1375">
        <f t="shared" si="21"/>
        <v>2016</v>
      </c>
    </row>
    <row r="1376" spans="1:21" ht="45" x14ac:dyDescent="0.2">
      <c r="A1376" s="8">
        <f>F1376/E1376</f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14">
        <f>F1376/M1376</f>
        <v>43.060606060606062</v>
      </c>
      <c r="Q1376" s="9" t="s">
        <v>8325</v>
      </c>
      <c r="R1376" s="9" t="s">
        <v>8326</v>
      </c>
      <c r="S1376" s="13">
        <f>(((K1376/60)/60)/24)+DATE(1970,1,1)+(-5/24)</f>
        <v>42423.953564814808</v>
      </c>
      <c r="T1376" s="13">
        <f>(((J1376/60)/60)/24)+DATE(1970,1,1)+(-5/24)</f>
        <v>42453.911898148144</v>
      </c>
      <c r="U1376">
        <f t="shared" si="21"/>
        <v>2016</v>
      </c>
    </row>
    <row r="1377" spans="1:21" ht="45" x14ac:dyDescent="0.2">
      <c r="A1377" s="8">
        <f>F1377/E1377</f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14">
        <f>F1377/M1377</f>
        <v>62.871559633027523</v>
      </c>
      <c r="Q1377" s="9" t="s">
        <v>8325</v>
      </c>
      <c r="R1377" s="9" t="s">
        <v>8326</v>
      </c>
      <c r="S1377" s="13">
        <f>(((K1377/60)/60)/24)+DATE(1970,1,1)+(-5/24)</f>
        <v>42719.857858796291</v>
      </c>
      <c r="T1377" s="13">
        <f>(((J1377/60)/60)/24)+DATE(1970,1,1)+(-5/24)</f>
        <v>42749.857858796291</v>
      </c>
      <c r="U1377">
        <f t="shared" si="21"/>
        <v>2016</v>
      </c>
    </row>
    <row r="1378" spans="1:21" ht="30" x14ac:dyDescent="0.2">
      <c r="A1378" s="8">
        <f>F1378/E1378</f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14">
        <f>F1378/M1378</f>
        <v>55.607142857142854</v>
      </c>
      <c r="Q1378" s="9" t="s">
        <v>8325</v>
      </c>
      <c r="R1378" s="9" t="s">
        <v>8326</v>
      </c>
      <c r="S1378" s="13">
        <f>(((K1378/60)/60)/24)+DATE(1970,1,1)+(-5/24)</f>
        <v>42677.460717592585</v>
      </c>
      <c r="T1378" s="13">
        <f>(((J1378/60)/60)/24)+DATE(1970,1,1)+(-5/24)</f>
        <v>42707.502384259256</v>
      </c>
      <c r="U1378">
        <f t="shared" si="21"/>
        <v>2016</v>
      </c>
    </row>
    <row r="1379" spans="1:21" ht="45" x14ac:dyDescent="0.2">
      <c r="A1379" s="8">
        <f>F1379/E1379</f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14">
        <f>F1379/M1379</f>
        <v>48.70967741935484</v>
      </c>
      <c r="Q1379" s="9" t="s">
        <v>8325</v>
      </c>
      <c r="R1379" s="9" t="s">
        <v>8326</v>
      </c>
      <c r="S1379" s="13">
        <f>(((K1379/60)/60)/24)+DATE(1970,1,1)+(-5/24)</f>
        <v>42747.01122685185</v>
      </c>
      <c r="T1379" s="13">
        <f>(((J1379/60)/60)/24)+DATE(1970,1,1)+(-5/24)</f>
        <v>42768.96597222222</v>
      </c>
      <c r="U1379">
        <f t="shared" si="21"/>
        <v>2017</v>
      </c>
    </row>
    <row r="1380" spans="1:21" x14ac:dyDescent="0.2">
      <c r="A1380" s="8">
        <f>F1380/E1380</f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14">
        <f>F1380/M1380</f>
        <v>30.578947368421051</v>
      </c>
      <c r="Q1380" s="9" t="s">
        <v>8325</v>
      </c>
      <c r="R1380" s="9" t="s">
        <v>8326</v>
      </c>
      <c r="S1380" s="13">
        <f>(((K1380/60)/60)/24)+DATE(1970,1,1)+(-5/24)</f>
        <v>42568.551041666658</v>
      </c>
      <c r="T1380" s="13">
        <f>(((J1380/60)/60)/24)+DATE(1970,1,1)+(-5/24)</f>
        <v>42583.551041666658</v>
      </c>
      <c r="U1380">
        <f t="shared" si="21"/>
        <v>2016</v>
      </c>
    </row>
    <row r="1381" spans="1:21" ht="30" x14ac:dyDescent="0.2">
      <c r="A1381" s="8">
        <f>F1381/E1381</f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14">
        <f>F1381/M1381</f>
        <v>73.907284768211923</v>
      </c>
      <c r="Q1381" s="9" t="s">
        <v>8325</v>
      </c>
      <c r="R1381" s="9" t="s">
        <v>8326</v>
      </c>
      <c r="S1381" s="13">
        <f>(((K1381/60)/60)/24)+DATE(1970,1,1)+(-5/24)</f>
        <v>42130.28328703704</v>
      </c>
      <c r="T1381" s="13">
        <f>(((J1381/60)/60)/24)+DATE(1970,1,1)+(-5/24)</f>
        <v>42160.28328703704</v>
      </c>
      <c r="U1381">
        <f t="shared" si="21"/>
        <v>2015</v>
      </c>
    </row>
    <row r="1382" spans="1:21" ht="30" x14ac:dyDescent="0.2">
      <c r="A1382" s="8">
        <f>F1382/E1382</f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14">
        <f>F1382/M1382</f>
        <v>21.2</v>
      </c>
      <c r="Q1382" s="9" t="s">
        <v>8325</v>
      </c>
      <c r="R1382" s="9" t="s">
        <v>8326</v>
      </c>
      <c r="S1382" s="13">
        <f>(((K1382/60)/60)/24)+DATE(1970,1,1)+(-5/24)</f>
        <v>42141.554467592585</v>
      </c>
      <c r="T1382" s="13">
        <f>(((J1382/60)/60)/24)+DATE(1970,1,1)+(-5/24)</f>
        <v>42163.874999999993</v>
      </c>
      <c r="U1382">
        <f t="shared" si="21"/>
        <v>2015</v>
      </c>
    </row>
    <row r="1383" spans="1:21" ht="45" x14ac:dyDescent="0.2">
      <c r="A1383" s="8">
        <f>F1383/E1383</f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14">
        <f>F1383/M1383</f>
        <v>73.356164383561648</v>
      </c>
      <c r="Q1383" s="9" t="s">
        <v>8325</v>
      </c>
      <c r="R1383" s="9" t="s">
        <v>8326</v>
      </c>
      <c r="S1383" s="13">
        <f>(((K1383/60)/60)/24)+DATE(1970,1,1)+(-5/24)</f>
        <v>42703.006076388883</v>
      </c>
      <c r="T1383" s="13">
        <f>(((J1383/60)/60)/24)+DATE(1970,1,1)+(-5/24)</f>
        <v>42733.006076388883</v>
      </c>
      <c r="U1383">
        <f t="shared" si="21"/>
        <v>2016</v>
      </c>
    </row>
    <row r="1384" spans="1:21" ht="45" x14ac:dyDescent="0.2">
      <c r="A1384" s="8">
        <f>F1384/E1384</f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14">
        <f>F1384/M1384</f>
        <v>56.412162162162161</v>
      </c>
      <c r="Q1384" s="9" t="s">
        <v>8325</v>
      </c>
      <c r="R1384" s="9" t="s">
        <v>8326</v>
      </c>
      <c r="S1384" s="13">
        <f>(((K1384/60)/60)/24)+DATE(1970,1,1)+(-5/24)</f>
        <v>41370.591851851852</v>
      </c>
      <c r="T1384" s="13">
        <f>(((J1384/60)/60)/24)+DATE(1970,1,1)+(-5/24)</f>
        <v>41400.591851851852</v>
      </c>
      <c r="U1384">
        <f t="shared" si="21"/>
        <v>2013</v>
      </c>
    </row>
    <row r="1385" spans="1:21" ht="45" x14ac:dyDescent="0.2">
      <c r="A1385" s="8">
        <f>F1385/E1385</f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14">
        <f>F1385/M1385</f>
        <v>50.247311827956992</v>
      </c>
      <c r="Q1385" s="9" t="s">
        <v>8325</v>
      </c>
      <c r="R1385" s="9" t="s">
        <v>8326</v>
      </c>
      <c r="S1385" s="13">
        <f>(((K1385/60)/60)/24)+DATE(1970,1,1)+(-5/24)</f>
        <v>42706.866643518515</v>
      </c>
      <c r="T1385" s="13">
        <f>(((J1385/60)/60)/24)+DATE(1970,1,1)+(-5/24)</f>
        <v>42726.866643518515</v>
      </c>
      <c r="U1385">
        <f t="shared" si="21"/>
        <v>2016</v>
      </c>
    </row>
    <row r="1386" spans="1:21" ht="45" x14ac:dyDescent="0.2">
      <c r="A1386" s="8">
        <f>F1386/E1386</f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14">
        <f>F1386/M1386</f>
        <v>68.936507936507937</v>
      </c>
      <c r="Q1386" s="9" t="s">
        <v>8325</v>
      </c>
      <c r="R1386" s="9" t="s">
        <v>8326</v>
      </c>
      <c r="S1386" s="13">
        <f>(((K1386/60)/60)/24)+DATE(1970,1,1)+(-5/24)</f>
        <v>42160.526874999996</v>
      </c>
      <c r="T1386" s="13">
        <f>(((J1386/60)/60)/24)+DATE(1970,1,1)+(-5/24)</f>
        <v>42190.526874999996</v>
      </c>
      <c r="U1386">
        <f t="shared" si="21"/>
        <v>2015</v>
      </c>
    </row>
    <row r="1387" spans="1:21" ht="45" x14ac:dyDescent="0.2">
      <c r="A1387" s="8">
        <f>F1387/E1387</f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14">
        <f>F1387/M1387</f>
        <v>65.914104477611943</v>
      </c>
      <c r="Q1387" s="9" t="s">
        <v>8325</v>
      </c>
      <c r="R1387" s="9" t="s">
        <v>8326</v>
      </c>
      <c r="S1387" s="13">
        <f>(((K1387/60)/60)/24)+DATE(1970,1,1)+(-5/24)</f>
        <v>42433.480567129627</v>
      </c>
      <c r="T1387" s="13">
        <f>(((J1387/60)/60)/24)+DATE(1970,1,1)+(-5/24)</f>
        <v>42489.299305555549</v>
      </c>
      <c r="U1387">
        <f t="shared" si="21"/>
        <v>2016</v>
      </c>
    </row>
    <row r="1388" spans="1:21" ht="30" x14ac:dyDescent="0.2">
      <c r="A1388" s="8">
        <f>F1388/E1388</f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14">
        <f>F1388/M1388</f>
        <v>62.5</v>
      </c>
      <c r="Q1388" s="9" t="s">
        <v>8325</v>
      </c>
      <c r="R1388" s="9" t="s">
        <v>8326</v>
      </c>
      <c r="S1388" s="13">
        <f>(((K1388/60)/60)/24)+DATE(1970,1,1)+(-5/24)</f>
        <v>42184.438530092586</v>
      </c>
      <c r="T1388" s="13">
        <f>(((J1388/60)/60)/24)+DATE(1970,1,1)+(-5/24)</f>
        <v>42214.438530092586</v>
      </c>
      <c r="U1388">
        <f t="shared" si="21"/>
        <v>2015</v>
      </c>
    </row>
    <row r="1389" spans="1:21" ht="45" x14ac:dyDescent="0.2">
      <c r="A1389" s="8">
        <f>F1389/E1389</f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14">
        <f>F1389/M1389</f>
        <v>70.064102564102569</v>
      </c>
      <c r="Q1389" s="9" t="s">
        <v>8325</v>
      </c>
      <c r="R1389" s="9" t="s">
        <v>8326</v>
      </c>
      <c r="S1389" s="13">
        <f>(((K1389/60)/60)/24)+DATE(1970,1,1)+(-5/24)</f>
        <v>42126.712905092594</v>
      </c>
      <c r="T1389" s="13">
        <f>(((J1389/60)/60)/24)+DATE(1970,1,1)+(-5/24)</f>
        <v>42157.979166666664</v>
      </c>
      <c r="U1389">
        <f t="shared" si="21"/>
        <v>2015</v>
      </c>
    </row>
    <row r="1390" spans="1:21" ht="45" x14ac:dyDescent="0.2">
      <c r="A1390" s="8">
        <f>F1390/E1390</f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14">
        <f>F1390/M1390</f>
        <v>60.181874999999998</v>
      </c>
      <c r="Q1390" s="9" t="s">
        <v>8325</v>
      </c>
      <c r="R1390" s="9" t="s">
        <v>8326</v>
      </c>
      <c r="S1390" s="13">
        <f>(((K1390/60)/60)/24)+DATE(1970,1,1)+(-5/24)</f>
        <v>42634.406446759262</v>
      </c>
      <c r="T1390" s="13">
        <f>(((J1390/60)/60)/24)+DATE(1970,1,1)+(-5/24)</f>
        <v>42660.468055555553</v>
      </c>
      <c r="U1390">
        <f t="shared" si="21"/>
        <v>2016</v>
      </c>
    </row>
    <row r="1391" spans="1:21" ht="30" x14ac:dyDescent="0.2">
      <c r="A1391" s="8">
        <f>F1391/E1391</f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14">
        <f>F1391/M1391</f>
        <v>21.382352941176471</v>
      </c>
      <c r="Q1391" s="9" t="s">
        <v>8325</v>
      </c>
      <c r="R1391" s="9" t="s">
        <v>8326</v>
      </c>
      <c r="S1391" s="13">
        <f>(((K1391/60)/60)/24)+DATE(1970,1,1)+(-5/24)</f>
        <v>42565.272650462961</v>
      </c>
      <c r="T1391" s="13">
        <f>(((J1391/60)/60)/24)+DATE(1970,1,1)+(-5/24)</f>
        <v>42595.272650462961</v>
      </c>
      <c r="U1391">
        <f t="shared" si="21"/>
        <v>2016</v>
      </c>
    </row>
    <row r="1392" spans="1:21" ht="45" x14ac:dyDescent="0.2">
      <c r="A1392" s="8">
        <f>F1392/E1392</f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14">
        <f>F1392/M1392</f>
        <v>160.78947368421052</v>
      </c>
      <c r="Q1392" s="9" t="s">
        <v>8325</v>
      </c>
      <c r="R1392" s="9" t="s">
        <v>8326</v>
      </c>
      <c r="S1392" s="13">
        <f>(((K1392/60)/60)/24)+DATE(1970,1,1)+(-5/24)</f>
        <v>42087.594976851848</v>
      </c>
      <c r="T1392" s="13">
        <f>(((J1392/60)/60)/24)+DATE(1970,1,1)+(-5/24)</f>
        <v>42121.508333333331</v>
      </c>
      <c r="U1392">
        <f t="shared" si="21"/>
        <v>2015</v>
      </c>
    </row>
    <row r="1393" spans="1:21" ht="45" x14ac:dyDescent="0.2">
      <c r="A1393" s="8">
        <f>F1393/E1393</f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14">
        <f>F1393/M1393</f>
        <v>42.384615384615387</v>
      </c>
      <c r="Q1393" s="9" t="s">
        <v>8325</v>
      </c>
      <c r="R1393" s="9" t="s">
        <v>8326</v>
      </c>
      <c r="S1393" s="13">
        <f>(((K1393/60)/60)/24)+DATE(1970,1,1)+(-5/24)</f>
        <v>42193.442337962959</v>
      </c>
      <c r="T1393" s="13">
        <f>(((J1393/60)/60)/24)+DATE(1970,1,1)+(-5/24)</f>
        <v>42237.999305555553</v>
      </c>
      <c r="U1393">
        <f t="shared" si="21"/>
        <v>2015</v>
      </c>
    </row>
    <row r="1394" spans="1:21" ht="45" x14ac:dyDescent="0.2">
      <c r="A1394" s="8">
        <f>F1394/E1394</f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14">
        <f>F1394/M1394</f>
        <v>27.317307692307693</v>
      </c>
      <c r="Q1394" s="9" t="s">
        <v>8325</v>
      </c>
      <c r="R1394" s="9" t="s">
        <v>8326</v>
      </c>
      <c r="S1394" s="13">
        <f>(((K1394/60)/60)/24)+DATE(1970,1,1)+(-5/24)</f>
        <v>42400.946597222217</v>
      </c>
      <c r="T1394" s="13">
        <f>(((J1394/60)/60)/24)+DATE(1970,1,1)+(-5/24)</f>
        <v>42431.946597222217</v>
      </c>
      <c r="U1394">
        <f t="shared" si="21"/>
        <v>2016</v>
      </c>
    </row>
    <row r="1395" spans="1:21" ht="30" x14ac:dyDescent="0.2">
      <c r="A1395" s="8">
        <f>F1395/E1395</f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14">
        <f>F1395/M1395</f>
        <v>196.82692307692307</v>
      </c>
      <c r="Q1395" s="9" t="s">
        <v>8325</v>
      </c>
      <c r="R1395" s="9" t="s">
        <v>8326</v>
      </c>
      <c r="S1395" s="13">
        <f>(((K1395/60)/60)/24)+DATE(1970,1,1)+(-5/24)</f>
        <v>42553.473645833328</v>
      </c>
      <c r="T1395" s="13">
        <f>(((J1395/60)/60)/24)+DATE(1970,1,1)+(-5/24)</f>
        <v>42583.473645833328</v>
      </c>
      <c r="U1395">
        <f t="shared" si="21"/>
        <v>2016</v>
      </c>
    </row>
    <row r="1396" spans="1:21" ht="45" x14ac:dyDescent="0.2">
      <c r="A1396" s="8">
        <f>F1396/E1396</f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14">
        <f>F1396/M1396</f>
        <v>53.882352941176471</v>
      </c>
      <c r="Q1396" s="9" t="s">
        <v>8325</v>
      </c>
      <c r="R1396" s="9" t="s">
        <v>8326</v>
      </c>
      <c r="S1396" s="13">
        <f>(((K1396/60)/60)/24)+DATE(1970,1,1)+(-5/24)</f>
        <v>42751.936643518515</v>
      </c>
      <c r="T1396" s="13">
        <f>(((J1396/60)/60)/24)+DATE(1970,1,1)+(-5/24)</f>
        <v>42794.916666666664</v>
      </c>
      <c r="U1396">
        <f t="shared" si="21"/>
        <v>2017</v>
      </c>
    </row>
    <row r="1397" spans="1:21" x14ac:dyDescent="0.2">
      <c r="A1397" s="8">
        <f>F1397/E1397</f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14">
        <f>F1397/M1397</f>
        <v>47.756097560975611</v>
      </c>
      <c r="Q1397" s="9" t="s">
        <v>8325</v>
      </c>
      <c r="R1397" s="9" t="s">
        <v>8326</v>
      </c>
      <c r="S1397" s="13">
        <f>(((K1397/60)/60)/24)+DATE(1970,1,1)+(-5/24)</f>
        <v>42719.700011574074</v>
      </c>
      <c r="T1397" s="13">
        <f>(((J1397/60)/60)/24)+DATE(1970,1,1)+(-5/24)</f>
        <v>42749.700011574074</v>
      </c>
      <c r="U1397">
        <f t="shared" si="21"/>
        <v>2016</v>
      </c>
    </row>
    <row r="1398" spans="1:21" ht="45" x14ac:dyDescent="0.2">
      <c r="A1398" s="8">
        <f>F1398/E1398</f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14">
        <f>F1398/M1398</f>
        <v>88.191780821917803</v>
      </c>
      <c r="Q1398" s="9" t="s">
        <v>8325</v>
      </c>
      <c r="R1398" s="9" t="s">
        <v>8326</v>
      </c>
      <c r="S1398" s="13">
        <f>(((K1398/60)/60)/24)+DATE(1970,1,1)+(-5/24)</f>
        <v>42018.790300925924</v>
      </c>
      <c r="T1398" s="13">
        <f>(((J1398/60)/60)/24)+DATE(1970,1,1)+(-5/24)</f>
        <v>42048.790300925924</v>
      </c>
      <c r="U1398">
        <f t="shared" si="21"/>
        <v>2015</v>
      </c>
    </row>
    <row r="1399" spans="1:21" ht="45" x14ac:dyDescent="0.2">
      <c r="A1399" s="8">
        <f>F1399/E1399</f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14">
        <f>F1399/M1399</f>
        <v>72.056962025316452</v>
      </c>
      <c r="Q1399" s="9" t="s">
        <v>8325</v>
      </c>
      <c r="R1399" s="9" t="s">
        <v>8326</v>
      </c>
      <c r="S1399" s="13">
        <f>(((K1399/60)/60)/24)+DATE(1970,1,1)+(-5/24)</f>
        <v>42640.709606481476</v>
      </c>
      <c r="T1399" s="13">
        <f>(((J1399/60)/60)/24)+DATE(1970,1,1)+(-5/24)</f>
        <v>42670.679861111108</v>
      </c>
      <c r="U1399">
        <f t="shared" si="21"/>
        <v>2016</v>
      </c>
    </row>
    <row r="1400" spans="1:21" ht="45" x14ac:dyDescent="0.2">
      <c r="A1400" s="8">
        <f>F1400/E1400</f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14">
        <f>F1400/M1400</f>
        <v>74.246153846153845</v>
      </c>
      <c r="Q1400" s="9" t="s">
        <v>8325</v>
      </c>
      <c r="R1400" s="9" t="s">
        <v>8326</v>
      </c>
      <c r="S1400" s="13">
        <f>(((K1400/60)/60)/24)+DATE(1970,1,1)+(-5/24)</f>
        <v>42526.665902777771</v>
      </c>
      <c r="T1400" s="13">
        <f>(((J1400/60)/60)/24)+DATE(1970,1,1)+(-5/24)</f>
        <v>42556.665902777771</v>
      </c>
      <c r="U1400">
        <f t="shared" si="21"/>
        <v>2016</v>
      </c>
    </row>
    <row r="1401" spans="1:21" ht="45" x14ac:dyDescent="0.2">
      <c r="A1401" s="8">
        <f>F1401/E1401</f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14">
        <f>F1401/M1401</f>
        <v>61.701086956521742</v>
      </c>
      <c r="Q1401" s="9" t="s">
        <v>8325</v>
      </c>
      <c r="R1401" s="9" t="s">
        <v>8326</v>
      </c>
      <c r="S1401" s="13">
        <f>(((K1401/60)/60)/24)+DATE(1970,1,1)+(-5/24)</f>
        <v>41888.795983796292</v>
      </c>
      <c r="T1401" s="13">
        <f>(((J1401/60)/60)/24)+DATE(1970,1,1)+(-5/24)</f>
        <v>41918.795983796292</v>
      </c>
      <c r="U1401">
        <f t="shared" si="21"/>
        <v>2014</v>
      </c>
    </row>
    <row r="1402" spans="1:21" ht="45" x14ac:dyDescent="0.2">
      <c r="A1402" s="8">
        <f>F1402/E1402</f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14">
        <f>F1402/M1402</f>
        <v>17.235294117647058</v>
      </c>
      <c r="Q1402" s="9" t="s">
        <v>8325</v>
      </c>
      <c r="R1402" s="9" t="s">
        <v>8326</v>
      </c>
      <c r="S1402" s="13">
        <f>(((K1402/60)/60)/24)+DATE(1970,1,1)+(-5/24)</f>
        <v>42498.132789351854</v>
      </c>
      <c r="T1402" s="13">
        <f>(((J1402/60)/60)/24)+DATE(1970,1,1)+(-5/24)</f>
        <v>42533.020833333336</v>
      </c>
      <c r="U1402">
        <f t="shared" si="21"/>
        <v>2016</v>
      </c>
    </row>
    <row r="1403" spans="1:21" ht="45" x14ac:dyDescent="0.2">
      <c r="A1403" s="8">
        <f>F1403/E1403</f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14">
        <f>F1403/M1403</f>
        <v>51.720833333333331</v>
      </c>
      <c r="Q1403" s="9" t="s">
        <v>8325</v>
      </c>
      <c r="R1403" s="9" t="s">
        <v>8326</v>
      </c>
      <c r="S1403" s="13">
        <f>(((K1403/60)/60)/24)+DATE(1970,1,1)+(-5/24)</f>
        <v>41399.787893518514</v>
      </c>
      <c r="T1403" s="13">
        <f>(((J1403/60)/60)/24)+DATE(1970,1,1)+(-5/24)</f>
        <v>41420.787893518514</v>
      </c>
      <c r="U1403">
        <f t="shared" si="21"/>
        <v>2013</v>
      </c>
    </row>
    <row r="1404" spans="1:21" ht="45" x14ac:dyDescent="0.2">
      <c r="A1404" s="8">
        <f>F1404/E1404</f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14">
        <f>F1404/M1404</f>
        <v>24.150442477876105</v>
      </c>
      <c r="Q1404" s="9" t="s">
        <v>8325</v>
      </c>
      <c r="R1404" s="9" t="s">
        <v>8326</v>
      </c>
      <c r="S1404" s="13">
        <f>(((K1404/60)/60)/24)+DATE(1970,1,1)+(-5/24)</f>
        <v>42064.845034722217</v>
      </c>
      <c r="T1404" s="13">
        <f>(((J1404/60)/60)/24)+DATE(1970,1,1)+(-5/24)</f>
        <v>42124.80336805556</v>
      </c>
      <c r="U1404">
        <f t="shared" si="21"/>
        <v>2015</v>
      </c>
    </row>
    <row r="1405" spans="1:21" ht="45" x14ac:dyDescent="0.2">
      <c r="A1405" s="8">
        <f>F1405/E1405</f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14">
        <f>F1405/M1405</f>
        <v>62.166666666666664</v>
      </c>
      <c r="Q1405" s="9" t="s">
        <v>8325</v>
      </c>
      <c r="R1405" s="9" t="s">
        <v>8326</v>
      </c>
      <c r="S1405" s="13">
        <f>(((K1405/60)/60)/24)+DATE(1970,1,1)+(-5/24)</f>
        <v>41450.854571759257</v>
      </c>
      <c r="T1405" s="13">
        <f>(((J1405/60)/60)/24)+DATE(1970,1,1)+(-5/24)</f>
        <v>41480.854571759257</v>
      </c>
      <c r="U1405">
        <f t="shared" si="21"/>
        <v>2013</v>
      </c>
    </row>
    <row r="1406" spans="1:21" ht="45" x14ac:dyDescent="0.2">
      <c r="A1406" s="8">
        <f>F1406/E1406</f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14">
        <f>F1406/M1406</f>
        <v>48.2</v>
      </c>
      <c r="Q1406" s="9" t="s">
        <v>8322</v>
      </c>
      <c r="R1406" s="9" t="s">
        <v>8341</v>
      </c>
      <c r="S1406" s="13">
        <f>(((K1406/60)/60)/24)+DATE(1970,1,1)+(-5/24)</f>
        <v>42032.30190972222</v>
      </c>
      <c r="T1406" s="13">
        <f>(((J1406/60)/60)/24)+DATE(1970,1,1)+(-5/24)</f>
        <v>42057.30190972222</v>
      </c>
      <c r="U1406">
        <f t="shared" si="21"/>
        <v>2015</v>
      </c>
    </row>
    <row r="1407" spans="1:21" ht="30" x14ac:dyDescent="0.2">
      <c r="A1407" s="8">
        <f>F1407/E1407</f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14">
        <f>F1407/M1407</f>
        <v>6.1764705882352944</v>
      </c>
      <c r="Q1407" s="9" t="s">
        <v>8322</v>
      </c>
      <c r="R1407" s="9" t="s">
        <v>8341</v>
      </c>
      <c r="S1407" s="13">
        <f>(((K1407/60)/60)/24)+DATE(1970,1,1)+(-5/24)</f>
        <v>41941.472233796296</v>
      </c>
      <c r="T1407" s="13">
        <f>(((J1407/60)/60)/24)+DATE(1970,1,1)+(-5/24)</f>
        <v>41971.51390046296</v>
      </c>
      <c r="U1407">
        <f t="shared" si="21"/>
        <v>2014</v>
      </c>
    </row>
    <row r="1408" spans="1:21" x14ac:dyDescent="0.2">
      <c r="A1408" s="8">
        <f>F1408/E1408</f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14">
        <f>F1408/M1408</f>
        <v>5</v>
      </c>
      <c r="Q1408" s="9" t="s">
        <v>8322</v>
      </c>
      <c r="R1408" s="9" t="s">
        <v>8341</v>
      </c>
      <c r="S1408" s="13">
        <f>(((K1408/60)/60)/24)+DATE(1970,1,1)+(-5/24)</f>
        <v>42297.224618055552</v>
      </c>
      <c r="T1408" s="13">
        <f>(((J1408/60)/60)/24)+DATE(1970,1,1)+(-5/24)</f>
        <v>42350.208333333336</v>
      </c>
      <c r="U1408">
        <f t="shared" si="21"/>
        <v>2015</v>
      </c>
    </row>
    <row r="1409" spans="1:21" ht="45" x14ac:dyDescent="0.2">
      <c r="A1409" s="8">
        <f>F1409/E1409</f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14">
        <f>F1409/M1409</f>
        <v>7.5</v>
      </c>
      <c r="Q1409" s="9" t="s">
        <v>8322</v>
      </c>
      <c r="R1409" s="9" t="s">
        <v>8341</v>
      </c>
      <c r="S1409" s="13">
        <f>(((K1409/60)/60)/24)+DATE(1970,1,1)+(-5/24)</f>
        <v>41838.32844907407</v>
      </c>
      <c r="T1409" s="13">
        <f>(((J1409/60)/60)/24)+DATE(1970,1,1)+(-5/24)</f>
        <v>41863.32844907407</v>
      </c>
      <c r="U1409">
        <f t="shared" si="21"/>
        <v>2014</v>
      </c>
    </row>
    <row r="1410" spans="1:21" ht="45" x14ac:dyDescent="0.2">
      <c r="A1410" s="8">
        <f>F1410/E1410</f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14">
        <f>F1410/M1410</f>
        <v>12</v>
      </c>
      <c r="Q1410" s="9" t="s">
        <v>8322</v>
      </c>
      <c r="R1410" s="9" t="s">
        <v>8341</v>
      </c>
      <c r="S1410" s="13">
        <f>(((K1410/60)/60)/24)+DATE(1970,1,1)+(-5/24)</f>
        <v>42291.663842592585</v>
      </c>
      <c r="T1410" s="13">
        <f>(((J1410/60)/60)/24)+DATE(1970,1,1)+(-5/24)</f>
        <v>42321.705509259256</v>
      </c>
      <c r="U1410">
        <f t="shared" si="21"/>
        <v>2015</v>
      </c>
    </row>
    <row r="1411" spans="1:21" ht="45" x14ac:dyDescent="0.2">
      <c r="A1411" s="8">
        <f>F1411/E1411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14" t="e">
        <f>F1411/M1411</f>
        <v>#DIV/0!</v>
      </c>
      <c r="Q1411" s="9" t="s">
        <v>8322</v>
      </c>
      <c r="R1411" s="9" t="s">
        <v>8341</v>
      </c>
      <c r="S1411" s="13">
        <f>(((K1411/60)/60)/24)+DATE(1970,1,1)+(-5/24)</f>
        <v>41944.925173611111</v>
      </c>
      <c r="T1411" s="13">
        <f>(((J1411/60)/60)/24)+DATE(1970,1,1)+(-5/24)</f>
        <v>42004.966840277775</v>
      </c>
      <c r="U1411">
        <f t="shared" ref="U1411:U1474" si="22">YEAR(S1411)</f>
        <v>2014</v>
      </c>
    </row>
    <row r="1412" spans="1:21" ht="45" x14ac:dyDescent="0.2">
      <c r="A1412" s="8">
        <f>F1412/E1412</f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14">
        <f>F1412/M1412</f>
        <v>1</v>
      </c>
      <c r="Q1412" s="9" t="s">
        <v>8322</v>
      </c>
      <c r="R1412" s="9" t="s">
        <v>8341</v>
      </c>
      <c r="S1412" s="13">
        <f>(((K1412/60)/60)/24)+DATE(1970,1,1)+(-5/24)</f>
        <v>42479.110185185178</v>
      </c>
      <c r="T1412" s="13">
        <f>(((J1412/60)/60)/24)+DATE(1970,1,1)+(-5/24)</f>
        <v>42524.110185185178</v>
      </c>
      <c r="U1412">
        <f t="shared" si="22"/>
        <v>2016</v>
      </c>
    </row>
    <row r="1413" spans="1:21" ht="45" x14ac:dyDescent="0.2">
      <c r="A1413" s="8">
        <f>F1413/E1413</f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14">
        <f>F1413/M1413</f>
        <v>2.3333333333333335</v>
      </c>
      <c r="Q1413" s="9" t="s">
        <v>8322</v>
      </c>
      <c r="R1413" s="9" t="s">
        <v>8341</v>
      </c>
      <c r="S1413" s="13">
        <f>(((K1413/60)/60)/24)+DATE(1970,1,1)+(-5/24)</f>
        <v>42012.850694444445</v>
      </c>
      <c r="T1413" s="13">
        <f>(((J1413/60)/60)/24)+DATE(1970,1,1)+(-5/24)</f>
        <v>42040.850694444445</v>
      </c>
      <c r="U1413">
        <f t="shared" si="22"/>
        <v>2015</v>
      </c>
    </row>
    <row r="1414" spans="1:21" ht="30" x14ac:dyDescent="0.2">
      <c r="A1414" s="8">
        <f>F1414/E1414</f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14">
        <f>F1414/M1414</f>
        <v>24.615384615384617</v>
      </c>
      <c r="Q1414" s="9" t="s">
        <v>8322</v>
      </c>
      <c r="R1414" s="9" t="s">
        <v>8341</v>
      </c>
      <c r="S1414" s="13">
        <f>(((K1414/60)/60)/24)+DATE(1970,1,1)+(-5/24)</f>
        <v>41946.855312499996</v>
      </c>
      <c r="T1414" s="13">
        <f>(((J1414/60)/60)/24)+DATE(1970,1,1)+(-5/24)</f>
        <v>41976.855312499996</v>
      </c>
      <c r="U1414">
        <f t="shared" si="22"/>
        <v>2014</v>
      </c>
    </row>
    <row r="1415" spans="1:21" ht="45" x14ac:dyDescent="0.2">
      <c r="A1415" s="8">
        <f>F1415/E1415</f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14">
        <f>F1415/M1415</f>
        <v>100</v>
      </c>
      <c r="Q1415" s="9" t="s">
        <v>8322</v>
      </c>
      <c r="R1415" s="9" t="s">
        <v>8341</v>
      </c>
      <c r="S1415" s="13">
        <f>(((K1415/60)/60)/24)+DATE(1970,1,1)+(-5/24)</f>
        <v>42360.228819444441</v>
      </c>
      <c r="T1415" s="13">
        <f>(((J1415/60)/60)/24)+DATE(1970,1,1)+(-5/24)</f>
        <v>42420.228819444441</v>
      </c>
      <c r="U1415">
        <f t="shared" si="22"/>
        <v>2015</v>
      </c>
    </row>
    <row r="1416" spans="1:21" ht="45" x14ac:dyDescent="0.2">
      <c r="A1416" s="8">
        <f>F1416/E1416</f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14">
        <f>F1416/M1416</f>
        <v>1</v>
      </c>
      <c r="Q1416" s="9" t="s">
        <v>8322</v>
      </c>
      <c r="R1416" s="9" t="s">
        <v>8341</v>
      </c>
      <c r="S1416" s="13">
        <f>(((K1416/60)/60)/24)+DATE(1970,1,1)+(-5/24)</f>
        <v>42708.044756944444</v>
      </c>
      <c r="T1416" s="13">
        <f>(((J1416/60)/60)/24)+DATE(1970,1,1)+(-5/24)</f>
        <v>42738.044756944444</v>
      </c>
      <c r="U1416">
        <f t="shared" si="22"/>
        <v>2016</v>
      </c>
    </row>
    <row r="1417" spans="1:21" ht="45" x14ac:dyDescent="0.2">
      <c r="A1417" s="8">
        <f>F1417/E1417</f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14">
        <f>F1417/M1417</f>
        <v>88.888888888888886</v>
      </c>
      <c r="Q1417" s="9" t="s">
        <v>8322</v>
      </c>
      <c r="R1417" s="9" t="s">
        <v>8341</v>
      </c>
      <c r="S1417" s="13">
        <f>(((K1417/60)/60)/24)+DATE(1970,1,1)+(-5/24)</f>
        <v>42192.467488425922</v>
      </c>
      <c r="T1417" s="13">
        <f>(((J1417/60)/60)/24)+DATE(1970,1,1)+(-5/24)</f>
        <v>42232.467488425922</v>
      </c>
      <c r="U1417">
        <f t="shared" si="22"/>
        <v>2015</v>
      </c>
    </row>
    <row r="1418" spans="1:21" ht="45" x14ac:dyDescent="0.2">
      <c r="A1418" s="8">
        <f>F1418/E1418</f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14" t="e">
        <f>F1418/M1418</f>
        <v>#DIV/0!</v>
      </c>
      <c r="Q1418" s="9" t="s">
        <v>8322</v>
      </c>
      <c r="R1418" s="9" t="s">
        <v>8341</v>
      </c>
      <c r="S1418" s="13">
        <f>(((K1418/60)/60)/24)+DATE(1970,1,1)+(-5/24)</f>
        <v>42299.717812499999</v>
      </c>
      <c r="T1418" s="13">
        <f>(((J1418/60)/60)/24)+DATE(1970,1,1)+(-5/24)</f>
        <v>42329.759479166663</v>
      </c>
      <c r="U1418">
        <f t="shared" si="22"/>
        <v>2015</v>
      </c>
    </row>
    <row r="1419" spans="1:21" ht="45" x14ac:dyDescent="0.2">
      <c r="A1419" s="8">
        <f>F1419/E1419</f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14">
        <f>F1419/M1419</f>
        <v>27.5</v>
      </c>
      <c r="Q1419" s="9" t="s">
        <v>8322</v>
      </c>
      <c r="R1419" s="9" t="s">
        <v>8341</v>
      </c>
      <c r="S1419" s="13">
        <f>(((K1419/60)/60)/24)+DATE(1970,1,1)+(-5/24)</f>
        <v>42231.941828703704</v>
      </c>
      <c r="T1419" s="13">
        <f>(((J1419/60)/60)/24)+DATE(1970,1,1)+(-5/24)</f>
        <v>42262.257638888892</v>
      </c>
      <c r="U1419">
        <f t="shared" si="22"/>
        <v>2015</v>
      </c>
    </row>
    <row r="1420" spans="1:21" ht="60" x14ac:dyDescent="0.2">
      <c r="A1420" s="8">
        <f>F1420/E1420</f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14">
        <f>F1420/M1420</f>
        <v>6</v>
      </c>
      <c r="Q1420" s="9" t="s">
        <v>8322</v>
      </c>
      <c r="R1420" s="9" t="s">
        <v>8341</v>
      </c>
      <c r="S1420" s="13">
        <f>(((K1420/60)/60)/24)+DATE(1970,1,1)+(-5/24)</f>
        <v>42395.248078703698</v>
      </c>
      <c r="T1420" s="13">
        <f>(((J1420/60)/60)/24)+DATE(1970,1,1)+(-5/24)</f>
        <v>42425.248078703698</v>
      </c>
      <c r="U1420">
        <f t="shared" si="22"/>
        <v>2016</v>
      </c>
    </row>
    <row r="1421" spans="1:21" ht="45" x14ac:dyDescent="0.2">
      <c r="A1421" s="8">
        <f>F1421/E1421</f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14">
        <f>F1421/M1421</f>
        <v>44.5</v>
      </c>
      <c r="Q1421" s="9" t="s">
        <v>8322</v>
      </c>
      <c r="R1421" s="9" t="s">
        <v>8341</v>
      </c>
      <c r="S1421" s="13">
        <f>(((K1421/60)/60)/24)+DATE(1970,1,1)+(-5/24)</f>
        <v>42622.24790509259</v>
      </c>
      <c r="T1421" s="13">
        <f>(((J1421/60)/60)/24)+DATE(1970,1,1)+(-5/24)</f>
        <v>42652.24790509259</v>
      </c>
      <c r="U1421">
        <f t="shared" si="22"/>
        <v>2016</v>
      </c>
    </row>
    <row r="1422" spans="1:21" ht="30" x14ac:dyDescent="0.2">
      <c r="A1422" s="8">
        <f>F1422/E1422</f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14">
        <f>F1422/M1422</f>
        <v>1</v>
      </c>
      <c r="Q1422" s="9" t="s">
        <v>8322</v>
      </c>
      <c r="R1422" s="9" t="s">
        <v>8341</v>
      </c>
      <c r="S1422" s="13">
        <f>(((K1422/60)/60)/24)+DATE(1970,1,1)+(-5/24)</f>
        <v>42524.459328703706</v>
      </c>
      <c r="T1422" s="13">
        <f>(((J1422/60)/60)/24)+DATE(1970,1,1)+(-5/24)</f>
        <v>42549.459328703706</v>
      </c>
      <c r="U1422">
        <f t="shared" si="22"/>
        <v>2016</v>
      </c>
    </row>
    <row r="1423" spans="1:21" ht="45" x14ac:dyDescent="0.2">
      <c r="A1423" s="8">
        <f>F1423/E1423</f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14">
        <f>F1423/M1423</f>
        <v>100</v>
      </c>
      <c r="Q1423" s="9" t="s">
        <v>8322</v>
      </c>
      <c r="R1423" s="9" t="s">
        <v>8341</v>
      </c>
      <c r="S1423" s="13">
        <f>(((K1423/60)/60)/24)+DATE(1970,1,1)+(-5/24)</f>
        <v>42013.707280092589</v>
      </c>
      <c r="T1423" s="13">
        <f>(((J1423/60)/60)/24)+DATE(1970,1,1)+(-5/24)</f>
        <v>42043.707280092589</v>
      </c>
      <c r="U1423">
        <f t="shared" si="22"/>
        <v>2015</v>
      </c>
    </row>
    <row r="1424" spans="1:21" ht="45" x14ac:dyDescent="0.2">
      <c r="A1424" s="8">
        <f>F1424/E1424</f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14">
        <f>F1424/M1424</f>
        <v>13</v>
      </c>
      <c r="Q1424" s="9" t="s">
        <v>8322</v>
      </c>
      <c r="R1424" s="9" t="s">
        <v>8341</v>
      </c>
      <c r="S1424" s="13">
        <f>(((K1424/60)/60)/24)+DATE(1970,1,1)+(-5/24)</f>
        <v>42604.031296296293</v>
      </c>
      <c r="T1424" s="13">
        <f>(((J1424/60)/60)/24)+DATE(1970,1,1)+(-5/24)</f>
        <v>42634.031296296293</v>
      </c>
      <c r="U1424">
        <f t="shared" si="22"/>
        <v>2016</v>
      </c>
    </row>
    <row r="1425" spans="1:21" ht="45" x14ac:dyDescent="0.2">
      <c r="A1425" s="8">
        <f>F1425/E1425</f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14">
        <f>F1425/M1425</f>
        <v>100</v>
      </c>
      <c r="Q1425" s="9" t="s">
        <v>8322</v>
      </c>
      <c r="R1425" s="9" t="s">
        <v>8341</v>
      </c>
      <c r="S1425" s="13">
        <f>(((K1425/60)/60)/24)+DATE(1970,1,1)+(-5/24)</f>
        <v>42340.151979166665</v>
      </c>
      <c r="T1425" s="13">
        <f>(((J1425/60)/60)/24)+DATE(1970,1,1)+(-5/24)</f>
        <v>42370.151979166665</v>
      </c>
      <c r="U1425">
        <f t="shared" si="22"/>
        <v>2015</v>
      </c>
    </row>
    <row r="1426" spans="1:21" ht="45" x14ac:dyDescent="0.2">
      <c r="A1426" s="8">
        <f>F1426/E1426</f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14">
        <f>F1426/M1426</f>
        <v>109.07142857142857</v>
      </c>
      <c r="Q1426" s="9" t="s">
        <v>8322</v>
      </c>
      <c r="R1426" s="9" t="s">
        <v>8341</v>
      </c>
      <c r="S1426" s="13">
        <f>(((K1426/60)/60)/24)+DATE(1970,1,1)+(-5/24)</f>
        <v>42676.509282407402</v>
      </c>
      <c r="T1426" s="13">
        <f>(((J1426/60)/60)/24)+DATE(1970,1,1)+(-5/24)</f>
        <v>42689.550949074073</v>
      </c>
      <c r="U1426">
        <f t="shared" si="22"/>
        <v>2016</v>
      </c>
    </row>
    <row r="1427" spans="1:21" ht="45" x14ac:dyDescent="0.2">
      <c r="A1427" s="8">
        <f>F1427/E1427</f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14" t="e">
        <f>F1427/M1427</f>
        <v>#DIV/0!</v>
      </c>
      <c r="Q1427" s="9" t="s">
        <v>8322</v>
      </c>
      <c r="R1427" s="9" t="s">
        <v>8341</v>
      </c>
      <c r="S1427" s="13">
        <f>(((K1427/60)/60)/24)+DATE(1970,1,1)+(-5/24)</f>
        <v>42092.923136574071</v>
      </c>
      <c r="T1427" s="13">
        <f>(((J1427/60)/60)/24)+DATE(1970,1,1)+(-5/24)</f>
        <v>42122.923136574071</v>
      </c>
      <c r="U1427">
        <f t="shared" si="22"/>
        <v>2015</v>
      </c>
    </row>
    <row r="1428" spans="1:21" ht="45" x14ac:dyDescent="0.2">
      <c r="A1428" s="8">
        <f>F1428/E1428</f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14" t="e">
        <f>F1428/M1428</f>
        <v>#DIV/0!</v>
      </c>
      <c r="Q1428" s="9" t="s">
        <v>8322</v>
      </c>
      <c r="R1428" s="9" t="s">
        <v>8341</v>
      </c>
      <c r="S1428" s="13">
        <f>(((K1428/60)/60)/24)+DATE(1970,1,1)+(-5/24)</f>
        <v>42180.181944444441</v>
      </c>
      <c r="T1428" s="13">
        <f>(((J1428/60)/60)/24)+DATE(1970,1,1)+(-5/24)</f>
        <v>42240.181944444441</v>
      </c>
      <c r="U1428">
        <f t="shared" si="22"/>
        <v>2015</v>
      </c>
    </row>
    <row r="1429" spans="1:21" ht="45" x14ac:dyDescent="0.2">
      <c r="A1429" s="8">
        <f>F1429/E1429</f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14">
        <f>F1429/M1429</f>
        <v>104.75</v>
      </c>
      <c r="Q1429" s="9" t="s">
        <v>8322</v>
      </c>
      <c r="R1429" s="9" t="s">
        <v>8341</v>
      </c>
      <c r="S1429" s="13">
        <f>(((K1429/60)/60)/24)+DATE(1970,1,1)+(-5/24)</f>
        <v>42601.643344907403</v>
      </c>
      <c r="T1429" s="13">
        <f>(((J1429/60)/60)/24)+DATE(1970,1,1)+(-5/24)</f>
        <v>42631.643344907403</v>
      </c>
      <c r="U1429">
        <f t="shared" si="22"/>
        <v>2016</v>
      </c>
    </row>
    <row r="1430" spans="1:21" ht="45" x14ac:dyDescent="0.2">
      <c r="A1430" s="8">
        <f>F1430/E1430</f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14">
        <f>F1430/M1430</f>
        <v>15</v>
      </c>
      <c r="Q1430" s="9" t="s">
        <v>8322</v>
      </c>
      <c r="R1430" s="9" t="s">
        <v>8341</v>
      </c>
      <c r="S1430" s="13">
        <f>(((K1430/60)/60)/24)+DATE(1970,1,1)+(-5/24)</f>
        <v>42432.171493055554</v>
      </c>
      <c r="T1430" s="13">
        <f>(((J1430/60)/60)/24)+DATE(1970,1,1)+(-5/24)</f>
        <v>42462.129826388882</v>
      </c>
      <c r="U1430">
        <f t="shared" si="22"/>
        <v>2016</v>
      </c>
    </row>
    <row r="1431" spans="1:21" ht="30" x14ac:dyDescent="0.2">
      <c r="A1431" s="8">
        <f>F1431/E1431</f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14" t="e">
        <f>F1431/M1431</f>
        <v>#DIV/0!</v>
      </c>
      <c r="Q1431" s="9" t="s">
        <v>8322</v>
      </c>
      <c r="R1431" s="9" t="s">
        <v>8341</v>
      </c>
      <c r="S1431" s="13">
        <f>(((K1431/60)/60)/24)+DATE(1970,1,1)+(-5/24)</f>
        <v>42073.852337962955</v>
      </c>
      <c r="T1431" s="13">
        <f>(((J1431/60)/60)/24)+DATE(1970,1,1)+(-5/24)</f>
        <v>42103.852337962955</v>
      </c>
      <c r="U1431">
        <f t="shared" si="22"/>
        <v>2015</v>
      </c>
    </row>
    <row r="1432" spans="1:21" ht="45" x14ac:dyDescent="0.2">
      <c r="A1432" s="8">
        <f>F1432/E1432</f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14">
        <f>F1432/M1432</f>
        <v>80.599999999999994</v>
      </c>
      <c r="Q1432" s="9" t="s">
        <v>8322</v>
      </c>
      <c r="R1432" s="9" t="s">
        <v>8341</v>
      </c>
      <c r="S1432" s="13">
        <f>(((K1432/60)/60)/24)+DATE(1970,1,1)+(-5/24)</f>
        <v>41961.605185185181</v>
      </c>
      <c r="T1432" s="13">
        <f>(((J1432/60)/60)/24)+DATE(1970,1,1)+(-5/24)</f>
        <v>41992.605185185181</v>
      </c>
      <c r="U1432">
        <f t="shared" si="22"/>
        <v>2014</v>
      </c>
    </row>
    <row r="1433" spans="1:21" ht="45" x14ac:dyDescent="0.2">
      <c r="A1433" s="8">
        <f>F1433/E1433</f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14">
        <f>F1433/M1433</f>
        <v>115.55319148936171</v>
      </c>
      <c r="Q1433" s="9" t="s">
        <v>8322</v>
      </c>
      <c r="R1433" s="9" t="s">
        <v>8341</v>
      </c>
      <c r="S1433" s="13">
        <f>(((K1433/60)/60)/24)+DATE(1970,1,1)+(-5/24)</f>
        <v>42304.002499999995</v>
      </c>
      <c r="T1433" s="13">
        <f>(((J1433/60)/60)/24)+DATE(1970,1,1)+(-5/24)</f>
        <v>42334.044166666667</v>
      </c>
      <c r="U1433">
        <f t="shared" si="22"/>
        <v>2015</v>
      </c>
    </row>
    <row r="1434" spans="1:21" ht="45" x14ac:dyDescent="0.2">
      <c r="A1434" s="8">
        <f>F1434/E1434</f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14" t="e">
        <f>F1434/M1434</f>
        <v>#DIV/0!</v>
      </c>
      <c r="Q1434" s="9" t="s">
        <v>8322</v>
      </c>
      <c r="R1434" s="9" t="s">
        <v>8341</v>
      </c>
      <c r="S1434" s="13">
        <f>(((K1434/60)/60)/24)+DATE(1970,1,1)+(-5/24)</f>
        <v>42175.572083333333</v>
      </c>
      <c r="T1434" s="13">
        <f>(((J1434/60)/60)/24)+DATE(1970,1,1)+(-5/24)</f>
        <v>42205.572083333333</v>
      </c>
      <c r="U1434">
        <f t="shared" si="22"/>
        <v>2015</v>
      </c>
    </row>
    <row r="1435" spans="1:21" ht="45" x14ac:dyDescent="0.2">
      <c r="A1435" s="8">
        <f>F1435/E1435</f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14">
        <f>F1435/M1435</f>
        <v>80.5</v>
      </c>
      <c r="Q1435" s="9" t="s">
        <v>8322</v>
      </c>
      <c r="R1435" s="9" t="s">
        <v>8341</v>
      </c>
      <c r="S1435" s="13">
        <f>(((K1435/60)/60)/24)+DATE(1970,1,1)+(-5/24)</f>
        <v>42673.417534722219</v>
      </c>
      <c r="T1435" s="13">
        <f>(((J1435/60)/60)/24)+DATE(1970,1,1)+(-5/24)</f>
        <v>42714.249999999993</v>
      </c>
      <c r="U1435">
        <f t="shared" si="22"/>
        <v>2016</v>
      </c>
    </row>
    <row r="1436" spans="1:21" ht="45" x14ac:dyDescent="0.2">
      <c r="A1436" s="8">
        <f>F1436/E1436</f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14">
        <f>F1436/M1436</f>
        <v>744.5454545454545</v>
      </c>
      <c r="Q1436" s="9" t="s">
        <v>8322</v>
      </c>
      <c r="R1436" s="9" t="s">
        <v>8341</v>
      </c>
      <c r="S1436" s="13">
        <f>(((K1436/60)/60)/24)+DATE(1970,1,1)+(-5/24)</f>
        <v>42142.558773148143</v>
      </c>
      <c r="T1436" s="13">
        <f>(((J1436/60)/60)/24)+DATE(1970,1,1)+(-5/24)</f>
        <v>42163.416666666664</v>
      </c>
      <c r="U1436">
        <f t="shared" si="22"/>
        <v>2015</v>
      </c>
    </row>
    <row r="1437" spans="1:21" ht="30" x14ac:dyDescent="0.2">
      <c r="A1437" s="8">
        <f>F1437/E1437</f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14">
        <f>F1437/M1437</f>
        <v>7.5</v>
      </c>
      <c r="Q1437" s="9" t="s">
        <v>8322</v>
      </c>
      <c r="R1437" s="9" t="s">
        <v>8341</v>
      </c>
      <c r="S1437" s="13">
        <f>(((K1437/60)/60)/24)+DATE(1970,1,1)+(-5/24)</f>
        <v>42258.57199074074</v>
      </c>
      <c r="T1437" s="13">
        <f>(((J1437/60)/60)/24)+DATE(1970,1,1)+(-5/24)</f>
        <v>42288.57199074074</v>
      </c>
      <c r="U1437">
        <f t="shared" si="22"/>
        <v>2015</v>
      </c>
    </row>
    <row r="1438" spans="1:21" ht="45" x14ac:dyDescent="0.2">
      <c r="A1438" s="8">
        <f>F1438/E1438</f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14">
        <f>F1438/M1438</f>
        <v>38.5</v>
      </c>
      <c r="Q1438" s="9" t="s">
        <v>8322</v>
      </c>
      <c r="R1438" s="9" t="s">
        <v>8341</v>
      </c>
      <c r="S1438" s="13">
        <f>(((K1438/60)/60)/24)+DATE(1970,1,1)+(-5/24)</f>
        <v>42391.141863425924</v>
      </c>
      <c r="T1438" s="13">
        <f>(((J1438/60)/60)/24)+DATE(1970,1,1)+(-5/24)</f>
        <v>42421.141863425924</v>
      </c>
      <c r="U1438">
        <f t="shared" si="22"/>
        <v>2016</v>
      </c>
    </row>
    <row r="1439" spans="1:21" ht="45" x14ac:dyDescent="0.2">
      <c r="A1439" s="8">
        <f>F1439/E1439</f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14">
        <f>F1439/M1439</f>
        <v>36.68181818181818</v>
      </c>
      <c r="Q1439" s="9" t="s">
        <v>8322</v>
      </c>
      <c r="R1439" s="9" t="s">
        <v>8341</v>
      </c>
      <c r="S1439" s="13">
        <f>(((K1439/60)/60)/24)+DATE(1970,1,1)+(-5/24)</f>
        <v>41796.32336805555</v>
      </c>
      <c r="T1439" s="13">
        <f>(((J1439/60)/60)/24)+DATE(1970,1,1)+(-5/24)</f>
        <v>41832.999305555553</v>
      </c>
      <c r="U1439">
        <f t="shared" si="22"/>
        <v>2014</v>
      </c>
    </row>
    <row r="1440" spans="1:21" ht="45" x14ac:dyDescent="0.2">
      <c r="A1440" s="8">
        <f>F1440/E1440</f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14">
        <f>F1440/M1440</f>
        <v>75</v>
      </c>
      <c r="Q1440" s="9" t="s">
        <v>8322</v>
      </c>
      <c r="R1440" s="9" t="s">
        <v>8341</v>
      </c>
      <c r="S1440" s="13">
        <f>(((K1440/60)/60)/24)+DATE(1970,1,1)+(-5/24)</f>
        <v>42457.663182870368</v>
      </c>
      <c r="T1440" s="13">
        <f>(((J1440/60)/60)/24)+DATE(1970,1,1)+(-5/24)</f>
        <v>42487.371527777774</v>
      </c>
      <c r="U1440">
        <f t="shared" si="22"/>
        <v>2016</v>
      </c>
    </row>
    <row r="1441" spans="1:21" ht="45" x14ac:dyDescent="0.2">
      <c r="A1441" s="8">
        <f>F1441/E1441</f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14">
        <f>F1441/M1441</f>
        <v>30</v>
      </c>
      <c r="Q1441" s="9" t="s">
        <v>8322</v>
      </c>
      <c r="R1441" s="9" t="s">
        <v>8341</v>
      </c>
      <c r="S1441" s="13">
        <f>(((K1441/60)/60)/24)+DATE(1970,1,1)+(-5/24)</f>
        <v>42040.621539351843</v>
      </c>
      <c r="T1441" s="13">
        <f>(((J1441/60)/60)/24)+DATE(1970,1,1)+(-5/24)</f>
        <v>42070.621539351843</v>
      </c>
      <c r="U1441">
        <f t="shared" si="22"/>
        <v>2015</v>
      </c>
    </row>
    <row r="1442" spans="1:21" ht="45" x14ac:dyDescent="0.2">
      <c r="A1442" s="8">
        <f>F1442/E1442</f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14">
        <f>F1442/M1442</f>
        <v>1</v>
      </c>
      <c r="Q1442" s="9" t="s">
        <v>8322</v>
      </c>
      <c r="R1442" s="9" t="s">
        <v>8341</v>
      </c>
      <c r="S1442" s="13">
        <f>(((K1442/60)/60)/24)+DATE(1970,1,1)+(-5/24)</f>
        <v>42486.540081018517</v>
      </c>
      <c r="T1442" s="13">
        <f>(((J1442/60)/60)/24)+DATE(1970,1,1)+(-5/24)</f>
        <v>42516.540081018517</v>
      </c>
      <c r="U1442">
        <f t="shared" si="22"/>
        <v>2016</v>
      </c>
    </row>
    <row r="1443" spans="1:21" ht="45" x14ac:dyDescent="0.2">
      <c r="A1443" s="8">
        <f>F1443/E1443</f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14">
        <f>F1443/M1443</f>
        <v>673.33333333333337</v>
      </c>
      <c r="Q1443" s="9" t="s">
        <v>8322</v>
      </c>
      <c r="R1443" s="9" t="s">
        <v>8341</v>
      </c>
      <c r="S1443" s="13">
        <f>(((K1443/60)/60)/24)+DATE(1970,1,1)+(-5/24)</f>
        <v>42198.557511574072</v>
      </c>
      <c r="T1443" s="13">
        <f>(((J1443/60)/60)/24)+DATE(1970,1,1)+(-5/24)</f>
        <v>42258.557511574072</v>
      </c>
      <c r="U1443">
        <f t="shared" si="22"/>
        <v>2015</v>
      </c>
    </row>
    <row r="1444" spans="1:21" ht="45" x14ac:dyDescent="0.2">
      <c r="A1444" s="8">
        <f>F1444/E1444</f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14" t="e">
        <f>F1444/M1444</f>
        <v>#DIV/0!</v>
      </c>
      <c r="Q1444" s="9" t="s">
        <v>8322</v>
      </c>
      <c r="R1444" s="9" t="s">
        <v>8341</v>
      </c>
      <c r="S1444" s="13">
        <f>(((K1444/60)/60)/24)+DATE(1970,1,1)+(-5/24)</f>
        <v>42485.437013888884</v>
      </c>
      <c r="T1444" s="13">
        <f>(((J1444/60)/60)/24)+DATE(1970,1,1)+(-5/24)</f>
        <v>42515.437013888884</v>
      </c>
      <c r="U1444">
        <f t="shared" si="22"/>
        <v>2016</v>
      </c>
    </row>
    <row r="1445" spans="1:21" ht="45" x14ac:dyDescent="0.2">
      <c r="A1445" s="8">
        <f>F1445/E1445</f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14" t="e">
        <f>F1445/M1445</f>
        <v>#DIV/0!</v>
      </c>
      <c r="Q1445" s="9" t="s">
        <v>8322</v>
      </c>
      <c r="R1445" s="9" t="s">
        <v>8341</v>
      </c>
      <c r="S1445" s="13">
        <f>(((K1445/60)/60)/24)+DATE(1970,1,1)+(-5/24)</f>
        <v>42707.71769675926</v>
      </c>
      <c r="T1445" s="13">
        <f>(((J1445/60)/60)/24)+DATE(1970,1,1)+(-5/24)</f>
        <v>42737.71769675926</v>
      </c>
      <c r="U1445">
        <f t="shared" si="22"/>
        <v>2016</v>
      </c>
    </row>
    <row r="1446" spans="1:21" ht="45" x14ac:dyDescent="0.2">
      <c r="A1446" s="8">
        <f>F1446/E1446</f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14" t="e">
        <f>F1446/M1446</f>
        <v>#DIV/0!</v>
      </c>
      <c r="Q1446" s="9" t="s">
        <v>8322</v>
      </c>
      <c r="R1446" s="9" t="s">
        <v>8341</v>
      </c>
      <c r="S1446" s="13">
        <f>(((K1446/60)/60)/24)+DATE(1970,1,1)+(-5/24)</f>
        <v>42199.665069444447</v>
      </c>
      <c r="T1446" s="13">
        <f>(((J1446/60)/60)/24)+DATE(1970,1,1)+(-5/24)</f>
        <v>42259.665069444447</v>
      </c>
      <c r="U1446">
        <f t="shared" si="22"/>
        <v>2015</v>
      </c>
    </row>
    <row r="1447" spans="1:21" ht="45" x14ac:dyDescent="0.2">
      <c r="A1447" s="8">
        <f>F1447/E1447</f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14" t="e">
        <f>F1447/M1447</f>
        <v>#DIV/0!</v>
      </c>
      <c r="Q1447" s="9" t="s">
        <v>8322</v>
      </c>
      <c r="R1447" s="9" t="s">
        <v>8341</v>
      </c>
      <c r="S1447" s="13">
        <f>(((K1447/60)/60)/24)+DATE(1970,1,1)+(-5/24)</f>
        <v>42139.333969907406</v>
      </c>
      <c r="T1447" s="13">
        <f>(((J1447/60)/60)/24)+DATE(1970,1,1)+(-5/24)</f>
        <v>42169.333969907406</v>
      </c>
      <c r="U1447">
        <f t="shared" si="22"/>
        <v>2015</v>
      </c>
    </row>
    <row r="1448" spans="1:21" ht="45" x14ac:dyDescent="0.2">
      <c r="A1448" s="8">
        <f>F1448/E1448</f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14" t="e">
        <f>F1448/M1448</f>
        <v>#DIV/0!</v>
      </c>
      <c r="Q1448" s="9" t="s">
        <v>8322</v>
      </c>
      <c r="R1448" s="9" t="s">
        <v>8341</v>
      </c>
      <c r="S1448" s="13">
        <f>(((K1448/60)/60)/24)+DATE(1970,1,1)+(-5/24)</f>
        <v>42461.239328703705</v>
      </c>
      <c r="T1448" s="13">
        <f>(((J1448/60)/60)/24)+DATE(1970,1,1)+(-5/24)</f>
        <v>42481.239328703705</v>
      </c>
      <c r="U1448">
        <f t="shared" si="22"/>
        <v>2016</v>
      </c>
    </row>
    <row r="1449" spans="1:21" ht="30" x14ac:dyDescent="0.2">
      <c r="A1449" s="8">
        <f>F1449/E1449</f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14">
        <f>F1449/M1449</f>
        <v>25</v>
      </c>
      <c r="Q1449" s="9" t="s">
        <v>8322</v>
      </c>
      <c r="R1449" s="9" t="s">
        <v>8341</v>
      </c>
      <c r="S1449" s="13">
        <f>(((K1449/60)/60)/24)+DATE(1970,1,1)+(-5/24)</f>
        <v>42529.52238425926</v>
      </c>
      <c r="T1449" s="13">
        <f>(((J1449/60)/60)/24)+DATE(1970,1,1)+(-5/24)</f>
        <v>42559.52238425926</v>
      </c>
      <c r="U1449">
        <f t="shared" si="22"/>
        <v>2016</v>
      </c>
    </row>
    <row r="1450" spans="1:21" ht="45" x14ac:dyDescent="0.2">
      <c r="A1450" s="8">
        <f>F1450/E1450</f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14" t="e">
        <f>F1450/M1450</f>
        <v>#DIV/0!</v>
      </c>
      <c r="Q1450" s="9" t="s">
        <v>8322</v>
      </c>
      <c r="R1450" s="9" t="s">
        <v>8341</v>
      </c>
      <c r="S1450" s="13">
        <f>(((K1450/60)/60)/24)+DATE(1970,1,1)+(-5/24)</f>
        <v>42115.728217592587</v>
      </c>
      <c r="T1450" s="13">
        <f>(((J1450/60)/60)/24)+DATE(1970,1,1)+(-5/24)</f>
        <v>42146.017361111109</v>
      </c>
      <c r="U1450">
        <f t="shared" si="22"/>
        <v>2015</v>
      </c>
    </row>
    <row r="1451" spans="1:21" ht="45" x14ac:dyDescent="0.2">
      <c r="A1451" s="8">
        <f>F1451/E1451</f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14" t="e">
        <f>F1451/M1451</f>
        <v>#DIV/0!</v>
      </c>
      <c r="Q1451" s="9" t="s">
        <v>8322</v>
      </c>
      <c r="R1451" s="9" t="s">
        <v>8341</v>
      </c>
      <c r="S1451" s="13">
        <f>(((K1451/60)/60)/24)+DATE(1970,1,1)+(-5/24)</f>
        <v>42086.603067129625</v>
      </c>
      <c r="T1451" s="13">
        <f>(((J1451/60)/60)/24)+DATE(1970,1,1)+(-5/24)</f>
        <v>42134.603067129625</v>
      </c>
      <c r="U1451">
        <f t="shared" si="22"/>
        <v>2015</v>
      </c>
    </row>
    <row r="1452" spans="1:21" ht="45" x14ac:dyDescent="0.2">
      <c r="A1452" s="8">
        <f>F1452/E1452</f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14">
        <f>F1452/M1452</f>
        <v>1</v>
      </c>
      <c r="Q1452" s="9" t="s">
        <v>8322</v>
      </c>
      <c r="R1452" s="9" t="s">
        <v>8341</v>
      </c>
      <c r="S1452" s="13">
        <f>(((K1452/60)/60)/24)+DATE(1970,1,1)+(-5/24)</f>
        <v>42389.962928240733</v>
      </c>
      <c r="T1452" s="13">
        <f>(((J1452/60)/60)/24)+DATE(1970,1,1)+(-5/24)</f>
        <v>42419.962928240733</v>
      </c>
      <c r="U1452">
        <f t="shared" si="22"/>
        <v>2016</v>
      </c>
    </row>
    <row r="1453" spans="1:21" ht="30" x14ac:dyDescent="0.2">
      <c r="A1453" s="8">
        <f>F1453/E1453</f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14">
        <f>F1453/M1453</f>
        <v>1</v>
      </c>
      <c r="Q1453" s="9" t="s">
        <v>8322</v>
      </c>
      <c r="R1453" s="9" t="s">
        <v>8341</v>
      </c>
      <c r="S1453" s="13">
        <f>(((K1453/60)/60)/24)+DATE(1970,1,1)+(-5/24)</f>
        <v>41931.75068287037</v>
      </c>
      <c r="T1453" s="13">
        <f>(((J1453/60)/60)/24)+DATE(1970,1,1)+(-5/24)</f>
        <v>41961.792349537034</v>
      </c>
      <c r="U1453">
        <f t="shared" si="22"/>
        <v>2014</v>
      </c>
    </row>
    <row r="1454" spans="1:21" ht="30" x14ac:dyDescent="0.2">
      <c r="A1454" s="8">
        <f>F1454/E1454</f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14" t="e">
        <f>F1454/M1454</f>
        <v>#DIV/0!</v>
      </c>
      <c r="Q1454" s="9" t="s">
        <v>8322</v>
      </c>
      <c r="R1454" s="9" t="s">
        <v>8341</v>
      </c>
      <c r="S1454" s="13">
        <f>(((K1454/60)/60)/24)+DATE(1970,1,1)+(-5/24)</f>
        <v>41818.494942129626</v>
      </c>
      <c r="T1454" s="13">
        <f>(((J1454/60)/60)/24)+DATE(1970,1,1)+(-5/24)</f>
        <v>41848.494942129626</v>
      </c>
      <c r="U1454">
        <f t="shared" si="22"/>
        <v>2014</v>
      </c>
    </row>
    <row r="1455" spans="1:21" ht="45" x14ac:dyDescent="0.2">
      <c r="A1455" s="8">
        <f>F1455/E1455</f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14" t="e">
        <f>F1455/M1455</f>
        <v>#DIV/0!</v>
      </c>
      <c r="Q1455" s="9" t="s">
        <v>8322</v>
      </c>
      <c r="R1455" s="9" t="s">
        <v>8341</v>
      </c>
      <c r="S1455" s="13">
        <f>(((K1455/60)/60)/24)+DATE(1970,1,1)+(-5/24)</f>
        <v>42795.487812499996</v>
      </c>
      <c r="T1455" s="13">
        <f>(((J1455/60)/60)/24)+DATE(1970,1,1)+(-5/24)</f>
        <v>42840.446145833332</v>
      </c>
      <c r="U1455">
        <f t="shared" si="22"/>
        <v>2017</v>
      </c>
    </row>
    <row r="1456" spans="1:21" ht="45" x14ac:dyDescent="0.2">
      <c r="A1456" s="8">
        <f>F1456/E1456</f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14">
        <f>F1456/M1456</f>
        <v>15</v>
      </c>
      <c r="Q1456" s="9" t="s">
        <v>8322</v>
      </c>
      <c r="R1456" s="9" t="s">
        <v>8341</v>
      </c>
      <c r="S1456" s="13">
        <f>(((K1456/60)/60)/24)+DATE(1970,1,1)+(-5/24)</f>
        <v>42463.658333333333</v>
      </c>
      <c r="T1456" s="13">
        <f>(((J1456/60)/60)/24)+DATE(1970,1,1)+(-5/24)</f>
        <v>42484.707638888889</v>
      </c>
      <c r="U1456">
        <f t="shared" si="22"/>
        <v>2016</v>
      </c>
    </row>
    <row r="1457" spans="1:21" ht="45" x14ac:dyDescent="0.2">
      <c r="A1457" s="8">
        <f>F1457/E1457</f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14">
        <f>F1457/M1457</f>
        <v>225</v>
      </c>
      <c r="Q1457" s="9" t="s">
        <v>8322</v>
      </c>
      <c r="R1457" s="9" t="s">
        <v>8341</v>
      </c>
      <c r="S1457" s="13">
        <f>(((K1457/60)/60)/24)+DATE(1970,1,1)+(-5/24)</f>
        <v>41832.46435185185</v>
      </c>
      <c r="T1457" s="13">
        <f>(((J1457/60)/60)/24)+DATE(1970,1,1)+(-5/24)</f>
        <v>41887.360416666663</v>
      </c>
      <c r="U1457">
        <f t="shared" si="22"/>
        <v>2014</v>
      </c>
    </row>
    <row r="1458" spans="1:21" ht="30" x14ac:dyDescent="0.2">
      <c r="A1458" s="8">
        <f>F1458/E1458</f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14">
        <f>F1458/M1458</f>
        <v>48.333333333333336</v>
      </c>
      <c r="Q1458" s="9" t="s">
        <v>8322</v>
      </c>
      <c r="R1458" s="9" t="s">
        <v>8341</v>
      </c>
      <c r="S1458" s="13">
        <f>(((K1458/60)/60)/24)+DATE(1970,1,1)+(-5/24)</f>
        <v>42708.460243055553</v>
      </c>
      <c r="T1458" s="13">
        <f>(((J1458/60)/60)/24)+DATE(1970,1,1)+(-5/24)</f>
        <v>42738.460243055553</v>
      </c>
      <c r="U1458">
        <f t="shared" si="22"/>
        <v>2016</v>
      </c>
    </row>
    <row r="1459" spans="1:21" ht="30" x14ac:dyDescent="0.2">
      <c r="A1459" s="8">
        <f>F1459/E1459</f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14" t="e">
        <f>F1459/M1459</f>
        <v>#DIV/0!</v>
      </c>
      <c r="Q1459" s="9" t="s">
        <v>8322</v>
      </c>
      <c r="R1459" s="9" t="s">
        <v>8341</v>
      </c>
      <c r="S1459" s="13">
        <f>(((K1459/60)/60)/24)+DATE(1970,1,1)+(-5/24)</f>
        <v>42289.688009259255</v>
      </c>
      <c r="T1459" s="13">
        <f>(((J1459/60)/60)/24)+DATE(1970,1,1)+(-5/24)</f>
        <v>42319.729675925926</v>
      </c>
      <c r="U1459">
        <f t="shared" si="22"/>
        <v>2015</v>
      </c>
    </row>
    <row r="1460" spans="1:21" ht="45" x14ac:dyDescent="0.2">
      <c r="A1460" s="8">
        <f>F1460/E1460</f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14" t="e">
        <f>F1460/M1460</f>
        <v>#DIV/0!</v>
      </c>
      <c r="Q1460" s="9" t="s">
        <v>8322</v>
      </c>
      <c r="R1460" s="9" t="s">
        <v>8341</v>
      </c>
      <c r="S1460" s="13">
        <f>(((K1460/60)/60)/24)+DATE(1970,1,1)+(-5/24)</f>
        <v>41831.49722222222</v>
      </c>
      <c r="T1460" s="13">
        <f>(((J1460/60)/60)/24)+DATE(1970,1,1)+(-5/24)</f>
        <v>41861.958333333328</v>
      </c>
      <c r="U1460">
        <f t="shared" si="22"/>
        <v>2014</v>
      </c>
    </row>
    <row r="1461" spans="1:21" ht="45" x14ac:dyDescent="0.2">
      <c r="A1461" s="8">
        <f>F1461/E1461</f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14" t="e">
        <f>F1461/M1461</f>
        <v>#DIV/0!</v>
      </c>
      <c r="Q1461" s="9" t="s">
        <v>8322</v>
      </c>
      <c r="R1461" s="9" t="s">
        <v>8341</v>
      </c>
      <c r="S1461" s="13">
        <f>(((K1461/60)/60)/24)+DATE(1970,1,1)+(-5/24)</f>
        <v>42311.996481481481</v>
      </c>
      <c r="T1461" s="13">
        <f>(((J1461/60)/60)/24)+DATE(1970,1,1)+(-5/24)</f>
        <v>42340.517361111109</v>
      </c>
      <c r="U1461">
        <f t="shared" si="22"/>
        <v>2015</v>
      </c>
    </row>
    <row r="1462" spans="1:21" ht="45" x14ac:dyDescent="0.2">
      <c r="A1462" s="8">
        <f>F1462/E1462</f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14" t="e">
        <f>F1462/M1462</f>
        <v>#DIV/0!</v>
      </c>
      <c r="Q1462" s="9" t="s">
        <v>8322</v>
      </c>
      <c r="R1462" s="9" t="s">
        <v>8341</v>
      </c>
      <c r="S1462" s="13">
        <f>(((K1462/60)/60)/24)+DATE(1970,1,1)+(-5/24)</f>
        <v>41915.688634259255</v>
      </c>
      <c r="T1462" s="13">
        <f>(((J1462/60)/60)/24)+DATE(1970,1,1)+(-5/24)</f>
        <v>41973.781249999993</v>
      </c>
      <c r="U1462">
        <f t="shared" si="22"/>
        <v>2014</v>
      </c>
    </row>
    <row r="1463" spans="1:21" ht="30" x14ac:dyDescent="0.2">
      <c r="A1463" s="8">
        <f>F1463/E1463</f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14">
        <f>F1463/M1463</f>
        <v>44.66673529411765</v>
      </c>
      <c r="Q1463" s="9" t="s">
        <v>8322</v>
      </c>
      <c r="R1463" s="9" t="s">
        <v>8342</v>
      </c>
      <c r="S1463" s="13">
        <f>(((K1463/60)/60)/24)+DATE(1970,1,1)+(-5/24)</f>
        <v>41899.436967592592</v>
      </c>
      <c r="T1463" s="13">
        <f>(((J1463/60)/60)/24)+DATE(1970,1,1)+(-5/24)</f>
        <v>41932.791666666664</v>
      </c>
      <c r="U1463">
        <f t="shared" si="22"/>
        <v>2014</v>
      </c>
    </row>
    <row r="1464" spans="1:21" ht="30" x14ac:dyDescent="0.2">
      <c r="A1464" s="8">
        <f>F1464/E1464</f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14">
        <f>F1464/M1464</f>
        <v>28.937999999999999</v>
      </c>
      <c r="Q1464" s="9" t="s">
        <v>8322</v>
      </c>
      <c r="R1464" s="9" t="s">
        <v>8342</v>
      </c>
      <c r="S1464" s="13">
        <f>(((K1464/60)/60)/24)+DATE(1970,1,1)+(-5/24)</f>
        <v>41344.454525462963</v>
      </c>
      <c r="T1464" s="13">
        <f>(((J1464/60)/60)/24)+DATE(1970,1,1)+(-5/24)</f>
        <v>41374.454525462963</v>
      </c>
      <c r="U1464">
        <f t="shared" si="22"/>
        <v>2013</v>
      </c>
    </row>
    <row r="1465" spans="1:21" ht="45" x14ac:dyDescent="0.2">
      <c r="A1465" s="8">
        <f>F1465/E1465</f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14">
        <f>F1465/M1465</f>
        <v>35.44</v>
      </c>
      <c r="Q1465" s="9" t="s">
        <v>8322</v>
      </c>
      <c r="R1465" s="9" t="s">
        <v>8342</v>
      </c>
      <c r="S1465" s="13">
        <f>(((K1465/60)/60)/24)+DATE(1970,1,1)+(-5/24)</f>
        <v>41326.702986111108</v>
      </c>
      <c r="T1465" s="13">
        <f>(((J1465/60)/60)/24)+DATE(1970,1,1)+(-5/24)</f>
        <v>41371.661319444444</v>
      </c>
      <c r="U1465">
        <f t="shared" si="22"/>
        <v>2013</v>
      </c>
    </row>
    <row r="1466" spans="1:21" x14ac:dyDescent="0.2">
      <c r="A1466" s="8">
        <f>F1466/E1466</f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14">
        <f>F1466/M1466</f>
        <v>34.871794871794869</v>
      </c>
      <c r="Q1466" s="9" t="s">
        <v>8322</v>
      </c>
      <c r="R1466" s="9" t="s">
        <v>8342</v>
      </c>
      <c r="S1466" s="13">
        <f>(((K1466/60)/60)/24)+DATE(1970,1,1)+(-5/24)</f>
        <v>41291.453217592592</v>
      </c>
      <c r="T1466" s="13">
        <f>(((J1466/60)/60)/24)+DATE(1970,1,1)+(-5/24)</f>
        <v>41321.453217592592</v>
      </c>
      <c r="U1466">
        <f t="shared" si="22"/>
        <v>2013</v>
      </c>
    </row>
    <row r="1467" spans="1:21" ht="45" x14ac:dyDescent="0.2">
      <c r="A1467" s="8">
        <f>F1467/E1467</f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14">
        <f>F1467/M1467</f>
        <v>52.622732513451197</v>
      </c>
      <c r="Q1467" s="9" t="s">
        <v>8322</v>
      </c>
      <c r="R1467" s="9" t="s">
        <v>8342</v>
      </c>
      <c r="S1467" s="13">
        <f>(((K1467/60)/60)/24)+DATE(1970,1,1)+(-5/24)</f>
        <v>40959.526064814811</v>
      </c>
      <c r="T1467" s="13">
        <f>(((J1467/60)/60)/24)+DATE(1970,1,1)+(-5/24)</f>
        <v>40989.916666666664</v>
      </c>
      <c r="U1467">
        <f t="shared" si="22"/>
        <v>2012</v>
      </c>
    </row>
    <row r="1468" spans="1:21" ht="45" x14ac:dyDescent="0.2">
      <c r="A1468" s="8">
        <f>F1468/E1468</f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14">
        <f>F1468/M1468</f>
        <v>69.598266129032254</v>
      </c>
      <c r="Q1468" s="9" t="s">
        <v>8322</v>
      </c>
      <c r="R1468" s="9" t="s">
        <v>8342</v>
      </c>
      <c r="S1468" s="13">
        <f>(((K1468/60)/60)/24)+DATE(1970,1,1)+(-5/24)</f>
        <v>42339.963726851849</v>
      </c>
      <c r="T1468" s="13">
        <f>(((J1468/60)/60)/24)+DATE(1970,1,1)+(-5/24)</f>
        <v>42380.999999999993</v>
      </c>
      <c r="U1468">
        <f t="shared" si="22"/>
        <v>2015</v>
      </c>
    </row>
    <row r="1469" spans="1:21" ht="30" x14ac:dyDescent="0.2">
      <c r="A1469" s="8">
        <f>F1469/E1469</f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14">
        <f>F1469/M1469</f>
        <v>76.72</v>
      </c>
      <c r="Q1469" s="9" t="s">
        <v>8322</v>
      </c>
      <c r="R1469" s="9" t="s">
        <v>8342</v>
      </c>
      <c r="S1469" s="13">
        <f>(((K1469/60)/60)/24)+DATE(1970,1,1)+(-5/24)</f>
        <v>40933.593576388885</v>
      </c>
      <c r="T1469" s="13">
        <f>(((J1469/60)/60)/24)+DATE(1970,1,1)+(-5/24)</f>
        <v>40993.55190972222</v>
      </c>
      <c r="U1469">
        <f t="shared" si="22"/>
        <v>2012</v>
      </c>
    </row>
    <row r="1470" spans="1:21" ht="45" x14ac:dyDescent="0.2">
      <c r="A1470" s="8">
        <f>F1470/E1470</f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14">
        <f>F1470/M1470</f>
        <v>33.191126279863482</v>
      </c>
      <c r="Q1470" s="9" t="s">
        <v>8322</v>
      </c>
      <c r="R1470" s="9" t="s">
        <v>8342</v>
      </c>
      <c r="S1470" s="13">
        <f>(((K1470/60)/60)/24)+DATE(1970,1,1)+(-5/24)</f>
        <v>40645.806122685186</v>
      </c>
      <c r="T1470" s="13">
        <f>(((J1470/60)/60)/24)+DATE(1970,1,1)+(-5/24)</f>
        <v>40705.806122685186</v>
      </c>
      <c r="U1470">
        <f t="shared" si="22"/>
        <v>2011</v>
      </c>
    </row>
    <row r="1471" spans="1:21" ht="30" x14ac:dyDescent="0.2">
      <c r="A1471" s="8">
        <f>F1471/E1471</f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14">
        <f>F1471/M1471</f>
        <v>149.46417445482865</v>
      </c>
      <c r="Q1471" s="9" t="s">
        <v>8322</v>
      </c>
      <c r="R1471" s="9" t="s">
        <v>8342</v>
      </c>
      <c r="S1471" s="13">
        <f>(((K1471/60)/60)/24)+DATE(1970,1,1)+(-5/24)</f>
        <v>41290.390150462961</v>
      </c>
      <c r="T1471" s="13">
        <f>(((J1471/60)/60)/24)+DATE(1970,1,1)+(-5/24)</f>
        <v>41320.390150462961</v>
      </c>
      <c r="U1471">
        <f t="shared" si="22"/>
        <v>2013</v>
      </c>
    </row>
    <row r="1472" spans="1:21" ht="45" x14ac:dyDescent="0.2">
      <c r="A1472" s="8">
        <f>F1472/E1472</f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14">
        <f>F1472/M1472</f>
        <v>23.172839506172838</v>
      </c>
      <c r="Q1472" s="9" t="s">
        <v>8322</v>
      </c>
      <c r="R1472" s="9" t="s">
        <v>8342</v>
      </c>
      <c r="S1472" s="13">
        <f>(((K1472/60)/60)/24)+DATE(1970,1,1)+(-5/24)</f>
        <v>41250.618784722217</v>
      </c>
      <c r="T1472" s="13">
        <f>(((J1472/60)/60)/24)+DATE(1970,1,1)+(-5/24)</f>
        <v>41271.618784722217</v>
      </c>
      <c r="U1472">
        <f t="shared" si="22"/>
        <v>2012</v>
      </c>
    </row>
    <row r="1473" spans="1:21" ht="45" x14ac:dyDescent="0.2">
      <c r="A1473" s="8">
        <f>F1473/E1473</f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14">
        <f>F1473/M1473</f>
        <v>96.877551020408163</v>
      </c>
      <c r="Q1473" s="9" t="s">
        <v>8322</v>
      </c>
      <c r="R1473" s="9" t="s">
        <v>8342</v>
      </c>
      <c r="S1473" s="13">
        <f>(((K1473/60)/60)/24)+DATE(1970,1,1)+(-5/24)</f>
        <v>42073.749236111107</v>
      </c>
      <c r="T1473" s="13">
        <f>(((J1473/60)/60)/24)+DATE(1970,1,1)+(-5/24)</f>
        <v>42103.749236111107</v>
      </c>
      <c r="U1473">
        <f t="shared" si="22"/>
        <v>2015</v>
      </c>
    </row>
    <row r="1474" spans="1:21" ht="45" x14ac:dyDescent="0.2">
      <c r="A1474" s="8">
        <f>F1474/E1474</f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14">
        <f>F1474/M1474</f>
        <v>103.20238095238095</v>
      </c>
      <c r="Q1474" s="9" t="s">
        <v>8322</v>
      </c>
      <c r="R1474" s="9" t="s">
        <v>8342</v>
      </c>
      <c r="S1474" s="13">
        <f>(((K1474/60)/60)/24)+DATE(1970,1,1)+(-5/24)</f>
        <v>41533.33452546296</v>
      </c>
      <c r="T1474" s="13">
        <f>(((J1474/60)/60)/24)+DATE(1970,1,1)+(-5/24)</f>
        <v>41563.33452546296</v>
      </c>
      <c r="U1474">
        <f t="shared" si="22"/>
        <v>2013</v>
      </c>
    </row>
    <row r="1475" spans="1:21" x14ac:dyDescent="0.2">
      <c r="A1475" s="8">
        <f>F1475/E1475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14">
        <f>F1475/M1475</f>
        <v>38.462553191489363</v>
      </c>
      <c r="Q1475" s="9" t="s">
        <v>8322</v>
      </c>
      <c r="R1475" s="9" t="s">
        <v>8342</v>
      </c>
      <c r="S1475" s="13">
        <f>(((K1475/60)/60)/24)+DATE(1970,1,1)+(-5/24)</f>
        <v>40939.771284722221</v>
      </c>
      <c r="T1475" s="13">
        <f>(((J1475/60)/60)/24)+DATE(1970,1,1)+(-5/24)</f>
        <v>40969.771284722221</v>
      </c>
      <c r="U1475">
        <f t="shared" ref="U1475:U1538" si="23">YEAR(S1475)</f>
        <v>2012</v>
      </c>
    </row>
    <row r="1476" spans="1:21" ht="45" x14ac:dyDescent="0.2">
      <c r="A1476" s="8">
        <f>F1476/E1476</f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14">
        <f>F1476/M1476</f>
        <v>44.315789473684212</v>
      </c>
      <c r="Q1476" s="9" t="s">
        <v>8322</v>
      </c>
      <c r="R1476" s="9" t="s">
        <v>8342</v>
      </c>
      <c r="S1476" s="13">
        <f>(((K1476/60)/60)/24)+DATE(1970,1,1)+(-5/24)</f>
        <v>41500.519583333327</v>
      </c>
      <c r="T1476" s="13">
        <f>(((J1476/60)/60)/24)+DATE(1970,1,1)+(-5/24)</f>
        <v>41530.519583333327</v>
      </c>
      <c r="U1476">
        <f t="shared" si="23"/>
        <v>2013</v>
      </c>
    </row>
    <row r="1477" spans="1:21" ht="45" x14ac:dyDescent="0.2">
      <c r="A1477" s="8">
        <f>F1477/E1477</f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14">
        <f>F1477/M1477</f>
        <v>64.173356009070289</v>
      </c>
      <c r="Q1477" s="9" t="s">
        <v>8322</v>
      </c>
      <c r="R1477" s="9" t="s">
        <v>8342</v>
      </c>
      <c r="S1477" s="13">
        <f>(((K1477/60)/60)/24)+DATE(1970,1,1)+(-5/24)</f>
        <v>41960.514618055553</v>
      </c>
      <c r="T1477" s="13">
        <f>(((J1477/60)/60)/24)+DATE(1970,1,1)+(-5/24)</f>
        <v>41992.999305555553</v>
      </c>
      <c r="U1477">
        <f t="shared" si="23"/>
        <v>2014</v>
      </c>
    </row>
    <row r="1478" spans="1:21" ht="30" x14ac:dyDescent="0.2">
      <c r="A1478" s="8">
        <f>F1478/E1478</f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14">
        <f>F1478/M1478</f>
        <v>43.333275109170302</v>
      </c>
      <c r="Q1478" s="9" t="s">
        <v>8322</v>
      </c>
      <c r="R1478" s="9" t="s">
        <v>8342</v>
      </c>
      <c r="S1478" s="13">
        <f>(((K1478/60)/60)/24)+DATE(1970,1,1)+(-5/24)</f>
        <v>40765.833587962959</v>
      </c>
      <c r="T1478" s="13">
        <f>(((J1478/60)/60)/24)+DATE(1970,1,1)+(-5/24)</f>
        <v>40795.833587962959</v>
      </c>
      <c r="U1478">
        <f t="shared" si="23"/>
        <v>2011</v>
      </c>
    </row>
    <row r="1479" spans="1:21" ht="45" x14ac:dyDescent="0.2">
      <c r="A1479" s="8">
        <f>F1479/E1479</f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14">
        <f>F1479/M1479</f>
        <v>90.495934959349597</v>
      </c>
      <c r="Q1479" s="9" t="s">
        <v>8322</v>
      </c>
      <c r="R1479" s="9" t="s">
        <v>8342</v>
      </c>
      <c r="S1479" s="13">
        <f>(((K1479/60)/60)/24)+DATE(1970,1,1)+(-5/24)</f>
        <v>40840.407453703701</v>
      </c>
      <c r="T1479" s="13">
        <f>(((J1479/60)/60)/24)+DATE(1970,1,1)+(-5/24)</f>
        <v>40899.916666666664</v>
      </c>
      <c r="U1479">
        <f t="shared" si="23"/>
        <v>2011</v>
      </c>
    </row>
    <row r="1480" spans="1:21" ht="45" x14ac:dyDescent="0.2">
      <c r="A1480" s="8">
        <f>F1480/E1480</f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14">
        <f>F1480/M1480</f>
        <v>29.187190495010373</v>
      </c>
      <c r="Q1480" s="9" t="s">
        <v>8322</v>
      </c>
      <c r="R1480" s="9" t="s">
        <v>8342</v>
      </c>
      <c r="S1480" s="13">
        <f>(((K1480/60)/60)/24)+DATE(1970,1,1)+(-5/24)</f>
        <v>41394.663344907407</v>
      </c>
      <c r="T1480" s="13">
        <f>(((J1480/60)/60)/24)+DATE(1970,1,1)+(-5/24)</f>
        <v>41408.663344907407</v>
      </c>
      <c r="U1480">
        <f t="shared" si="23"/>
        <v>2013</v>
      </c>
    </row>
    <row r="1481" spans="1:21" ht="45" x14ac:dyDescent="0.2">
      <c r="A1481" s="8">
        <f>F1481/E1481</f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14">
        <f>F1481/M1481</f>
        <v>30.95774647887324</v>
      </c>
      <c r="Q1481" s="9" t="s">
        <v>8322</v>
      </c>
      <c r="R1481" s="9" t="s">
        <v>8342</v>
      </c>
      <c r="S1481" s="13">
        <f>(((K1481/60)/60)/24)+DATE(1970,1,1)+(-5/24)</f>
        <v>41754.536909722221</v>
      </c>
      <c r="T1481" s="13">
        <f>(((J1481/60)/60)/24)+DATE(1970,1,1)+(-5/24)</f>
        <v>41768.957638888889</v>
      </c>
      <c r="U1481">
        <f t="shared" si="23"/>
        <v>2014</v>
      </c>
    </row>
    <row r="1482" spans="1:21" ht="45" x14ac:dyDescent="0.2">
      <c r="A1482" s="8">
        <f>F1482/E1482</f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14">
        <f>F1482/M1482</f>
        <v>92.157795275590544</v>
      </c>
      <c r="Q1482" s="9" t="s">
        <v>8322</v>
      </c>
      <c r="R1482" s="9" t="s">
        <v>8342</v>
      </c>
      <c r="S1482" s="13">
        <f>(((K1482/60)/60)/24)+DATE(1970,1,1)+(-5/24)</f>
        <v>41464.725682870368</v>
      </c>
      <c r="T1482" s="13">
        <f>(((J1482/60)/60)/24)+DATE(1970,1,1)+(-5/24)</f>
        <v>41481.5</v>
      </c>
      <c r="U1482">
        <f t="shared" si="23"/>
        <v>2013</v>
      </c>
    </row>
    <row r="1483" spans="1:21" ht="45" x14ac:dyDescent="0.2">
      <c r="A1483" s="8">
        <f>F1483/E1483</f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14">
        <f>F1483/M1483</f>
        <v>17.5</v>
      </c>
      <c r="Q1483" s="9" t="s">
        <v>8322</v>
      </c>
      <c r="R1483" s="9" t="s">
        <v>8324</v>
      </c>
      <c r="S1483" s="13">
        <f>(((K1483/60)/60)/24)+DATE(1970,1,1)+(-5/24)</f>
        <v>41550.714641203704</v>
      </c>
      <c r="T1483" s="13">
        <f>(((J1483/60)/60)/24)+DATE(1970,1,1)+(-5/24)</f>
        <v>41580.714641203704</v>
      </c>
      <c r="U1483">
        <f t="shared" si="23"/>
        <v>2013</v>
      </c>
    </row>
    <row r="1484" spans="1:21" ht="45" x14ac:dyDescent="0.2">
      <c r="A1484" s="8">
        <f>F1484/E1484</f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14">
        <f>F1484/M1484</f>
        <v>5</v>
      </c>
      <c r="Q1484" s="9" t="s">
        <v>8322</v>
      </c>
      <c r="R1484" s="9" t="s">
        <v>8324</v>
      </c>
      <c r="S1484" s="13">
        <f>(((K1484/60)/60)/24)+DATE(1970,1,1)+(-5/24)</f>
        <v>41136.649722222224</v>
      </c>
      <c r="T1484" s="13">
        <f>(((J1484/60)/60)/24)+DATE(1970,1,1)+(-5/24)</f>
        <v>41159.118749999994</v>
      </c>
      <c r="U1484">
        <f t="shared" si="23"/>
        <v>2012</v>
      </c>
    </row>
    <row r="1485" spans="1:21" ht="45" x14ac:dyDescent="0.2">
      <c r="A1485" s="8">
        <f>F1485/E1485</f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14">
        <f>F1485/M1485</f>
        <v>25</v>
      </c>
      <c r="Q1485" s="9" t="s">
        <v>8322</v>
      </c>
      <c r="R1485" s="9" t="s">
        <v>8324</v>
      </c>
      <c r="S1485" s="13">
        <f>(((K1485/60)/60)/24)+DATE(1970,1,1)+(-5/24)</f>
        <v>42547.984664351847</v>
      </c>
      <c r="T1485" s="13">
        <f>(((J1485/60)/60)/24)+DATE(1970,1,1)+(-5/24)</f>
        <v>42572.984664351847</v>
      </c>
      <c r="U1485">
        <f t="shared" si="23"/>
        <v>2016</v>
      </c>
    </row>
    <row r="1486" spans="1:21" ht="30" x14ac:dyDescent="0.2">
      <c r="A1486" s="8">
        <f>F1486/E1486</f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14" t="e">
        <f>F1486/M1486</f>
        <v>#DIV/0!</v>
      </c>
      <c r="Q1486" s="9" t="s">
        <v>8322</v>
      </c>
      <c r="R1486" s="9" t="s">
        <v>8324</v>
      </c>
      <c r="S1486" s="13">
        <f>(((K1486/60)/60)/24)+DATE(1970,1,1)+(-5/24)</f>
        <v>41052.992627314808</v>
      </c>
      <c r="T1486" s="13">
        <f>(((J1486/60)/60)/24)+DATE(1970,1,1)+(-5/24)</f>
        <v>41111.410416666666</v>
      </c>
      <c r="U1486">
        <f t="shared" si="23"/>
        <v>2012</v>
      </c>
    </row>
    <row r="1487" spans="1:21" ht="45" x14ac:dyDescent="0.2">
      <c r="A1487" s="8">
        <f>F1487/E1487</f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14">
        <f>F1487/M1487</f>
        <v>50</v>
      </c>
      <c r="Q1487" s="9" t="s">
        <v>8322</v>
      </c>
      <c r="R1487" s="9" t="s">
        <v>8324</v>
      </c>
      <c r="S1487" s="13">
        <f>(((K1487/60)/60)/24)+DATE(1970,1,1)+(-5/24)</f>
        <v>42130.587650462963</v>
      </c>
      <c r="T1487" s="13">
        <f>(((J1487/60)/60)/24)+DATE(1970,1,1)+(-5/24)</f>
        <v>42175.587650462963</v>
      </c>
      <c r="U1487">
        <f t="shared" si="23"/>
        <v>2015</v>
      </c>
    </row>
    <row r="1488" spans="1:21" ht="45" x14ac:dyDescent="0.2">
      <c r="A1488" s="8">
        <f>F1488/E1488</f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14">
        <f>F1488/M1488</f>
        <v>16</v>
      </c>
      <c r="Q1488" s="9" t="s">
        <v>8322</v>
      </c>
      <c r="R1488" s="9" t="s">
        <v>8324</v>
      </c>
      <c r="S1488" s="13">
        <f>(((K1488/60)/60)/24)+DATE(1970,1,1)+(-5/24)</f>
        <v>42031.960196759253</v>
      </c>
      <c r="T1488" s="13">
        <f>(((J1488/60)/60)/24)+DATE(1970,1,1)+(-5/24)</f>
        <v>42061.960196759253</v>
      </c>
      <c r="U1488">
        <f t="shared" si="23"/>
        <v>2015</v>
      </c>
    </row>
    <row r="1489" spans="1:21" ht="45" x14ac:dyDescent="0.2">
      <c r="A1489" s="8">
        <f>F1489/E1489</f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14" t="e">
        <f>F1489/M1489</f>
        <v>#DIV/0!</v>
      </c>
      <c r="Q1489" s="9" t="s">
        <v>8322</v>
      </c>
      <c r="R1489" s="9" t="s">
        <v>8324</v>
      </c>
      <c r="S1489" s="13">
        <f>(((K1489/60)/60)/24)+DATE(1970,1,1)+(-5/24)</f>
        <v>42554.709155092591</v>
      </c>
      <c r="T1489" s="13">
        <f>(((J1489/60)/60)/24)+DATE(1970,1,1)+(-5/24)</f>
        <v>42584.709155092591</v>
      </c>
      <c r="U1489">
        <f t="shared" si="23"/>
        <v>2016</v>
      </c>
    </row>
    <row r="1490" spans="1:21" ht="45" x14ac:dyDescent="0.2">
      <c r="A1490" s="8">
        <f>F1490/E1490</f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14">
        <f>F1490/M1490</f>
        <v>60</v>
      </c>
      <c r="Q1490" s="9" t="s">
        <v>8322</v>
      </c>
      <c r="R1490" s="9" t="s">
        <v>8324</v>
      </c>
      <c r="S1490" s="13">
        <f>(((K1490/60)/60)/24)+DATE(1970,1,1)+(-5/24)</f>
        <v>41614.354861111111</v>
      </c>
      <c r="T1490" s="13">
        <f>(((J1490/60)/60)/24)+DATE(1970,1,1)+(-5/24)</f>
        <v>41644.354861111111</v>
      </c>
      <c r="U1490">
        <f t="shared" si="23"/>
        <v>2013</v>
      </c>
    </row>
    <row r="1491" spans="1:21" ht="45" x14ac:dyDescent="0.2">
      <c r="A1491" s="8">
        <f>F1491/E1491</f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14" t="e">
        <f>F1491/M1491</f>
        <v>#DIV/0!</v>
      </c>
      <c r="Q1491" s="9" t="s">
        <v>8322</v>
      </c>
      <c r="R1491" s="9" t="s">
        <v>8324</v>
      </c>
      <c r="S1491" s="13">
        <f>(((K1491/60)/60)/24)+DATE(1970,1,1)+(-5/24)</f>
        <v>41198.403379629628</v>
      </c>
      <c r="T1491" s="13">
        <f>(((J1491/60)/60)/24)+DATE(1970,1,1)+(-5/24)</f>
        <v>41228.445046296292</v>
      </c>
      <c r="U1491">
        <f t="shared" si="23"/>
        <v>2012</v>
      </c>
    </row>
    <row r="1492" spans="1:21" ht="45" x14ac:dyDescent="0.2">
      <c r="A1492" s="8">
        <f>F1492/E1492</f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14">
        <f>F1492/M1492</f>
        <v>47.10526315789474</v>
      </c>
      <c r="Q1492" s="9" t="s">
        <v>8322</v>
      </c>
      <c r="R1492" s="9" t="s">
        <v>8324</v>
      </c>
      <c r="S1492" s="13">
        <f>(((K1492/60)/60)/24)+DATE(1970,1,1)+(-5/24)</f>
        <v>41520.352708333332</v>
      </c>
      <c r="T1492" s="13">
        <f>(((J1492/60)/60)/24)+DATE(1970,1,1)+(-5/24)</f>
        <v>41549.352708333332</v>
      </c>
      <c r="U1492">
        <f t="shared" si="23"/>
        <v>2013</v>
      </c>
    </row>
    <row r="1493" spans="1:21" ht="30" x14ac:dyDescent="0.2">
      <c r="A1493" s="8">
        <f>F1493/E1493</f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14">
        <f>F1493/M1493</f>
        <v>100</v>
      </c>
      <c r="Q1493" s="9" t="s">
        <v>8322</v>
      </c>
      <c r="R1493" s="9" t="s">
        <v>8324</v>
      </c>
      <c r="S1493" s="13">
        <f>(((K1493/60)/60)/24)+DATE(1970,1,1)+(-5/24)</f>
        <v>41991.505127314813</v>
      </c>
      <c r="T1493" s="13">
        <f>(((J1493/60)/60)/24)+DATE(1970,1,1)+(-5/24)</f>
        <v>42050.443055555552</v>
      </c>
      <c r="U1493">
        <f t="shared" si="23"/>
        <v>2014</v>
      </c>
    </row>
    <row r="1494" spans="1:21" ht="45" x14ac:dyDescent="0.2">
      <c r="A1494" s="8">
        <f>F1494/E1494</f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14">
        <f>F1494/M1494</f>
        <v>15</v>
      </c>
      <c r="Q1494" s="9" t="s">
        <v>8322</v>
      </c>
      <c r="R1494" s="9" t="s">
        <v>8324</v>
      </c>
      <c r="S1494" s="13">
        <f>(((K1494/60)/60)/24)+DATE(1970,1,1)+(-5/24)</f>
        <v>40682.676458333335</v>
      </c>
      <c r="T1494" s="13">
        <f>(((J1494/60)/60)/24)+DATE(1970,1,1)+(-5/24)</f>
        <v>40712.676458333335</v>
      </c>
      <c r="U1494">
        <f t="shared" si="23"/>
        <v>2011</v>
      </c>
    </row>
    <row r="1495" spans="1:21" ht="30" x14ac:dyDescent="0.2">
      <c r="A1495" s="8">
        <f>F1495/E1495</f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14" t="e">
        <f>F1495/M1495</f>
        <v>#DIV/0!</v>
      </c>
      <c r="Q1495" s="9" t="s">
        <v>8322</v>
      </c>
      <c r="R1495" s="9" t="s">
        <v>8324</v>
      </c>
      <c r="S1495" s="13">
        <f>(((K1495/60)/60)/24)+DATE(1970,1,1)+(-5/24)</f>
        <v>41411.658275462964</v>
      </c>
      <c r="T1495" s="13">
        <f>(((J1495/60)/60)/24)+DATE(1970,1,1)+(-5/24)</f>
        <v>41441.658275462964</v>
      </c>
      <c r="U1495">
        <f t="shared" si="23"/>
        <v>2013</v>
      </c>
    </row>
    <row r="1496" spans="1:21" ht="45" x14ac:dyDescent="0.2">
      <c r="A1496" s="8">
        <f>F1496/E1496</f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14">
        <f>F1496/M1496</f>
        <v>40.454545454545453</v>
      </c>
      <c r="Q1496" s="9" t="s">
        <v>8322</v>
      </c>
      <c r="R1496" s="9" t="s">
        <v>8324</v>
      </c>
      <c r="S1496" s="13">
        <f>(((K1496/60)/60)/24)+DATE(1970,1,1)+(-5/24)</f>
        <v>42067.514039351845</v>
      </c>
      <c r="T1496" s="13">
        <f>(((J1496/60)/60)/24)+DATE(1970,1,1)+(-5/24)</f>
        <v>42097.443055555552</v>
      </c>
      <c r="U1496">
        <f t="shared" si="23"/>
        <v>2015</v>
      </c>
    </row>
    <row r="1497" spans="1:21" ht="30" x14ac:dyDescent="0.2">
      <c r="A1497" s="8">
        <f>F1497/E1497</f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14" t="e">
        <f>F1497/M1497</f>
        <v>#DIV/0!</v>
      </c>
      <c r="Q1497" s="9" t="s">
        <v>8322</v>
      </c>
      <c r="R1497" s="9" t="s">
        <v>8324</v>
      </c>
      <c r="S1497" s="13">
        <f>(((K1497/60)/60)/24)+DATE(1970,1,1)+(-5/24)</f>
        <v>40752.581377314811</v>
      </c>
      <c r="T1497" s="13">
        <f>(((J1497/60)/60)/24)+DATE(1970,1,1)+(-5/24)</f>
        <v>40782.581377314811</v>
      </c>
      <c r="U1497">
        <f t="shared" si="23"/>
        <v>2011</v>
      </c>
    </row>
    <row r="1498" spans="1:21" ht="45" x14ac:dyDescent="0.2">
      <c r="A1498" s="8">
        <f>F1498/E1498</f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14" t="e">
        <f>F1498/M1498</f>
        <v>#DIV/0!</v>
      </c>
      <c r="Q1498" s="9" t="s">
        <v>8322</v>
      </c>
      <c r="R1498" s="9" t="s">
        <v>8324</v>
      </c>
      <c r="S1498" s="13">
        <f>(((K1498/60)/60)/24)+DATE(1970,1,1)+(-5/24)</f>
        <v>41838.266886574071</v>
      </c>
      <c r="T1498" s="13">
        <f>(((J1498/60)/60)/24)+DATE(1970,1,1)+(-5/24)</f>
        <v>41898.266886574071</v>
      </c>
      <c r="U1498">
        <f t="shared" si="23"/>
        <v>2014</v>
      </c>
    </row>
    <row r="1499" spans="1:21" ht="45" x14ac:dyDescent="0.2">
      <c r="A1499" s="8">
        <f>F1499/E1499</f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14">
        <f>F1499/M1499</f>
        <v>1</v>
      </c>
      <c r="Q1499" s="9" t="s">
        <v>8322</v>
      </c>
      <c r="R1499" s="9" t="s">
        <v>8324</v>
      </c>
      <c r="S1499" s="13">
        <f>(((K1499/60)/60)/24)+DATE(1970,1,1)+(-5/24)</f>
        <v>41444.434282407405</v>
      </c>
      <c r="T1499" s="13">
        <f>(((J1499/60)/60)/24)+DATE(1970,1,1)+(-5/24)</f>
        <v>41486.613194444442</v>
      </c>
      <c r="U1499">
        <f t="shared" si="23"/>
        <v>2013</v>
      </c>
    </row>
    <row r="1500" spans="1:21" ht="45" x14ac:dyDescent="0.2">
      <c r="A1500" s="8">
        <f>F1500/E1500</f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14">
        <f>F1500/M1500</f>
        <v>19</v>
      </c>
      <c r="Q1500" s="9" t="s">
        <v>8322</v>
      </c>
      <c r="R1500" s="9" t="s">
        <v>8324</v>
      </c>
      <c r="S1500" s="13">
        <f>(((K1500/60)/60)/24)+DATE(1970,1,1)+(-5/24)</f>
        <v>41840.775208333333</v>
      </c>
      <c r="T1500" s="13">
        <f>(((J1500/60)/60)/24)+DATE(1970,1,1)+(-5/24)</f>
        <v>41885.775208333333</v>
      </c>
      <c r="U1500">
        <f t="shared" si="23"/>
        <v>2014</v>
      </c>
    </row>
    <row r="1501" spans="1:21" ht="45" x14ac:dyDescent="0.2">
      <c r="A1501" s="8">
        <f>F1501/E1501</f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14">
        <f>F1501/M1501</f>
        <v>5</v>
      </c>
      <c r="Q1501" s="9" t="s">
        <v>8322</v>
      </c>
      <c r="R1501" s="9" t="s">
        <v>8324</v>
      </c>
      <c r="S1501" s="13">
        <f>(((K1501/60)/60)/24)+DATE(1970,1,1)+(-5/24)</f>
        <v>42526.798993055556</v>
      </c>
      <c r="T1501" s="13">
        <f>(((J1501/60)/60)/24)+DATE(1970,1,1)+(-5/24)</f>
        <v>42586.798993055556</v>
      </c>
      <c r="U1501">
        <f t="shared" si="23"/>
        <v>2016</v>
      </c>
    </row>
    <row r="1502" spans="1:21" ht="45" x14ac:dyDescent="0.2">
      <c r="A1502" s="8">
        <f>F1502/E1502</f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14">
        <f>F1502/M1502</f>
        <v>46.733333333333334</v>
      </c>
      <c r="Q1502" s="9" t="s">
        <v>8322</v>
      </c>
      <c r="R1502" s="9" t="s">
        <v>8324</v>
      </c>
      <c r="S1502" s="13">
        <f>(((K1502/60)/60)/24)+DATE(1970,1,1)+(-5/24)</f>
        <v>41365.69626157407</v>
      </c>
      <c r="T1502" s="13">
        <f>(((J1502/60)/60)/24)+DATE(1970,1,1)+(-5/24)</f>
        <v>41395.69626157407</v>
      </c>
      <c r="U1502">
        <f t="shared" si="23"/>
        <v>2013</v>
      </c>
    </row>
    <row r="1503" spans="1:21" ht="30" x14ac:dyDescent="0.2">
      <c r="A1503" s="8">
        <f>F1503/E1503</f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14">
        <f>F1503/M1503</f>
        <v>97.731073446327684</v>
      </c>
      <c r="Q1503" s="9" t="s">
        <v>8338</v>
      </c>
      <c r="R1503" s="9" t="s">
        <v>8339</v>
      </c>
      <c r="S1503" s="13">
        <f>(((K1503/60)/60)/24)+DATE(1970,1,1)+(-5/24)</f>
        <v>42163.3752662037</v>
      </c>
      <c r="T1503" s="13">
        <f>(((J1503/60)/60)/24)+DATE(1970,1,1)+(-5/24)</f>
        <v>42193.3752662037</v>
      </c>
      <c r="U1503">
        <f t="shared" si="23"/>
        <v>2015</v>
      </c>
    </row>
    <row r="1504" spans="1:21" ht="45" x14ac:dyDescent="0.2">
      <c r="A1504" s="8">
        <f>F1504/E1504</f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14">
        <f>F1504/M1504</f>
        <v>67.835866261398181</v>
      </c>
      <c r="Q1504" s="9" t="s">
        <v>8338</v>
      </c>
      <c r="R1504" s="9" t="s">
        <v>8339</v>
      </c>
      <c r="S1504" s="13">
        <f>(((K1504/60)/60)/24)+DATE(1970,1,1)+(-5/24)</f>
        <v>42426.33425925926</v>
      </c>
      <c r="T1504" s="13">
        <f>(((J1504/60)/60)/24)+DATE(1970,1,1)+(-5/24)</f>
        <v>42454.708333333336</v>
      </c>
      <c r="U1504">
        <f t="shared" si="23"/>
        <v>2016</v>
      </c>
    </row>
    <row r="1505" spans="1:21" ht="45" x14ac:dyDescent="0.2">
      <c r="A1505" s="8">
        <f>F1505/E1505</f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14">
        <f>F1505/M1505</f>
        <v>56.98492957746479</v>
      </c>
      <c r="Q1505" s="9" t="s">
        <v>8338</v>
      </c>
      <c r="R1505" s="9" t="s">
        <v>8339</v>
      </c>
      <c r="S1505" s="13">
        <f>(((K1505/60)/60)/24)+DATE(1970,1,1)+(-5/24)</f>
        <v>42606.13890046296</v>
      </c>
      <c r="T1505" s="13">
        <f>(((J1505/60)/60)/24)+DATE(1970,1,1)+(-5/24)</f>
        <v>42666.13890046296</v>
      </c>
      <c r="U1505">
        <f t="shared" si="23"/>
        <v>2016</v>
      </c>
    </row>
    <row r="1506" spans="1:21" ht="30" x14ac:dyDescent="0.2">
      <c r="A1506" s="8">
        <f>F1506/E1506</f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14">
        <f>F1506/M1506</f>
        <v>67.159851301115239</v>
      </c>
      <c r="Q1506" s="9" t="s">
        <v>8338</v>
      </c>
      <c r="R1506" s="9" t="s">
        <v>8339</v>
      </c>
      <c r="S1506" s="13">
        <f>(((K1506/60)/60)/24)+DATE(1970,1,1)+(-5/24)</f>
        <v>41772.44935185185</v>
      </c>
      <c r="T1506" s="13">
        <f>(((J1506/60)/60)/24)+DATE(1970,1,1)+(-5/24)</f>
        <v>41800.147916666661</v>
      </c>
      <c r="U1506">
        <f t="shared" si="23"/>
        <v>2014</v>
      </c>
    </row>
    <row r="1507" spans="1:21" ht="45" x14ac:dyDescent="0.2">
      <c r="A1507" s="8">
        <f>F1507/E1507</f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14">
        <f>F1507/M1507</f>
        <v>48.037681159420288</v>
      </c>
      <c r="Q1507" s="9" t="s">
        <v>8338</v>
      </c>
      <c r="R1507" s="9" t="s">
        <v>8339</v>
      </c>
      <c r="S1507" s="13">
        <f>(((K1507/60)/60)/24)+DATE(1970,1,1)+(-5/24)</f>
        <v>42414.234988425924</v>
      </c>
      <c r="T1507" s="13">
        <f>(((J1507/60)/60)/24)+DATE(1970,1,1)+(-5/24)</f>
        <v>42451.625694444439</v>
      </c>
      <c r="U1507">
        <f t="shared" si="23"/>
        <v>2016</v>
      </c>
    </row>
    <row r="1508" spans="1:21" ht="45" x14ac:dyDescent="0.2">
      <c r="A1508" s="8">
        <f>F1508/E1508</f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14">
        <f>F1508/M1508</f>
        <v>38.860465116279073</v>
      </c>
      <c r="Q1508" s="9" t="s">
        <v>8338</v>
      </c>
      <c r="R1508" s="9" t="s">
        <v>8339</v>
      </c>
      <c r="S1508" s="13">
        <f>(((K1508/60)/60)/24)+DATE(1970,1,1)+(-5/24)</f>
        <v>41814.577592592592</v>
      </c>
      <c r="T1508" s="13">
        <f>(((J1508/60)/60)/24)+DATE(1970,1,1)+(-5/24)</f>
        <v>41844.577592592592</v>
      </c>
      <c r="U1508">
        <f t="shared" si="23"/>
        <v>2014</v>
      </c>
    </row>
    <row r="1509" spans="1:21" ht="45" x14ac:dyDescent="0.2">
      <c r="A1509" s="8">
        <f>F1509/E1509</f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14">
        <f>F1509/M1509</f>
        <v>78.181818181818187</v>
      </c>
      <c r="Q1509" s="9" t="s">
        <v>8338</v>
      </c>
      <c r="R1509" s="9" t="s">
        <v>8339</v>
      </c>
      <c r="S1509" s="13">
        <f>(((K1509/60)/60)/24)+DATE(1970,1,1)+(-5/24)</f>
        <v>40254.242002314815</v>
      </c>
      <c r="T1509" s="13">
        <f>(((J1509/60)/60)/24)+DATE(1970,1,1)+(-5/24)</f>
        <v>40313.131944444445</v>
      </c>
      <c r="U1509">
        <f t="shared" si="23"/>
        <v>2010</v>
      </c>
    </row>
    <row r="1510" spans="1:21" ht="45" x14ac:dyDescent="0.2">
      <c r="A1510" s="8">
        <f>F1510/E1510</f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14">
        <f>F1510/M1510</f>
        <v>97.113744075829388</v>
      </c>
      <c r="Q1510" s="9" t="s">
        <v>8338</v>
      </c>
      <c r="R1510" s="9" t="s">
        <v>8339</v>
      </c>
      <c r="S1510" s="13">
        <f>(((K1510/60)/60)/24)+DATE(1970,1,1)+(-5/24)</f>
        <v>41786.406030092592</v>
      </c>
      <c r="T1510" s="13">
        <f>(((J1510/60)/60)/24)+DATE(1970,1,1)+(-5/24)</f>
        <v>41817.406030092592</v>
      </c>
      <c r="U1510">
        <f t="shared" si="23"/>
        <v>2014</v>
      </c>
    </row>
    <row r="1511" spans="1:21" ht="45" x14ac:dyDescent="0.2">
      <c r="A1511" s="8">
        <f>F1511/E1511</f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14">
        <f>F1511/M1511</f>
        <v>110.39397959183674</v>
      </c>
      <c r="Q1511" s="9" t="s">
        <v>8338</v>
      </c>
      <c r="R1511" s="9" t="s">
        <v>8339</v>
      </c>
      <c r="S1511" s="13">
        <f>(((K1511/60)/60)/24)+DATE(1970,1,1)+(-5/24)</f>
        <v>42751.325057870366</v>
      </c>
      <c r="T1511" s="13">
        <f>(((J1511/60)/60)/24)+DATE(1970,1,1)+(-5/24)</f>
        <v>42780.749305555553</v>
      </c>
      <c r="U1511">
        <f t="shared" si="23"/>
        <v>2017</v>
      </c>
    </row>
    <row r="1512" spans="1:21" ht="45" x14ac:dyDescent="0.2">
      <c r="A1512" s="8">
        <f>F1512/E1512</f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14">
        <f>F1512/M1512</f>
        <v>39.91506172839506</v>
      </c>
      <c r="Q1512" s="9" t="s">
        <v>8338</v>
      </c>
      <c r="R1512" s="9" t="s">
        <v>8339</v>
      </c>
      <c r="S1512" s="13">
        <f>(((K1512/60)/60)/24)+DATE(1970,1,1)+(-5/24)</f>
        <v>41809.176828703698</v>
      </c>
      <c r="T1512" s="13">
        <f>(((J1512/60)/60)/24)+DATE(1970,1,1)+(-5/24)</f>
        <v>41839.176828703698</v>
      </c>
      <c r="U1512">
        <f t="shared" si="23"/>
        <v>2014</v>
      </c>
    </row>
    <row r="1513" spans="1:21" ht="45" x14ac:dyDescent="0.2">
      <c r="A1513" s="8">
        <f>F1513/E1513</f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14">
        <f>F1513/M1513</f>
        <v>75.975728155339809</v>
      </c>
      <c r="Q1513" s="9" t="s">
        <v>8338</v>
      </c>
      <c r="R1513" s="9" t="s">
        <v>8339</v>
      </c>
      <c r="S1513" s="13">
        <f>(((K1513/60)/60)/24)+DATE(1970,1,1)+(-5/24)</f>
        <v>42296.375046296293</v>
      </c>
      <c r="T1513" s="13">
        <f>(((J1513/60)/60)/24)+DATE(1970,1,1)+(-5/24)</f>
        <v>42326.416712962957</v>
      </c>
      <c r="U1513">
        <f t="shared" si="23"/>
        <v>2015</v>
      </c>
    </row>
    <row r="1514" spans="1:21" ht="45" x14ac:dyDescent="0.2">
      <c r="A1514" s="8">
        <f>F1514/E1514</f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14">
        <f>F1514/M1514</f>
        <v>58.379104477611939</v>
      </c>
      <c r="Q1514" s="9" t="s">
        <v>8338</v>
      </c>
      <c r="R1514" s="9" t="s">
        <v>8339</v>
      </c>
      <c r="S1514" s="13">
        <f>(((K1514/60)/60)/24)+DATE(1970,1,1)+(-5/24)</f>
        <v>42741.476145833331</v>
      </c>
      <c r="T1514" s="13">
        <f>(((J1514/60)/60)/24)+DATE(1970,1,1)+(-5/24)</f>
        <v>42771.476145833331</v>
      </c>
      <c r="U1514">
        <f t="shared" si="23"/>
        <v>2017</v>
      </c>
    </row>
    <row r="1515" spans="1:21" ht="45" x14ac:dyDescent="0.2">
      <c r="A1515" s="8">
        <f>F1515/E1515</f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14">
        <f>F1515/M1515</f>
        <v>55.82093023255814</v>
      </c>
      <c r="Q1515" s="9" t="s">
        <v>8338</v>
      </c>
      <c r="R1515" s="9" t="s">
        <v>8339</v>
      </c>
      <c r="S1515" s="13">
        <f>(((K1515/60)/60)/24)+DATE(1970,1,1)+(-5/24)</f>
        <v>41806.42900462963</v>
      </c>
      <c r="T1515" s="13">
        <f>(((J1515/60)/60)/24)+DATE(1970,1,1)+(-5/24)</f>
        <v>41836.42900462963</v>
      </c>
      <c r="U1515">
        <f t="shared" si="23"/>
        <v>2014</v>
      </c>
    </row>
    <row r="1516" spans="1:21" ht="45" x14ac:dyDescent="0.2">
      <c r="A1516" s="8">
        <f>F1516/E1516</f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14">
        <f>F1516/M1516</f>
        <v>151.24431818181819</v>
      </c>
      <c r="Q1516" s="9" t="s">
        <v>8338</v>
      </c>
      <c r="R1516" s="9" t="s">
        <v>8339</v>
      </c>
      <c r="S1516" s="13">
        <f>(((K1516/60)/60)/24)+DATE(1970,1,1)+(-5/24)</f>
        <v>42234.389351851853</v>
      </c>
      <c r="T1516" s="13">
        <f>(((J1516/60)/60)/24)+DATE(1970,1,1)+(-5/24)</f>
        <v>42274.389351851853</v>
      </c>
      <c r="U1516">
        <f t="shared" si="23"/>
        <v>2015</v>
      </c>
    </row>
    <row r="1517" spans="1:21" ht="45" x14ac:dyDescent="0.2">
      <c r="A1517" s="8">
        <f>F1517/E1517</f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14">
        <f>F1517/M1517</f>
        <v>849.67027027027029</v>
      </c>
      <c r="Q1517" s="9" t="s">
        <v>8338</v>
      </c>
      <c r="R1517" s="9" t="s">
        <v>8339</v>
      </c>
      <c r="S1517" s="13">
        <f>(((K1517/60)/60)/24)+DATE(1970,1,1)+(-5/24)</f>
        <v>42415.04510416666</v>
      </c>
      <c r="T1517" s="13">
        <f>(((J1517/60)/60)/24)+DATE(1970,1,1)+(-5/24)</f>
        <v>42445.003437499996</v>
      </c>
      <c r="U1517">
        <f t="shared" si="23"/>
        <v>2016</v>
      </c>
    </row>
    <row r="1518" spans="1:21" ht="45" x14ac:dyDescent="0.2">
      <c r="A1518" s="8">
        <f>F1518/E1518</f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14">
        <f>F1518/M1518</f>
        <v>159.24137931034483</v>
      </c>
      <c r="Q1518" s="9" t="s">
        <v>8338</v>
      </c>
      <c r="R1518" s="9" t="s">
        <v>8339</v>
      </c>
      <c r="S1518" s="13">
        <f>(((K1518/60)/60)/24)+DATE(1970,1,1)+(-5/24)</f>
        <v>42619.258009259262</v>
      </c>
      <c r="T1518" s="13">
        <f>(((J1518/60)/60)/24)+DATE(1970,1,1)+(-5/24)</f>
        <v>42649.374999999993</v>
      </c>
      <c r="U1518">
        <f t="shared" si="23"/>
        <v>2016</v>
      </c>
    </row>
    <row r="1519" spans="1:21" ht="45" x14ac:dyDescent="0.2">
      <c r="A1519" s="8">
        <f>F1519/E1519</f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14">
        <f>F1519/M1519</f>
        <v>39.507317073170732</v>
      </c>
      <c r="Q1519" s="9" t="s">
        <v>8338</v>
      </c>
      <c r="R1519" s="9" t="s">
        <v>8339</v>
      </c>
      <c r="S1519" s="13">
        <f>(((K1519/60)/60)/24)+DATE(1970,1,1)+(-5/24)</f>
        <v>41948.358252314814</v>
      </c>
      <c r="T1519" s="13">
        <f>(((J1519/60)/60)/24)+DATE(1970,1,1)+(-5/24)</f>
        <v>41979.041666666664</v>
      </c>
      <c r="U1519">
        <f t="shared" si="23"/>
        <v>2014</v>
      </c>
    </row>
    <row r="1520" spans="1:21" ht="30" x14ac:dyDescent="0.2">
      <c r="A1520" s="8">
        <f>F1520/E1520</f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14">
        <f>F1520/M1520</f>
        <v>130.52966101694915</v>
      </c>
      <c r="Q1520" s="9" t="s">
        <v>8338</v>
      </c>
      <c r="R1520" s="9" t="s">
        <v>8339</v>
      </c>
      <c r="S1520" s="13">
        <f>(((K1520/60)/60)/24)+DATE(1970,1,1)+(-5/24)</f>
        <v>41760.611712962964</v>
      </c>
      <c r="T1520" s="13">
        <f>(((J1520/60)/60)/24)+DATE(1970,1,1)+(-5/24)</f>
        <v>41790.611712962964</v>
      </c>
      <c r="U1520">
        <f t="shared" si="23"/>
        <v>2014</v>
      </c>
    </row>
    <row r="1521" spans="1:21" ht="45" x14ac:dyDescent="0.2">
      <c r="A1521" s="8">
        <f>F1521/E1521</f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14">
        <f>F1521/M1521</f>
        <v>64.156896551724131</v>
      </c>
      <c r="Q1521" s="9" t="s">
        <v>8338</v>
      </c>
      <c r="R1521" s="9" t="s">
        <v>8339</v>
      </c>
      <c r="S1521" s="13">
        <f>(((K1521/60)/60)/24)+DATE(1970,1,1)+(-5/24)</f>
        <v>41782.533368055556</v>
      </c>
      <c r="T1521" s="13">
        <f>(((J1521/60)/60)/24)+DATE(1970,1,1)+(-5/24)</f>
        <v>41810.707638888889</v>
      </c>
      <c r="U1521">
        <f t="shared" si="23"/>
        <v>2014</v>
      </c>
    </row>
    <row r="1522" spans="1:21" ht="30" x14ac:dyDescent="0.2">
      <c r="A1522" s="8">
        <f>F1522/E1522</f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14">
        <f>F1522/M1522</f>
        <v>111.52694610778443</v>
      </c>
      <c r="Q1522" s="9" t="s">
        <v>8338</v>
      </c>
      <c r="R1522" s="9" t="s">
        <v>8339</v>
      </c>
      <c r="S1522" s="13">
        <f>(((K1522/60)/60)/24)+DATE(1970,1,1)+(-5/24)</f>
        <v>41955.649456018517</v>
      </c>
      <c r="T1522" s="13">
        <f>(((J1522/60)/60)/24)+DATE(1970,1,1)+(-5/24)</f>
        <v>41991.958333333336</v>
      </c>
      <c r="U1522">
        <f t="shared" si="23"/>
        <v>2014</v>
      </c>
    </row>
    <row r="1523" spans="1:21" ht="45" x14ac:dyDescent="0.2">
      <c r="A1523" s="8">
        <f>F1523/E1523</f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14">
        <f>F1523/M1523</f>
        <v>170.44680851063831</v>
      </c>
      <c r="Q1523" s="9" t="s">
        <v>8338</v>
      </c>
      <c r="R1523" s="9" t="s">
        <v>8339</v>
      </c>
      <c r="S1523" s="13">
        <f>(((K1523/60)/60)/24)+DATE(1970,1,1)+(-5/24)</f>
        <v>42492.959386574068</v>
      </c>
      <c r="T1523" s="13">
        <f>(((J1523/60)/60)/24)+DATE(1970,1,1)+(-5/24)</f>
        <v>42527.959386574068</v>
      </c>
      <c r="U1523">
        <f t="shared" si="23"/>
        <v>2016</v>
      </c>
    </row>
    <row r="1524" spans="1:21" ht="45" x14ac:dyDescent="0.2">
      <c r="A1524" s="8">
        <f>F1524/E1524</f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14">
        <f>F1524/M1524</f>
        <v>133.7391592920354</v>
      </c>
      <c r="Q1524" s="9" t="s">
        <v>8338</v>
      </c>
      <c r="R1524" s="9" t="s">
        <v>8339</v>
      </c>
      <c r="S1524" s="13">
        <f>(((K1524/60)/60)/24)+DATE(1970,1,1)+(-5/24)</f>
        <v>41899.621979166666</v>
      </c>
      <c r="T1524" s="13">
        <f>(((J1524/60)/60)/24)+DATE(1970,1,1)+(-5/24)</f>
        <v>41929.621979166666</v>
      </c>
      <c r="U1524">
        <f t="shared" si="23"/>
        <v>2014</v>
      </c>
    </row>
    <row r="1525" spans="1:21" ht="45" x14ac:dyDescent="0.2">
      <c r="A1525" s="8">
        <f>F1525/E1525</f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14">
        <f>F1525/M1525</f>
        <v>95.834024896265561</v>
      </c>
      <c r="Q1525" s="9" t="s">
        <v>8338</v>
      </c>
      <c r="R1525" s="9" t="s">
        <v>8339</v>
      </c>
      <c r="S1525" s="13">
        <f>(((K1525/60)/60)/24)+DATE(1970,1,1)+(-5/24)</f>
        <v>41964.543009259258</v>
      </c>
      <c r="T1525" s="13">
        <f>(((J1525/60)/60)/24)+DATE(1970,1,1)+(-5/24)</f>
        <v>41995.791666666664</v>
      </c>
      <c r="U1525">
        <f t="shared" si="23"/>
        <v>2014</v>
      </c>
    </row>
    <row r="1526" spans="1:21" ht="45" x14ac:dyDescent="0.2">
      <c r="A1526" s="8">
        <f>F1526/E1526</f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14">
        <f>F1526/M1526</f>
        <v>221.78571428571428</v>
      </c>
      <c r="Q1526" s="9" t="s">
        <v>8338</v>
      </c>
      <c r="R1526" s="9" t="s">
        <v>8339</v>
      </c>
      <c r="S1526" s="13">
        <f>(((K1526/60)/60)/24)+DATE(1970,1,1)+(-5/24)</f>
        <v>42756.292708333327</v>
      </c>
      <c r="T1526" s="13">
        <f>(((J1526/60)/60)/24)+DATE(1970,1,1)+(-5/24)</f>
        <v>42786.292708333327</v>
      </c>
      <c r="U1526">
        <f t="shared" si="23"/>
        <v>2017</v>
      </c>
    </row>
    <row r="1527" spans="1:21" ht="45" x14ac:dyDescent="0.2">
      <c r="A1527" s="8">
        <f>F1527/E1527</f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14">
        <f>F1527/M1527</f>
        <v>32.315357142857138</v>
      </c>
      <c r="Q1527" s="9" t="s">
        <v>8338</v>
      </c>
      <c r="R1527" s="9" t="s">
        <v>8339</v>
      </c>
      <c r="S1527" s="13">
        <f>(((K1527/60)/60)/24)+DATE(1970,1,1)+(-5/24)</f>
        <v>42570.494652777772</v>
      </c>
      <c r="T1527" s="13">
        <f>(((J1527/60)/60)/24)+DATE(1970,1,1)+(-5/24)</f>
        <v>42600.494652777772</v>
      </c>
      <c r="U1527">
        <f t="shared" si="23"/>
        <v>2016</v>
      </c>
    </row>
    <row r="1528" spans="1:21" ht="45" x14ac:dyDescent="0.2">
      <c r="A1528" s="8">
        <f>F1528/E1528</f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14">
        <f>F1528/M1528</f>
        <v>98.839285714285708</v>
      </c>
      <c r="Q1528" s="9" t="s">
        <v>8338</v>
      </c>
      <c r="R1528" s="9" t="s">
        <v>8339</v>
      </c>
      <c r="S1528" s="13">
        <f>(((K1528/60)/60)/24)+DATE(1970,1,1)+(-5/24)</f>
        <v>42339.067673611113</v>
      </c>
      <c r="T1528" s="13">
        <f>(((J1528/60)/60)/24)+DATE(1970,1,1)+(-5/24)</f>
        <v>42388.067673611113</v>
      </c>
      <c r="U1528">
        <f t="shared" si="23"/>
        <v>2015</v>
      </c>
    </row>
    <row r="1529" spans="1:21" ht="30" x14ac:dyDescent="0.2">
      <c r="A1529" s="8">
        <f>F1529/E1529</f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14">
        <f>F1529/M1529</f>
        <v>55.222142857142863</v>
      </c>
      <c r="Q1529" s="9" t="s">
        <v>8338</v>
      </c>
      <c r="R1529" s="9" t="s">
        <v>8339</v>
      </c>
      <c r="S1529" s="13">
        <f>(((K1529/60)/60)/24)+DATE(1970,1,1)+(-5/24)</f>
        <v>42780.392199074071</v>
      </c>
      <c r="T1529" s="13">
        <f>(((J1529/60)/60)/24)+DATE(1970,1,1)+(-5/24)</f>
        <v>42808.350532407399</v>
      </c>
      <c r="U1529">
        <f t="shared" si="23"/>
        <v>2017</v>
      </c>
    </row>
    <row r="1530" spans="1:21" ht="30" x14ac:dyDescent="0.2">
      <c r="A1530" s="8">
        <f>F1530/E1530</f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14">
        <f>F1530/M1530</f>
        <v>52.793750000000003</v>
      </c>
      <c r="Q1530" s="9" t="s">
        <v>8338</v>
      </c>
      <c r="R1530" s="9" t="s">
        <v>8339</v>
      </c>
      <c r="S1530" s="13">
        <f>(((K1530/60)/60)/24)+DATE(1970,1,1)+(-5/24)</f>
        <v>42736.524560185186</v>
      </c>
      <c r="T1530" s="13">
        <f>(((J1530/60)/60)/24)+DATE(1970,1,1)+(-5/24)</f>
        <v>42766.791666666664</v>
      </c>
      <c r="U1530">
        <f t="shared" si="23"/>
        <v>2017</v>
      </c>
    </row>
    <row r="1531" spans="1:21" ht="30" x14ac:dyDescent="0.2">
      <c r="A1531" s="8">
        <f>F1531/E1531</f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14">
        <f>F1531/M1531</f>
        <v>135.66666666666666</v>
      </c>
      <c r="Q1531" s="9" t="s">
        <v>8338</v>
      </c>
      <c r="R1531" s="9" t="s">
        <v>8339</v>
      </c>
      <c r="S1531" s="13">
        <f>(((K1531/60)/60)/24)+DATE(1970,1,1)+(-5/24)</f>
        <v>42052.420370370368</v>
      </c>
      <c r="T1531" s="13">
        <f>(((J1531/60)/60)/24)+DATE(1970,1,1)+(-5/24)</f>
        <v>42082.378703703704</v>
      </c>
      <c r="U1531">
        <f t="shared" si="23"/>
        <v>2015</v>
      </c>
    </row>
    <row r="1532" spans="1:21" ht="45" x14ac:dyDescent="0.2">
      <c r="A1532" s="8">
        <f>F1532/E1532</f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14">
        <f>F1532/M1532</f>
        <v>53.991990846681922</v>
      </c>
      <c r="Q1532" s="9" t="s">
        <v>8338</v>
      </c>
      <c r="R1532" s="9" t="s">
        <v>8339</v>
      </c>
      <c r="S1532" s="13">
        <f>(((K1532/60)/60)/24)+DATE(1970,1,1)+(-5/24)</f>
        <v>42275.558969907412</v>
      </c>
      <c r="T1532" s="13">
        <f>(((J1532/60)/60)/24)+DATE(1970,1,1)+(-5/24)</f>
        <v>42300.558969907412</v>
      </c>
      <c r="U1532">
        <f t="shared" si="23"/>
        <v>2015</v>
      </c>
    </row>
    <row r="1533" spans="1:21" ht="45" x14ac:dyDescent="0.2">
      <c r="A1533" s="8">
        <f>F1533/E1533</f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14">
        <f>F1533/M1533</f>
        <v>56.643835616438359</v>
      </c>
      <c r="Q1533" s="9" t="s">
        <v>8338</v>
      </c>
      <c r="R1533" s="9" t="s">
        <v>8339</v>
      </c>
      <c r="S1533" s="13">
        <f>(((K1533/60)/60)/24)+DATE(1970,1,1)+(-5/24)</f>
        <v>41941.594050925924</v>
      </c>
      <c r="T1533" s="13">
        <f>(((J1533/60)/60)/24)+DATE(1970,1,1)+(-5/24)</f>
        <v>41973.916666666664</v>
      </c>
      <c r="U1533">
        <f t="shared" si="23"/>
        <v>2014</v>
      </c>
    </row>
    <row r="1534" spans="1:21" ht="45" x14ac:dyDescent="0.2">
      <c r="A1534" s="8">
        <f>F1534/E1534</f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14">
        <f>F1534/M1534</f>
        <v>82.316326530612244</v>
      </c>
      <c r="Q1534" s="9" t="s">
        <v>8338</v>
      </c>
      <c r="R1534" s="9" t="s">
        <v>8339</v>
      </c>
      <c r="S1534" s="13">
        <f>(((K1534/60)/60)/24)+DATE(1970,1,1)+(-5/24)</f>
        <v>42391.266956018517</v>
      </c>
      <c r="T1534" s="13">
        <f>(((J1534/60)/60)/24)+DATE(1970,1,1)+(-5/24)</f>
        <v>42415.416666666664</v>
      </c>
      <c r="U1534">
        <f t="shared" si="23"/>
        <v>2016</v>
      </c>
    </row>
    <row r="1535" spans="1:21" ht="30" x14ac:dyDescent="0.2">
      <c r="A1535" s="8">
        <f>F1535/E1535</f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14">
        <f>F1535/M1535</f>
        <v>88.26081081081081</v>
      </c>
      <c r="Q1535" s="9" t="s">
        <v>8338</v>
      </c>
      <c r="R1535" s="9" t="s">
        <v>8339</v>
      </c>
      <c r="S1535" s="13">
        <f>(((K1535/60)/60)/24)+DATE(1970,1,1)+(-5/24)</f>
        <v>42442.793715277774</v>
      </c>
      <c r="T1535" s="13">
        <f>(((J1535/60)/60)/24)+DATE(1970,1,1)+(-5/24)</f>
        <v>42491.957638888889</v>
      </c>
      <c r="U1535">
        <f t="shared" si="23"/>
        <v>2016</v>
      </c>
    </row>
    <row r="1536" spans="1:21" ht="45" x14ac:dyDescent="0.2">
      <c r="A1536" s="8">
        <f>F1536/E1536</f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14">
        <f>F1536/M1536</f>
        <v>84.905149051490511</v>
      </c>
      <c r="Q1536" s="9" t="s">
        <v>8338</v>
      </c>
      <c r="R1536" s="9" t="s">
        <v>8339</v>
      </c>
      <c r="S1536" s="13">
        <f>(((K1536/60)/60)/24)+DATE(1970,1,1)+(-5/24)</f>
        <v>42221.465995370374</v>
      </c>
      <c r="T1536" s="13">
        <f>(((J1536/60)/60)/24)+DATE(1970,1,1)+(-5/24)</f>
        <v>42251.465995370374</v>
      </c>
      <c r="U1536">
        <f t="shared" si="23"/>
        <v>2015</v>
      </c>
    </row>
    <row r="1537" spans="1:21" ht="45" x14ac:dyDescent="0.2">
      <c r="A1537" s="8">
        <f>F1537/E1537</f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14">
        <f>F1537/M1537</f>
        <v>48.154545454545456</v>
      </c>
      <c r="Q1537" s="9" t="s">
        <v>8338</v>
      </c>
      <c r="R1537" s="9" t="s">
        <v>8339</v>
      </c>
      <c r="S1537" s="13">
        <f>(((K1537/60)/60)/24)+DATE(1970,1,1)+(-5/24)</f>
        <v>42484.620729166665</v>
      </c>
      <c r="T1537" s="13">
        <f>(((J1537/60)/60)/24)+DATE(1970,1,1)+(-5/24)</f>
        <v>42513.708333333336</v>
      </c>
      <c r="U1537">
        <f t="shared" si="23"/>
        <v>2016</v>
      </c>
    </row>
    <row r="1538" spans="1:21" ht="45" x14ac:dyDescent="0.2">
      <c r="A1538" s="8">
        <f>F1538/E1538</f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14">
        <f>F1538/M1538</f>
        <v>66.015406593406595</v>
      </c>
      <c r="Q1538" s="9" t="s">
        <v>8338</v>
      </c>
      <c r="R1538" s="9" t="s">
        <v>8339</v>
      </c>
      <c r="S1538" s="13">
        <f>(((K1538/60)/60)/24)+DATE(1970,1,1)+(-5/24)</f>
        <v>42213.593865740739</v>
      </c>
      <c r="T1538" s="13">
        <f>(((J1538/60)/60)/24)+DATE(1970,1,1)+(-5/24)</f>
        <v>42243.593865740739</v>
      </c>
      <c r="U1538">
        <f t="shared" si="23"/>
        <v>2015</v>
      </c>
    </row>
    <row r="1539" spans="1:21" ht="45" x14ac:dyDescent="0.2">
      <c r="A1539" s="8">
        <f>F1539/E1539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14">
        <f>F1539/M1539</f>
        <v>96.375</v>
      </c>
      <c r="Q1539" s="9" t="s">
        <v>8338</v>
      </c>
      <c r="R1539" s="9" t="s">
        <v>8339</v>
      </c>
      <c r="S1539" s="13">
        <f>(((K1539/60)/60)/24)+DATE(1970,1,1)+(-5/24)</f>
        <v>42552.106793981475</v>
      </c>
      <c r="T1539" s="13">
        <f>(((J1539/60)/60)/24)+DATE(1970,1,1)+(-5/24)</f>
        <v>42588.541666666664</v>
      </c>
      <c r="U1539">
        <f t="shared" ref="U1539:U1602" si="24">YEAR(S1539)</f>
        <v>2016</v>
      </c>
    </row>
    <row r="1540" spans="1:21" ht="45" x14ac:dyDescent="0.2">
      <c r="A1540" s="8">
        <f>F1540/E1540</f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14">
        <f>F1540/M1540</f>
        <v>156.17391304347825</v>
      </c>
      <c r="Q1540" s="9" t="s">
        <v>8338</v>
      </c>
      <c r="R1540" s="9" t="s">
        <v>8339</v>
      </c>
      <c r="S1540" s="13">
        <f>(((K1540/60)/60)/24)+DATE(1970,1,1)+(-5/24)</f>
        <v>41981.57372685185</v>
      </c>
      <c r="T1540" s="13">
        <f>(((J1540/60)/60)/24)+DATE(1970,1,1)+(-5/24)</f>
        <v>42026.57372685185</v>
      </c>
      <c r="U1540">
        <f t="shared" si="24"/>
        <v>2014</v>
      </c>
    </row>
    <row r="1541" spans="1:21" ht="45" x14ac:dyDescent="0.2">
      <c r="A1541" s="8">
        <f>F1541/E1541</f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14">
        <f>F1541/M1541</f>
        <v>95.764859154929582</v>
      </c>
      <c r="Q1541" s="9" t="s">
        <v>8338</v>
      </c>
      <c r="R1541" s="9" t="s">
        <v>8339</v>
      </c>
      <c r="S1541" s="13">
        <f>(((K1541/60)/60)/24)+DATE(1970,1,1)+(-5/24)</f>
        <v>42705.710868055547</v>
      </c>
      <c r="T1541" s="13">
        <f>(((J1541/60)/60)/24)+DATE(1970,1,1)+(-5/24)</f>
        <v>42738.710868055547</v>
      </c>
      <c r="U1541">
        <f t="shared" si="24"/>
        <v>2016</v>
      </c>
    </row>
    <row r="1542" spans="1:21" ht="45" x14ac:dyDescent="0.2">
      <c r="A1542" s="8">
        <f>F1542/E1542</f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14">
        <f>F1542/M1542</f>
        <v>180.40816326530611</v>
      </c>
      <c r="Q1542" s="9" t="s">
        <v>8338</v>
      </c>
      <c r="R1542" s="9" t="s">
        <v>8339</v>
      </c>
      <c r="S1542" s="13">
        <f>(((K1542/60)/60)/24)+DATE(1970,1,1)+(-5/24)</f>
        <v>41938.798796296294</v>
      </c>
      <c r="T1542" s="13">
        <f>(((J1542/60)/60)/24)+DATE(1970,1,1)+(-5/24)</f>
        <v>41968.843749999993</v>
      </c>
      <c r="U1542">
        <f t="shared" si="24"/>
        <v>2014</v>
      </c>
    </row>
    <row r="1543" spans="1:21" ht="45" x14ac:dyDescent="0.2">
      <c r="A1543" s="8">
        <f>F1543/E1543</f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14">
        <f>F1543/M1543</f>
        <v>3</v>
      </c>
      <c r="Q1543" s="9" t="s">
        <v>8338</v>
      </c>
      <c r="R1543" s="9" t="s">
        <v>8343</v>
      </c>
      <c r="S1543" s="13">
        <f>(((K1543/60)/60)/24)+DATE(1970,1,1)+(-5/24)</f>
        <v>41974.503912037035</v>
      </c>
      <c r="T1543" s="13">
        <f>(((J1543/60)/60)/24)+DATE(1970,1,1)+(-5/24)</f>
        <v>42004.503912037035</v>
      </c>
      <c r="U1543">
        <f t="shared" si="24"/>
        <v>2014</v>
      </c>
    </row>
    <row r="1544" spans="1:21" ht="45" x14ac:dyDescent="0.2">
      <c r="A1544" s="8">
        <f>F1544/E1544</f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14">
        <f>F1544/M1544</f>
        <v>20</v>
      </c>
      <c r="Q1544" s="9" t="s">
        <v>8338</v>
      </c>
      <c r="R1544" s="9" t="s">
        <v>8343</v>
      </c>
      <c r="S1544" s="13">
        <f>(((K1544/60)/60)/24)+DATE(1970,1,1)+(-5/24)</f>
        <v>42170.788194444445</v>
      </c>
      <c r="T1544" s="13">
        <f>(((J1544/60)/60)/24)+DATE(1970,1,1)+(-5/24)</f>
        <v>42185.788194444445</v>
      </c>
      <c r="U1544">
        <f t="shared" si="24"/>
        <v>2015</v>
      </c>
    </row>
    <row r="1545" spans="1:21" ht="45" x14ac:dyDescent="0.2">
      <c r="A1545" s="8">
        <f>F1545/E1545</f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14">
        <f>F1545/M1545</f>
        <v>10</v>
      </c>
      <c r="Q1545" s="9" t="s">
        <v>8338</v>
      </c>
      <c r="R1545" s="9" t="s">
        <v>8343</v>
      </c>
      <c r="S1545" s="13">
        <f>(((K1545/60)/60)/24)+DATE(1970,1,1)+(-5/24)</f>
        <v>41935.301319444443</v>
      </c>
      <c r="T1545" s="13">
        <f>(((J1545/60)/60)/24)+DATE(1970,1,1)+(-5/24)</f>
        <v>41965.342986111107</v>
      </c>
      <c r="U1545">
        <f t="shared" si="24"/>
        <v>2014</v>
      </c>
    </row>
    <row r="1546" spans="1:21" ht="45" x14ac:dyDescent="0.2">
      <c r="A1546" s="8">
        <f>F1546/E1546</f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14" t="e">
        <f>F1546/M1546</f>
        <v>#DIV/0!</v>
      </c>
      <c r="Q1546" s="9" t="s">
        <v>8338</v>
      </c>
      <c r="R1546" s="9" t="s">
        <v>8343</v>
      </c>
      <c r="S1546" s="13">
        <f>(((K1546/60)/60)/24)+DATE(1970,1,1)+(-5/24)</f>
        <v>42052.842870370368</v>
      </c>
      <c r="T1546" s="13">
        <f>(((J1546/60)/60)/24)+DATE(1970,1,1)+(-5/24)</f>
        <v>42094.804166666661</v>
      </c>
      <c r="U1546">
        <f t="shared" si="24"/>
        <v>2015</v>
      </c>
    </row>
    <row r="1547" spans="1:21" ht="45" x14ac:dyDescent="0.2">
      <c r="A1547" s="8">
        <f>F1547/E1547</f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14">
        <f>F1547/M1547</f>
        <v>1</v>
      </c>
      <c r="Q1547" s="9" t="s">
        <v>8338</v>
      </c>
      <c r="R1547" s="9" t="s">
        <v>8343</v>
      </c>
      <c r="S1547" s="13">
        <f>(((K1547/60)/60)/24)+DATE(1970,1,1)+(-5/24)</f>
        <v>42031.676319444443</v>
      </c>
      <c r="T1547" s="13">
        <f>(((J1547/60)/60)/24)+DATE(1970,1,1)+(-5/24)</f>
        <v>42065.677777777775</v>
      </c>
      <c r="U1547">
        <f t="shared" si="24"/>
        <v>2015</v>
      </c>
    </row>
    <row r="1548" spans="1:21" ht="45" x14ac:dyDescent="0.2">
      <c r="A1548" s="8">
        <f>F1548/E1548</f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14">
        <f>F1548/M1548</f>
        <v>26.272727272727273</v>
      </c>
      <c r="Q1548" s="9" t="s">
        <v>8338</v>
      </c>
      <c r="R1548" s="9" t="s">
        <v>8343</v>
      </c>
      <c r="S1548" s="13">
        <f>(((K1548/60)/60)/24)+DATE(1970,1,1)+(-5/24)</f>
        <v>41839.004618055551</v>
      </c>
      <c r="T1548" s="13">
        <f>(((J1548/60)/60)/24)+DATE(1970,1,1)+(-5/24)</f>
        <v>41899.004618055551</v>
      </c>
      <c r="U1548">
        <f t="shared" si="24"/>
        <v>2014</v>
      </c>
    </row>
    <row r="1549" spans="1:21" ht="45" x14ac:dyDescent="0.2">
      <c r="A1549" s="8">
        <f>F1549/E1549</f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14" t="e">
        <f>F1549/M1549</f>
        <v>#DIV/0!</v>
      </c>
      <c r="Q1549" s="9" t="s">
        <v>8338</v>
      </c>
      <c r="R1549" s="9" t="s">
        <v>8343</v>
      </c>
      <c r="S1549" s="13">
        <f>(((K1549/60)/60)/24)+DATE(1970,1,1)+(-5/24)</f>
        <v>42782.218541666669</v>
      </c>
      <c r="T1549" s="13">
        <f>(((J1549/60)/60)/24)+DATE(1970,1,1)+(-5/24)</f>
        <v>42789.218541666669</v>
      </c>
      <c r="U1549">
        <f t="shared" si="24"/>
        <v>2017</v>
      </c>
    </row>
    <row r="1550" spans="1:21" ht="30" x14ac:dyDescent="0.2">
      <c r="A1550" s="8">
        <f>F1550/E1550</f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14">
        <f>F1550/M1550</f>
        <v>60</v>
      </c>
      <c r="Q1550" s="9" t="s">
        <v>8338</v>
      </c>
      <c r="R1550" s="9" t="s">
        <v>8343</v>
      </c>
      <c r="S1550" s="13">
        <f>(((K1550/60)/60)/24)+DATE(1970,1,1)+(-5/24)</f>
        <v>42286.673842592594</v>
      </c>
      <c r="T1550" s="13">
        <f>(((J1550/60)/60)/24)+DATE(1970,1,1)+(-5/24)</f>
        <v>42316.715509259251</v>
      </c>
      <c r="U1550">
        <f t="shared" si="24"/>
        <v>2015</v>
      </c>
    </row>
    <row r="1551" spans="1:21" ht="45" x14ac:dyDescent="0.2">
      <c r="A1551" s="8">
        <f>F1551/E1551</f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14">
        <f>F1551/M1551</f>
        <v>28.333333333333332</v>
      </c>
      <c r="Q1551" s="9" t="s">
        <v>8338</v>
      </c>
      <c r="R1551" s="9" t="s">
        <v>8343</v>
      </c>
      <c r="S1551" s="13">
        <f>(((K1551/60)/60)/24)+DATE(1970,1,1)+(-5/24)</f>
        <v>42280.927766203698</v>
      </c>
      <c r="T1551" s="13">
        <f>(((J1551/60)/60)/24)+DATE(1970,1,1)+(-5/24)</f>
        <v>42310.96943287037</v>
      </c>
      <c r="U1551">
        <f t="shared" si="24"/>
        <v>2015</v>
      </c>
    </row>
    <row r="1552" spans="1:21" ht="45" x14ac:dyDescent="0.2">
      <c r="A1552" s="8">
        <f>F1552/E1552</f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14">
        <f>F1552/M1552</f>
        <v>14.428571428571429</v>
      </c>
      <c r="Q1552" s="9" t="s">
        <v>8338</v>
      </c>
      <c r="R1552" s="9" t="s">
        <v>8343</v>
      </c>
      <c r="S1552" s="13">
        <f>(((K1552/60)/60)/24)+DATE(1970,1,1)+(-5/24)</f>
        <v>42472.24113425926</v>
      </c>
      <c r="T1552" s="13">
        <f>(((J1552/60)/60)/24)+DATE(1970,1,1)+(-5/24)</f>
        <v>42502.24113425926</v>
      </c>
      <c r="U1552">
        <f t="shared" si="24"/>
        <v>2016</v>
      </c>
    </row>
    <row r="1553" spans="1:21" ht="45" x14ac:dyDescent="0.2">
      <c r="A1553" s="8">
        <f>F1553/E1553</f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14" t="e">
        <f>F1553/M1553</f>
        <v>#DIV/0!</v>
      </c>
      <c r="Q1553" s="9" t="s">
        <v>8338</v>
      </c>
      <c r="R1553" s="9" t="s">
        <v>8343</v>
      </c>
      <c r="S1553" s="13">
        <f>(((K1553/60)/60)/24)+DATE(1970,1,1)+(-5/24)</f>
        <v>42121.616192129623</v>
      </c>
      <c r="T1553" s="13">
        <f>(((J1553/60)/60)/24)+DATE(1970,1,1)+(-5/24)</f>
        <v>42151.616192129623</v>
      </c>
      <c r="U1553">
        <f t="shared" si="24"/>
        <v>2015</v>
      </c>
    </row>
    <row r="1554" spans="1:21" ht="45" x14ac:dyDescent="0.2">
      <c r="A1554" s="8">
        <f>F1554/E1554</f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14">
        <f>F1554/M1554</f>
        <v>132.1875</v>
      </c>
      <c r="Q1554" s="9" t="s">
        <v>8338</v>
      </c>
      <c r="R1554" s="9" t="s">
        <v>8343</v>
      </c>
      <c r="S1554" s="13">
        <f>(((K1554/60)/60)/24)+DATE(1970,1,1)+(-5/24)</f>
        <v>41892.480416666665</v>
      </c>
      <c r="T1554" s="13">
        <f>(((J1554/60)/60)/24)+DATE(1970,1,1)+(-5/24)</f>
        <v>41912.957638888889</v>
      </c>
      <c r="U1554">
        <f t="shared" si="24"/>
        <v>2014</v>
      </c>
    </row>
    <row r="1555" spans="1:21" ht="45" x14ac:dyDescent="0.2">
      <c r="A1555" s="8">
        <f>F1555/E1555</f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14" t="e">
        <f>F1555/M1555</f>
        <v>#DIV/0!</v>
      </c>
      <c r="Q1555" s="9" t="s">
        <v>8338</v>
      </c>
      <c r="R1555" s="9" t="s">
        <v>8343</v>
      </c>
      <c r="S1555" s="13">
        <f>(((K1555/60)/60)/24)+DATE(1970,1,1)+(-5/24)</f>
        <v>42219.074618055551</v>
      </c>
      <c r="T1555" s="13">
        <f>(((J1555/60)/60)/24)+DATE(1970,1,1)+(-5/24)</f>
        <v>42249.074618055551</v>
      </c>
      <c r="U1555">
        <f t="shared" si="24"/>
        <v>2015</v>
      </c>
    </row>
    <row r="1556" spans="1:21" ht="45" x14ac:dyDescent="0.2">
      <c r="A1556" s="8">
        <f>F1556/E1556</f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14" t="e">
        <f>F1556/M1556</f>
        <v>#DIV/0!</v>
      </c>
      <c r="Q1556" s="9" t="s">
        <v>8338</v>
      </c>
      <c r="R1556" s="9" t="s">
        <v>8343</v>
      </c>
      <c r="S1556" s="13">
        <f>(((K1556/60)/60)/24)+DATE(1970,1,1)+(-5/24)</f>
        <v>42188.043865740743</v>
      </c>
      <c r="T1556" s="13">
        <f>(((J1556/60)/60)/24)+DATE(1970,1,1)+(-5/24)</f>
        <v>42218.043865740743</v>
      </c>
      <c r="U1556">
        <f t="shared" si="24"/>
        <v>2015</v>
      </c>
    </row>
    <row r="1557" spans="1:21" ht="45" x14ac:dyDescent="0.2">
      <c r="A1557" s="8">
        <f>F1557/E1557</f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14" t="e">
        <f>F1557/M1557</f>
        <v>#DIV/0!</v>
      </c>
      <c r="Q1557" s="9" t="s">
        <v>8338</v>
      </c>
      <c r="R1557" s="9" t="s">
        <v>8343</v>
      </c>
      <c r="S1557" s="13">
        <f>(((K1557/60)/60)/24)+DATE(1970,1,1)+(-5/24)</f>
        <v>42241.405462962961</v>
      </c>
      <c r="T1557" s="13">
        <f>(((J1557/60)/60)/24)+DATE(1970,1,1)+(-5/24)</f>
        <v>42264.499999999993</v>
      </c>
      <c r="U1557">
        <f t="shared" si="24"/>
        <v>2015</v>
      </c>
    </row>
    <row r="1558" spans="1:21" ht="45" x14ac:dyDescent="0.2">
      <c r="A1558" s="8">
        <f>F1558/E1558</f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14">
        <f>F1558/M1558</f>
        <v>56.416666666666664</v>
      </c>
      <c r="Q1558" s="9" t="s">
        <v>8338</v>
      </c>
      <c r="R1558" s="9" t="s">
        <v>8343</v>
      </c>
      <c r="S1558" s="13">
        <f>(((K1558/60)/60)/24)+DATE(1970,1,1)+(-5/24)</f>
        <v>42524.944722222215</v>
      </c>
      <c r="T1558" s="13">
        <f>(((J1558/60)/60)/24)+DATE(1970,1,1)+(-5/24)</f>
        <v>42554.944722222215</v>
      </c>
      <c r="U1558">
        <f t="shared" si="24"/>
        <v>2016</v>
      </c>
    </row>
    <row r="1559" spans="1:21" ht="45" x14ac:dyDescent="0.2">
      <c r="A1559" s="8">
        <f>F1559/E1559</f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14">
        <f>F1559/M1559</f>
        <v>100</v>
      </c>
      <c r="Q1559" s="9" t="s">
        <v>8338</v>
      </c>
      <c r="R1559" s="9" t="s">
        <v>8343</v>
      </c>
      <c r="S1559" s="13">
        <f>(((K1559/60)/60)/24)+DATE(1970,1,1)+(-5/24)</f>
        <v>41871.444826388884</v>
      </c>
      <c r="T1559" s="13">
        <f>(((J1559/60)/60)/24)+DATE(1970,1,1)+(-5/24)</f>
        <v>41902.444826388884</v>
      </c>
      <c r="U1559">
        <f t="shared" si="24"/>
        <v>2014</v>
      </c>
    </row>
    <row r="1560" spans="1:21" ht="30" x14ac:dyDescent="0.2">
      <c r="A1560" s="8">
        <f>F1560/E1560</f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14">
        <f>F1560/M1560</f>
        <v>11.666666666666666</v>
      </c>
      <c r="Q1560" s="9" t="s">
        <v>8338</v>
      </c>
      <c r="R1560" s="9" t="s">
        <v>8343</v>
      </c>
      <c r="S1560" s="13">
        <f>(((K1560/60)/60)/24)+DATE(1970,1,1)+(-5/24)</f>
        <v>42185.189340277771</v>
      </c>
      <c r="T1560" s="13">
        <f>(((J1560/60)/60)/24)+DATE(1970,1,1)+(-5/24)</f>
        <v>42244.299999999996</v>
      </c>
      <c r="U1560">
        <f t="shared" si="24"/>
        <v>2015</v>
      </c>
    </row>
    <row r="1561" spans="1:21" ht="30" x14ac:dyDescent="0.2">
      <c r="A1561" s="8">
        <f>F1561/E1561</f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14">
        <f>F1561/M1561</f>
        <v>50</v>
      </c>
      <c r="Q1561" s="9" t="s">
        <v>8338</v>
      </c>
      <c r="R1561" s="9" t="s">
        <v>8343</v>
      </c>
      <c r="S1561" s="13">
        <f>(((K1561/60)/60)/24)+DATE(1970,1,1)+(-5/24)</f>
        <v>42107.844895833325</v>
      </c>
      <c r="T1561" s="13">
        <f>(((J1561/60)/60)/24)+DATE(1970,1,1)+(-5/24)</f>
        <v>42122.844895833325</v>
      </c>
      <c r="U1561">
        <f t="shared" si="24"/>
        <v>2015</v>
      </c>
    </row>
    <row r="1562" spans="1:21" ht="45" x14ac:dyDescent="0.2">
      <c r="A1562" s="8">
        <f>F1562/E1562</f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14">
        <f>F1562/M1562</f>
        <v>23.5</v>
      </c>
      <c r="Q1562" s="9" t="s">
        <v>8338</v>
      </c>
      <c r="R1562" s="9" t="s">
        <v>8343</v>
      </c>
      <c r="S1562" s="13">
        <f>(((K1562/60)/60)/24)+DATE(1970,1,1)+(-5/24)</f>
        <v>41935.812418981477</v>
      </c>
      <c r="T1562" s="13">
        <f>(((J1562/60)/60)/24)+DATE(1970,1,1)+(-5/24)</f>
        <v>41955.854085648149</v>
      </c>
      <c r="U1562">
        <f t="shared" si="24"/>
        <v>2014</v>
      </c>
    </row>
    <row r="1563" spans="1:21" ht="45" x14ac:dyDescent="0.2">
      <c r="A1563" s="8">
        <f>F1563/E1563</f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14">
        <f>F1563/M1563</f>
        <v>67</v>
      </c>
      <c r="Q1563" s="9" t="s">
        <v>8322</v>
      </c>
      <c r="R1563" s="9" t="s">
        <v>8344</v>
      </c>
      <c r="S1563" s="13">
        <f>(((K1563/60)/60)/24)+DATE(1970,1,1)+(-5/24)</f>
        <v>41554.833368055552</v>
      </c>
      <c r="T1563" s="13">
        <f>(((J1563/60)/60)/24)+DATE(1970,1,1)+(-5/24)</f>
        <v>41584.875034722223</v>
      </c>
      <c r="U1563">
        <f t="shared" si="24"/>
        <v>2013</v>
      </c>
    </row>
    <row r="1564" spans="1:21" ht="45" x14ac:dyDescent="0.2">
      <c r="A1564" s="8">
        <f>F1564/E1564</f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14" t="e">
        <f>F1564/M1564</f>
        <v>#DIV/0!</v>
      </c>
      <c r="Q1564" s="9" t="s">
        <v>8322</v>
      </c>
      <c r="R1564" s="9" t="s">
        <v>8344</v>
      </c>
      <c r="S1564" s="13">
        <f>(((K1564/60)/60)/24)+DATE(1970,1,1)+(-5/24)</f>
        <v>40079.357824074068</v>
      </c>
      <c r="T1564" s="13">
        <f>(((J1564/60)/60)/24)+DATE(1970,1,1)+(-5/24)</f>
        <v>40148.826388888883</v>
      </c>
      <c r="U1564">
        <f t="shared" si="24"/>
        <v>2009</v>
      </c>
    </row>
    <row r="1565" spans="1:21" ht="45" x14ac:dyDescent="0.2">
      <c r="A1565" s="8">
        <f>F1565/E1565</f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14">
        <f>F1565/M1565</f>
        <v>42.5</v>
      </c>
      <c r="Q1565" s="9" t="s">
        <v>8322</v>
      </c>
      <c r="R1565" s="9" t="s">
        <v>8344</v>
      </c>
      <c r="S1565" s="13">
        <f>(((K1565/60)/60)/24)+DATE(1970,1,1)+(-5/24)</f>
        <v>41652.534155092588</v>
      </c>
      <c r="T1565" s="13">
        <f>(((J1565/60)/60)/24)+DATE(1970,1,1)+(-5/24)</f>
        <v>41712.492488425924</v>
      </c>
      <c r="U1565">
        <f t="shared" si="24"/>
        <v>2014</v>
      </c>
    </row>
    <row r="1566" spans="1:21" ht="45" x14ac:dyDescent="0.2">
      <c r="A1566" s="8">
        <f>F1566/E1566</f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14">
        <f>F1566/M1566</f>
        <v>10</v>
      </c>
      <c r="Q1566" s="9" t="s">
        <v>8322</v>
      </c>
      <c r="R1566" s="9" t="s">
        <v>8344</v>
      </c>
      <c r="S1566" s="13">
        <f>(((K1566/60)/60)/24)+DATE(1970,1,1)+(-5/24)</f>
        <v>42121.158668981479</v>
      </c>
      <c r="T1566" s="13">
        <f>(((J1566/60)/60)/24)+DATE(1970,1,1)+(-5/24)</f>
        <v>42152.628472222219</v>
      </c>
      <c r="U1566">
        <f t="shared" si="24"/>
        <v>2015</v>
      </c>
    </row>
    <row r="1567" spans="1:21" ht="45" x14ac:dyDescent="0.2">
      <c r="A1567" s="8">
        <f>F1567/E1567</f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14">
        <f>F1567/M1567</f>
        <v>100</v>
      </c>
      <c r="Q1567" s="9" t="s">
        <v>8322</v>
      </c>
      <c r="R1567" s="9" t="s">
        <v>8344</v>
      </c>
      <c r="S1567" s="13">
        <f>(((K1567/60)/60)/24)+DATE(1970,1,1)+(-5/24)</f>
        <v>40672.521539351852</v>
      </c>
      <c r="T1567" s="13">
        <f>(((J1567/60)/60)/24)+DATE(1970,1,1)+(-5/24)</f>
        <v>40702.521539351852</v>
      </c>
      <c r="U1567">
        <f t="shared" si="24"/>
        <v>2011</v>
      </c>
    </row>
    <row r="1568" spans="1:21" ht="45" x14ac:dyDescent="0.2">
      <c r="A1568" s="8">
        <f>F1568/E1568</f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14">
        <f>F1568/M1568</f>
        <v>108.05084745762711</v>
      </c>
      <c r="Q1568" s="9" t="s">
        <v>8322</v>
      </c>
      <c r="R1568" s="9" t="s">
        <v>8344</v>
      </c>
      <c r="S1568" s="13">
        <f>(((K1568/60)/60)/24)+DATE(1970,1,1)+(-5/24)</f>
        <v>42549.708379629628</v>
      </c>
      <c r="T1568" s="13">
        <f>(((J1568/60)/60)/24)+DATE(1970,1,1)+(-5/24)</f>
        <v>42578.708333333336</v>
      </c>
      <c r="U1568">
        <f t="shared" si="24"/>
        <v>2016</v>
      </c>
    </row>
    <row r="1569" spans="1:21" ht="45" x14ac:dyDescent="0.2">
      <c r="A1569" s="8">
        <f>F1569/E1569</f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14">
        <f>F1569/M1569</f>
        <v>26.923076923076923</v>
      </c>
      <c r="Q1569" s="9" t="s">
        <v>8322</v>
      </c>
      <c r="R1569" s="9" t="s">
        <v>8344</v>
      </c>
      <c r="S1569" s="13">
        <f>(((K1569/60)/60)/24)+DATE(1970,1,1)+(-5/24)</f>
        <v>41671.728530092587</v>
      </c>
      <c r="T1569" s="13">
        <f>(((J1569/60)/60)/24)+DATE(1970,1,1)+(-5/24)</f>
        <v>41686.791666666664</v>
      </c>
      <c r="U1569">
        <f t="shared" si="24"/>
        <v>2014</v>
      </c>
    </row>
    <row r="1570" spans="1:21" ht="45" x14ac:dyDescent="0.2">
      <c r="A1570" s="8">
        <f>F1570/E1570</f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14">
        <f>F1570/M1570</f>
        <v>155</v>
      </c>
      <c r="Q1570" s="9" t="s">
        <v>8322</v>
      </c>
      <c r="R1570" s="9" t="s">
        <v>8344</v>
      </c>
      <c r="S1570" s="13">
        <f>(((K1570/60)/60)/24)+DATE(1970,1,1)+(-5/24)</f>
        <v>41961.853993055549</v>
      </c>
      <c r="T1570" s="13">
        <f>(((J1570/60)/60)/24)+DATE(1970,1,1)+(-5/24)</f>
        <v>41996.853993055549</v>
      </c>
      <c r="U1570">
        <f t="shared" si="24"/>
        <v>2014</v>
      </c>
    </row>
    <row r="1571" spans="1:21" x14ac:dyDescent="0.2">
      <c r="A1571" s="8">
        <f>F1571/E1571</f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14" t="e">
        <f>F1571/M1571</f>
        <v>#DIV/0!</v>
      </c>
      <c r="Q1571" s="9" t="s">
        <v>8322</v>
      </c>
      <c r="R1571" s="9" t="s">
        <v>8344</v>
      </c>
      <c r="S1571" s="13">
        <f>(((K1571/60)/60)/24)+DATE(1970,1,1)+(-5/24)</f>
        <v>41389.471226851849</v>
      </c>
      <c r="T1571" s="13">
        <f>(((J1571/60)/60)/24)+DATE(1970,1,1)+(-5/24)</f>
        <v>41419.471226851849</v>
      </c>
      <c r="U1571">
        <f t="shared" si="24"/>
        <v>2013</v>
      </c>
    </row>
    <row r="1572" spans="1:21" ht="30" x14ac:dyDescent="0.2">
      <c r="A1572" s="8">
        <f>F1572/E1572</f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14">
        <f>F1572/M1572</f>
        <v>47.769230769230766</v>
      </c>
      <c r="Q1572" s="9" t="s">
        <v>8322</v>
      </c>
      <c r="R1572" s="9" t="s">
        <v>8344</v>
      </c>
      <c r="S1572" s="13">
        <f>(((K1572/60)/60)/24)+DATE(1970,1,1)+(-5/24)</f>
        <v>42438.605115740742</v>
      </c>
      <c r="T1572" s="13">
        <f>(((J1572/60)/60)/24)+DATE(1970,1,1)+(-5/24)</f>
        <v>42468.56344907407</v>
      </c>
      <c r="U1572">
        <f t="shared" si="24"/>
        <v>2016</v>
      </c>
    </row>
    <row r="1573" spans="1:21" ht="45" x14ac:dyDescent="0.2">
      <c r="A1573" s="8">
        <f>F1573/E1573</f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14">
        <f>F1573/M1573</f>
        <v>20</v>
      </c>
      <c r="Q1573" s="9" t="s">
        <v>8322</v>
      </c>
      <c r="R1573" s="9" t="s">
        <v>8344</v>
      </c>
      <c r="S1573" s="13">
        <f>(((K1573/60)/60)/24)+DATE(1970,1,1)+(-5/24)</f>
        <v>42144.561145833337</v>
      </c>
      <c r="T1573" s="13">
        <f>(((J1573/60)/60)/24)+DATE(1970,1,1)+(-5/24)</f>
        <v>42174.561145833337</v>
      </c>
      <c r="U1573">
        <f t="shared" si="24"/>
        <v>2015</v>
      </c>
    </row>
    <row r="1574" spans="1:21" ht="45" x14ac:dyDescent="0.2">
      <c r="A1574" s="8">
        <f>F1574/E1574</f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14">
        <f>F1574/M1574</f>
        <v>41.666666666666664</v>
      </c>
      <c r="Q1574" s="9" t="s">
        <v>8322</v>
      </c>
      <c r="R1574" s="9" t="s">
        <v>8344</v>
      </c>
      <c r="S1574" s="13">
        <f>(((K1574/60)/60)/24)+DATE(1970,1,1)+(-5/24)</f>
        <v>42403.824756944443</v>
      </c>
      <c r="T1574" s="13">
        <f>(((J1574/60)/60)/24)+DATE(1970,1,1)+(-5/24)</f>
        <v>42428.790972222218</v>
      </c>
      <c r="U1574">
        <f t="shared" si="24"/>
        <v>2016</v>
      </c>
    </row>
    <row r="1575" spans="1:21" ht="45" x14ac:dyDescent="0.2">
      <c r="A1575" s="8">
        <f>F1575/E1575</f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14">
        <f>F1575/M1575</f>
        <v>74.333333333333329</v>
      </c>
      <c r="Q1575" s="9" t="s">
        <v>8322</v>
      </c>
      <c r="R1575" s="9" t="s">
        <v>8344</v>
      </c>
      <c r="S1575" s="13">
        <f>(((K1575/60)/60)/24)+DATE(1970,1,1)+(-5/24)</f>
        <v>42785.791689814818</v>
      </c>
      <c r="T1575" s="13">
        <f>(((J1575/60)/60)/24)+DATE(1970,1,1)+(-5/24)</f>
        <v>42825.957638888889</v>
      </c>
      <c r="U1575">
        <f t="shared" si="24"/>
        <v>2017</v>
      </c>
    </row>
    <row r="1576" spans="1:21" ht="45" x14ac:dyDescent="0.2">
      <c r="A1576" s="8">
        <f>F1576/E1576</f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14">
        <f>F1576/M1576</f>
        <v>84.333333333333329</v>
      </c>
      <c r="Q1576" s="9" t="s">
        <v>8322</v>
      </c>
      <c r="R1576" s="9" t="s">
        <v>8344</v>
      </c>
      <c r="S1576" s="13">
        <f>(((K1576/60)/60)/24)+DATE(1970,1,1)+(-5/24)</f>
        <v>42017.719085648147</v>
      </c>
      <c r="T1576" s="13">
        <f>(((J1576/60)/60)/24)+DATE(1970,1,1)+(-5/24)</f>
        <v>42052.719085648147</v>
      </c>
      <c r="U1576">
        <f t="shared" si="24"/>
        <v>2015</v>
      </c>
    </row>
    <row r="1577" spans="1:21" ht="45" x14ac:dyDescent="0.2">
      <c r="A1577" s="8">
        <f>F1577/E1577</f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14">
        <f>F1577/M1577</f>
        <v>65.457142857142856</v>
      </c>
      <c r="Q1577" s="9" t="s">
        <v>8322</v>
      </c>
      <c r="R1577" s="9" t="s">
        <v>8344</v>
      </c>
      <c r="S1577" s="13">
        <f>(((K1577/60)/60)/24)+DATE(1970,1,1)+(-5/24)</f>
        <v>41799.315925925926</v>
      </c>
      <c r="T1577" s="13">
        <f>(((J1577/60)/60)/24)+DATE(1970,1,1)+(-5/24)</f>
        <v>41829.315925925926</v>
      </c>
      <c r="U1577">
        <f t="shared" si="24"/>
        <v>2014</v>
      </c>
    </row>
    <row r="1578" spans="1:21" ht="30" x14ac:dyDescent="0.2">
      <c r="A1578" s="8">
        <f>F1578/E1578</f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14">
        <f>F1578/M1578</f>
        <v>65</v>
      </c>
      <c r="Q1578" s="9" t="s">
        <v>8322</v>
      </c>
      <c r="R1578" s="9" t="s">
        <v>8344</v>
      </c>
      <c r="S1578" s="13">
        <f>(((K1578/60)/60)/24)+DATE(1970,1,1)+(-5/24)</f>
        <v>42140.670925925922</v>
      </c>
      <c r="T1578" s="13">
        <f>(((J1578/60)/60)/24)+DATE(1970,1,1)+(-5/24)</f>
        <v>42185.670925925922</v>
      </c>
      <c r="U1578">
        <f t="shared" si="24"/>
        <v>2015</v>
      </c>
    </row>
    <row r="1579" spans="1:21" ht="45" x14ac:dyDescent="0.2">
      <c r="A1579" s="8">
        <f>F1579/E1579</f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14">
        <f>F1579/M1579</f>
        <v>27.5</v>
      </c>
      <c r="Q1579" s="9" t="s">
        <v>8322</v>
      </c>
      <c r="R1579" s="9" t="s">
        <v>8344</v>
      </c>
      <c r="S1579" s="13">
        <f>(((K1579/60)/60)/24)+DATE(1970,1,1)+(-5/24)</f>
        <v>41054.639444444445</v>
      </c>
      <c r="T1579" s="13">
        <f>(((J1579/60)/60)/24)+DATE(1970,1,1)+(-5/24)</f>
        <v>41114.639444444445</v>
      </c>
      <c r="U1579">
        <f t="shared" si="24"/>
        <v>2012</v>
      </c>
    </row>
    <row r="1580" spans="1:21" ht="45" x14ac:dyDescent="0.2">
      <c r="A1580" s="8">
        <f>F1580/E1580</f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14">
        <f>F1580/M1580</f>
        <v>51.25</v>
      </c>
      <c r="Q1580" s="9" t="s">
        <v>8322</v>
      </c>
      <c r="R1580" s="9" t="s">
        <v>8344</v>
      </c>
      <c r="S1580" s="13">
        <f>(((K1580/60)/60)/24)+DATE(1970,1,1)+(-5/24)</f>
        <v>40398.857534722221</v>
      </c>
      <c r="T1580" s="13">
        <f>(((J1580/60)/60)/24)+DATE(1970,1,1)+(-5/24)</f>
        <v>40422.875</v>
      </c>
      <c r="U1580">
        <f t="shared" si="24"/>
        <v>2010</v>
      </c>
    </row>
    <row r="1581" spans="1:21" ht="30" x14ac:dyDescent="0.2">
      <c r="A1581" s="8">
        <f>F1581/E1581</f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14">
        <f>F1581/M1581</f>
        <v>14</v>
      </c>
      <c r="Q1581" s="9" t="s">
        <v>8322</v>
      </c>
      <c r="R1581" s="9" t="s">
        <v>8344</v>
      </c>
      <c r="S1581" s="13">
        <f>(((K1581/60)/60)/24)+DATE(1970,1,1)+(-5/24)</f>
        <v>41481.788090277776</v>
      </c>
      <c r="T1581" s="13">
        <f>(((J1581/60)/60)/24)+DATE(1970,1,1)+(-5/24)</f>
        <v>41514.788090277776</v>
      </c>
      <c r="U1581">
        <f t="shared" si="24"/>
        <v>2013</v>
      </c>
    </row>
    <row r="1582" spans="1:21" ht="45" x14ac:dyDescent="0.2">
      <c r="A1582" s="8">
        <f>F1582/E1582</f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14" t="e">
        <f>F1582/M1582</f>
        <v>#DIV/0!</v>
      </c>
      <c r="Q1582" s="9" t="s">
        <v>8322</v>
      </c>
      <c r="R1582" s="9" t="s">
        <v>8344</v>
      </c>
      <c r="S1582" s="13">
        <f>(((K1582/60)/60)/24)+DATE(1970,1,1)+(-5/24)</f>
        <v>40989.841736111113</v>
      </c>
      <c r="T1582" s="13">
        <f>(((J1582/60)/60)/24)+DATE(1970,1,1)+(-5/24)</f>
        <v>41049.841736111113</v>
      </c>
      <c r="U1582">
        <f t="shared" si="24"/>
        <v>2012</v>
      </c>
    </row>
    <row r="1583" spans="1:21" ht="45" x14ac:dyDescent="0.2">
      <c r="A1583" s="8">
        <f>F1583/E1583</f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14">
        <f>F1583/M1583</f>
        <v>5</v>
      </c>
      <c r="Q1583" s="9" t="s">
        <v>8338</v>
      </c>
      <c r="R1583" s="9" t="s">
        <v>8345</v>
      </c>
      <c r="S1583" s="13">
        <f>(((K1583/60)/60)/24)+DATE(1970,1,1)+(-5/24)</f>
        <v>42325.240624999999</v>
      </c>
      <c r="T1583" s="13">
        <f>(((J1583/60)/60)/24)+DATE(1970,1,1)+(-5/24)</f>
        <v>42357.240624999999</v>
      </c>
      <c r="U1583">
        <f t="shared" si="24"/>
        <v>2015</v>
      </c>
    </row>
    <row r="1584" spans="1:21" ht="30" x14ac:dyDescent="0.2">
      <c r="A1584" s="8">
        <f>F1584/E1584</f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14">
        <f>F1584/M1584</f>
        <v>31</v>
      </c>
      <c r="Q1584" s="9" t="s">
        <v>8338</v>
      </c>
      <c r="R1584" s="9" t="s">
        <v>8345</v>
      </c>
      <c r="S1584" s="13">
        <f>(((K1584/60)/60)/24)+DATE(1970,1,1)+(-5/24)</f>
        <v>42246.581631944442</v>
      </c>
      <c r="T1584" s="13">
        <f>(((J1584/60)/60)/24)+DATE(1970,1,1)+(-5/24)</f>
        <v>42303.680555555555</v>
      </c>
      <c r="U1584">
        <f t="shared" si="24"/>
        <v>2015</v>
      </c>
    </row>
    <row r="1585" spans="1:21" ht="45" x14ac:dyDescent="0.2">
      <c r="A1585" s="8">
        <f>F1585/E1585</f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14">
        <f>F1585/M1585</f>
        <v>15</v>
      </c>
      <c r="Q1585" s="9" t="s">
        <v>8338</v>
      </c>
      <c r="R1585" s="9" t="s">
        <v>8345</v>
      </c>
      <c r="S1585" s="13">
        <f>(((K1585/60)/60)/24)+DATE(1970,1,1)+(-5/24)</f>
        <v>41877.696655092594</v>
      </c>
      <c r="T1585" s="13">
        <f>(((J1585/60)/60)/24)+DATE(1970,1,1)+(-5/24)</f>
        <v>41907.696655092594</v>
      </c>
      <c r="U1585">
        <f t="shared" si="24"/>
        <v>2014</v>
      </c>
    </row>
    <row r="1586" spans="1:21" ht="45" x14ac:dyDescent="0.2">
      <c r="A1586" s="8">
        <f>F1586/E1586</f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14" t="e">
        <f>F1586/M1586</f>
        <v>#DIV/0!</v>
      </c>
      <c r="Q1586" s="9" t="s">
        <v>8338</v>
      </c>
      <c r="R1586" s="9" t="s">
        <v>8345</v>
      </c>
      <c r="S1586" s="13">
        <f>(((K1586/60)/60)/24)+DATE(1970,1,1)+(-5/24)</f>
        <v>41779.440983796296</v>
      </c>
      <c r="T1586" s="13">
        <f>(((J1586/60)/60)/24)+DATE(1970,1,1)+(-5/24)</f>
        <v>41789.440983796296</v>
      </c>
      <c r="U1586">
        <f t="shared" si="24"/>
        <v>2014</v>
      </c>
    </row>
    <row r="1587" spans="1:21" ht="45" x14ac:dyDescent="0.2">
      <c r="A1587" s="8">
        <f>F1587/E1587</f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14">
        <f>F1587/M1587</f>
        <v>131.66666666666666</v>
      </c>
      <c r="Q1587" s="9" t="s">
        <v>8338</v>
      </c>
      <c r="R1587" s="9" t="s">
        <v>8345</v>
      </c>
      <c r="S1587" s="13">
        <f>(((K1587/60)/60)/24)+DATE(1970,1,1)+(-5/24)</f>
        <v>42707.687129629623</v>
      </c>
      <c r="T1587" s="13">
        <f>(((J1587/60)/60)/24)+DATE(1970,1,1)+(-5/24)</f>
        <v>42729.249999999993</v>
      </c>
      <c r="U1587">
        <f t="shared" si="24"/>
        <v>2016</v>
      </c>
    </row>
    <row r="1588" spans="1:21" ht="30" x14ac:dyDescent="0.2">
      <c r="A1588" s="8">
        <f>F1588/E1588</f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14" t="e">
        <f>F1588/M1588</f>
        <v>#DIV/0!</v>
      </c>
      <c r="Q1588" s="9" t="s">
        <v>8338</v>
      </c>
      <c r="R1588" s="9" t="s">
        <v>8345</v>
      </c>
      <c r="S1588" s="13">
        <f>(((K1588/60)/60)/24)+DATE(1970,1,1)+(-5/24)</f>
        <v>42068.896087962967</v>
      </c>
      <c r="T1588" s="13">
        <f>(((J1588/60)/60)/24)+DATE(1970,1,1)+(-5/24)</f>
        <v>42098.854421296295</v>
      </c>
      <c r="U1588">
        <f t="shared" si="24"/>
        <v>2015</v>
      </c>
    </row>
    <row r="1589" spans="1:21" ht="45" x14ac:dyDescent="0.2">
      <c r="A1589" s="8">
        <f>F1589/E1589</f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14">
        <f>F1589/M1589</f>
        <v>1</v>
      </c>
      <c r="Q1589" s="9" t="s">
        <v>8338</v>
      </c>
      <c r="R1589" s="9" t="s">
        <v>8345</v>
      </c>
      <c r="S1589" s="13">
        <f>(((K1589/60)/60)/24)+DATE(1970,1,1)+(-5/24)</f>
        <v>41956.742650462962</v>
      </c>
      <c r="T1589" s="13">
        <f>(((J1589/60)/60)/24)+DATE(1970,1,1)+(-5/24)</f>
        <v>41986.742650462962</v>
      </c>
      <c r="U1589">
        <f t="shared" si="24"/>
        <v>2014</v>
      </c>
    </row>
    <row r="1590" spans="1:21" ht="30" x14ac:dyDescent="0.2">
      <c r="A1590" s="8">
        <f>F1590/E1590</f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14" t="e">
        <f>F1590/M1590</f>
        <v>#DIV/0!</v>
      </c>
      <c r="Q1590" s="9" t="s">
        <v>8338</v>
      </c>
      <c r="R1590" s="9" t="s">
        <v>8345</v>
      </c>
      <c r="S1590" s="13">
        <f>(((K1590/60)/60)/24)+DATE(1970,1,1)+(-5/24)</f>
        <v>42005.041655092595</v>
      </c>
      <c r="T1590" s="13">
        <f>(((J1590/60)/60)/24)+DATE(1970,1,1)+(-5/24)</f>
        <v>42035.633333333331</v>
      </c>
      <c r="U1590">
        <f t="shared" si="24"/>
        <v>2015</v>
      </c>
    </row>
    <row r="1591" spans="1:21" ht="45" x14ac:dyDescent="0.2">
      <c r="A1591" s="8">
        <f>F1591/E1591</f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14" t="e">
        <f>F1591/M1591</f>
        <v>#DIV/0!</v>
      </c>
      <c r="Q1591" s="9" t="s">
        <v>8338</v>
      </c>
      <c r="R1591" s="9" t="s">
        <v>8345</v>
      </c>
      <c r="S1591" s="13">
        <f>(((K1591/60)/60)/24)+DATE(1970,1,1)+(-5/24)</f>
        <v>42256.776458333326</v>
      </c>
      <c r="T1591" s="13">
        <f>(((J1591/60)/60)/24)+DATE(1970,1,1)+(-5/24)</f>
        <v>42286.776458333326</v>
      </c>
      <c r="U1591">
        <f t="shared" si="24"/>
        <v>2015</v>
      </c>
    </row>
    <row r="1592" spans="1:21" x14ac:dyDescent="0.2">
      <c r="A1592" s="8">
        <f>F1592/E1592</f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14">
        <f>F1592/M1592</f>
        <v>510</v>
      </c>
      <c r="Q1592" s="9" t="s">
        <v>8338</v>
      </c>
      <c r="R1592" s="9" t="s">
        <v>8345</v>
      </c>
      <c r="S1592" s="13">
        <f>(((K1592/60)/60)/24)+DATE(1970,1,1)+(-5/24)</f>
        <v>42240.648888888885</v>
      </c>
      <c r="T1592" s="13">
        <f>(((J1592/60)/60)/24)+DATE(1970,1,1)+(-5/24)</f>
        <v>42270.648888888885</v>
      </c>
      <c r="U1592">
        <f t="shared" si="24"/>
        <v>2015</v>
      </c>
    </row>
    <row r="1593" spans="1:21" ht="45" x14ac:dyDescent="0.2">
      <c r="A1593" s="8">
        <f>F1593/E1593</f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14">
        <f>F1593/M1593</f>
        <v>44.478260869565219</v>
      </c>
      <c r="Q1593" s="9" t="s">
        <v>8338</v>
      </c>
      <c r="R1593" s="9" t="s">
        <v>8345</v>
      </c>
      <c r="S1593" s="13">
        <f>(((K1593/60)/60)/24)+DATE(1970,1,1)+(-5/24)</f>
        <v>42433.517835648141</v>
      </c>
      <c r="T1593" s="13">
        <f>(((J1593/60)/60)/24)+DATE(1970,1,1)+(-5/24)</f>
        <v>42463.476168981484</v>
      </c>
      <c r="U1593">
        <f t="shared" si="24"/>
        <v>2016</v>
      </c>
    </row>
    <row r="1594" spans="1:21" ht="30" x14ac:dyDescent="0.2">
      <c r="A1594" s="8">
        <f>F1594/E1594</f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14" t="e">
        <f>F1594/M1594</f>
        <v>#DIV/0!</v>
      </c>
      <c r="Q1594" s="9" t="s">
        <v>8338</v>
      </c>
      <c r="R1594" s="9" t="s">
        <v>8345</v>
      </c>
      <c r="S1594" s="13">
        <f>(((K1594/60)/60)/24)+DATE(1970,1,1)+(-5/24)</f>
        <v>42045.86440972222</v>
      </c>
      <c r="T1594" s="13">
        <f>(((J1594/60)/60)/24)+DATE(1970,1,1)+(-5/24)</f>
        <v>42090.822743055549</v>
      </c>
      <c r="U1594">
        <f t="shared" si="24"/>
        <v>2015</v>
      </c>
    </row>
    <row r="1595" spans="1:21" ht="30" x14ac:dyDescent="0.2">
      <c r="A1595" s="8">
        <f>F1595/E1595</f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14">
        <f>F1595/M1595</f>
        <v>1</v>
      </c>
      <c r="Q1595" s="9" t="s">
        <v>8338</v>
      </c>
      <c r="R1595" s="9" t="s">
        <v>8345</v>
      </c>
      <c r="S1595" s="13">
        <f>(((K1595/60)/60)/24)+DATE(1970,1,1)+(-5/24)</f>
        <v>42033.63721064815</v>
      </c>
      <c r="T1595" s="13">
        <f>(((J1595/60)/60)/24)+DATE(1970,1,1)+(-5/24)</f>
        <v>42063.63721064815</v>
      </c>
      <c r="U1595">
        <f t="shared" si="24"/>
        <v>2015</v>
      </c>
    </row>
    <row r="1596" spans="1:21" ht="30" x14ac:dyDescent="0.2">
      <c r="A1596" s="8">
        <f>F1596/E1596</f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14">
        <f>F1596/M1596</f>
        <v>20.5</v>
      </c>
      <c r="Q1596" s="9" t="s">
        <v>8338</v>
      </c>
      <c r="R1596" s="9" t="s">
        <v>8345</v>
      </c>
      <c r="S1596" s="13">
        <f>(((K1596/60)/60)/24)+DATE(1970,1,1)+(-5/24)</f>
        <v>42445.504421296289</v>
      </c>
      <c r="T1596" s="13">
        <f>(((J1596/60)/60)/24)+DATE(1970,1,1)+(-5/24)</f>
        <v>42505.472916666658</v>
      </c>
      <c r="U1596">
        <f t="shared" si="24"/>
        <v>2016</v>
      </c>
    </row>
    <row r="1597" spans="1:21" ht="45" x14ac:dyDescent="0.2">
      <c r="A1597" s="8">
        <f>F1597/E1597</f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14">
        <f>F1597/M1597</f>
        <v>40</v>
      </c>
      <c r="Q1597" s="9" t="s">
        <v>8338</v>
      </c>
      <c r="R1597" s="9" t="s">
        <v>8345</v>
      </c>
      <c r="S1597" s="13">
        <f>(((K1597/60)/60)/24)+DATE(1970,1,1)+(-5/24)</f>
        <v>41779.84175925926</v>
      </c>
      <c r="T1597" s="13">
        <f>(((J1597/60)/60)/24)+DATE(1970,1,1)+(-5/24)</f>
        <v>41808.634027777778</v>
      </c>
      <c r="U1597">
        <f t="shared" si="24"/>
        <v>2014</v>
      </c>
    </row>
    <row r="1598" spans="1:21" ht="30" x14ac:dyDescent="0.2">
      <c r="A1598" s="8">
        <f>F1598/E1598</f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14">
        <f>F1598/M1598</f>
        <v>25</v>
      </c>
      <c r="Q1598" s="9" t="s">
        <v>8338</v>
      </c>
      <c r="R1598" s="9" t="s">
        <v>8345</v>
      </c>
      <c r="S1598" s="13">
        <f>(((K1598/60)/60)/24)+DATE(1970,1,1)+(-5/24)</f>
        <v>41941.221863425926</v>
      </c>
      <c r="T1598" s="13">
        <f>(((J1598/60)/60)/24)+DATE(1970,1,1)+(-5/24)</f>
        <v>41986.26353009259</v>
      </c>
      <c r="U1598">
        <f t="shared" si="24"/>
        <v>2014</v>
      </c>
    </row>
    <row r="1599" spans="1:21" ht="45" x14ac:dyDescent="0.2">
      <c r="A1599" s="8">
        <f>F1599/E1599</f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14" t="e">
        <f>F1599/M1599</f>
        <v>#DIV/0!</v>
      </c>
      <c r="Q1599" s="9" t="s">
        <v>8338</v>
      </c>
      <c r="R1599" s="9" t="s">
        <v>8345</v>
      </c>
      <c r="S1599" s="13">
        <f>(((K1599/60)/60)/24)+DATE(1970,1,1)+(-5/24)</f>
        <v>42603.145798611113</v>
      </c>
      <c r="T1599" s="13">
        <f>(((J1599/60)/60)/24)+DATE(1970,1,1)+(-5/24)</f>
        <v>42633.145798611113</v>
      </c>
      <c r="U1599">
        <f t="shared" si="24"/>
        <v>2016</v>
      </c>
    </row>
    <row r="1600" spans="1:21" ht="45" x14ac:dyDescent="0.2">
      <c r="A1600" s="8">
        <f>F1600/E1600</f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14">
        <f>F1600/M1600</f>
        <v>1</v>
      </c>
      <c r="Q1600" s="9" t="s">
        <v>8338</v>
      </c>
      <c r="R1600" s="9" t="s">
        <v>8345</v>
      </c>
      <c r="S1600" s="13">
        <f>(((K1600/60)/60)/24)+DATE(1970,1,1)+(-5/24)</f>
        <v>42151.459004629629</v>
      </c>
      <c r="T1600" s="13">
        <f>(((J1600/60)/60)/24)+DATE(1970,1,1)+(-5/24)</f>
        <v>42211.459004629629</v>
      </c>
      <c r="U1600">
        <f t="shared" si="24"/>
        <v>2015</v>
      </c>
    </row>
    <row r="1601" spans="1:21" ht="30" x14ac:dyDescent="0.2">
      <c r="A1601" s="8">
        <f>F1601/E1601</f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14" t="e">
        <f>F1601/M1601</f>
        <v>#DIV/0!</v>
      </c>
      <c r="Q1601" s="9" t="s">
        <v>8338</v>
      </c>
      <c r="R1601" s="9" t="s">
        <v>8345</v>
      </c>
      <c r="S1601" s="13">
        <f>(((K1601/60)/60)/24)+DATE(1970,1,1)+(-5/24)</f>
        <v>42438.330740740734</v>
      </c>
      <c r="T1601" s="13">
        <f>(((J1601/60)/60)/24)+DATE(1970,1,1)+(-5/24)</f>
        <v>42468.289074074077</v>
      </c>
      <c r="U1601">
        <f t="shared" si="24"/>
        <v>2016</v>
      </c>
    </row>
    <row r="1602" spans="1:21" ht="45" x14ac:dyDescent="0.2">
      <c r="A1602" s="8">
        <f>F1602/E1602</f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14">
        <f>F1602/M1602</f>
        <v>40.777777777777779</v>
      </c>
      <c r="Q1602" s="9" t="s">
        <v>8338</v>
      </c>
      <c r="R1602" s="9" t="s">
        <v>8345</v>
      </c>
      <c r="S1602" s="13">
        <f>(((K1602/60)/60)/24)+DATE(1970,1,1)+(-5/24)</f>
        <v>41790.848981481482</v>
      </c>
      <c r="T1602" s="13">
        <f>(((J1602/60)/60)/24)+DATE(1970,1,1)+(-5/24)</f>
        <v>41835.007638888885</v>
      </c>
      <c r="U1602">
        <f t="shared" si="24"/>
        <v>2014</v>
      </c>
    </row>
    <row r="1603" spans="1:21" ht="45" x14ac:dyDescent="0.2">
      <c r="A1603" s="8">
        <f>F1603/E1603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14">
        <f>F1603/M1603</f>
        <v>48.325535714285714</v>
      </c>
      <c r="Q1603" s="9" t="s">
        <v>8325</v>
      </c>
      <c r="R1603" s="9" t="s">
        <v>8326</v>
      </c>
      <c r="S1603" s="13">
        <f>(((K1603/60)/60)/24)+DATE(1970,1,1)+(-5/24)</f>
        <v>40637.884641203702</v>
      </c>
      <c r="T1603" s="13">
        <f>(((J1603/60)/60)/24)+DATE(1970,1,1)+(-5/24)</f>
        <v>40667.884641203702</v>
      </c>
      <c r="U1603">
        <f t="shared" ref="U1603:U1666" si="25">YEAR(S1603)</f>
        <v>2011</v>
      </c>
    </row>
    <row r="1604" spans="1:21" ht="45" x14ac:dyDescent="0.2">
      <c r="A1604" s="8">
        <f>F1604/E1604</f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14">
        <f>F1604/M1604</f>
        <v>46.953125</v>
      </c>
      <c r="Q1604" s="9" t="s">
        <v>8325</v>
      </c>
      <c r="R1604" s="9" t="s">
        <v>8326</v>
      </c>
      <c r="S1604" s="13">
        <f>(((K1604/60)/60)/24)+DATE(1970,1,1)+(-5/24)</f>
        <v>40788.089317129627</v>
      </c>
      <c r="T1604" s="13">
        <f>(((J1604/60)/60)/24)+DATE(1970,1,1)+(-5/24)</f>
        <v>40830.75</v>
      </c>
      <c r="U1604">
        <f t="shared" si="25"/>
        <v>2011</v>
      </c>
    </row>
    <row r="1605" spans="1:21" ht="30" x14ac:dyDescent="0.2">
      <c r="A1605" s="8">
        <f>F1605/E1605</f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14">
        <f>F1605/M1605</f>
        <v>66.688666666666663</v>
      </c>
      <c r="Q1605" s="9" t="s">
        <v>8325</v>
      </c>
      <c r="R1605" s="9" t="s">
        <v>8326</v>
      </c>
      <c r="S1605" s="13">
        <f>(((K1605/60)/60)/24)+DATE(1970,1,1)+(-5/24)</f>
        <v>40875.961331018516</v>
      </c>
      <c r="T1605" s="13">
        <f>(((J1605/60)/60)/24)+DATE(1970,1,1)+(-5/24)</f>
        <v>40935.961331018516</v>
      </c>
      <c r="U1605">
        <f t="shared" si="25"/>
        <v>2011</v>
      </c>
    </row>
    <row r="1606" spans="1:21" ht="45" x14ac:dyDescent="0.2">
      <c r="A1606" s="8">
        <f>F1606/E1606</f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14">
        <f>F1606/M1606</f>
        <v>48.842857142857142</v>
      </c>
      <c r="Q1606" s="9" t="s">
        <v>8325</v>
      </c>
      <c r="R1606" s="9" t="s">
        <v>8326</v>
      </c>
      <c r="S1606" s="13">
        <f>(((K1606/60)/60)/24)+DATE(1970,1,1)+(-5/24)</f>
        <v>40945.636979166666</v>
      </c>
      <c r="T1606" s="13">
        <f>(((J1606/60)/60)/24)+DATE(1970,1,1)+(-5/24)</f>
        <v>40985.595312499994</v>
      </c>
      <c r="U1606">
        <f t="shared" si="25"/>
        <v>2012</v>
      </c>
    </row>
    <row r="1607" spans="1:21" ht="45" x14ac:dyDescent="0.2">
      <c r="A1607" s="8">
        <f>F1607/E1607</f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14">
        <f>F1607/M1607</f>
        <v>137.30909090909091</v>
      </c>
      <c r="Q1607" s="9" t="s">
        <v>8325</v>
      </c>
      <c r="R1607" s="9" t="s">
        <v>8326</v>
      </c>
      <c r="S1607" s="13">
        <f>(((K1607/60)/60)/24)+DATE(1970,1,1)+(-5/24)</f>
        <v>40746.804548611108</v>
      </c>
      <c r="T1607" s="13">
        <f>(((J1607/60)/60)/24)+DATE(1970,1,1)+(-5/24)</f>
        <v>40756.083333333328</v>
      </c>
      <c r="U1607">
        <f t="shared" si="25"/>
        <v>2011</v>
      </c>
    </row>
    <row r="1608" spans="1:21" ht="45" x14ac:dyDescent="0.2">
      <c r="A1608" s="8">
        <f>F1608/E1608</f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14">
        <f>F1608/M1608</f>
        <v>87.829673913043479</v>
      </c>
      <c r="Q1608" s="9" t="s">
        <v>8325</v>
      </c>
      <c r="R1608" s="9" t="s">
        <v>8326</v>
      </c>
      <c r="S1608" s="13">
        <f>(((K1608/60)/60)/24)+DATE(1970,1,1)+(-5/24)</f>
        <v>40535.903217592589</v>
      </c>
      <c r="T1608" s="13">
        <f>(((J1608/60)/60)/24)+DATE(1970,1,1)+(-5/24)</f>
        <v>40625.861550925925</v>
      </c>
      <c r="U1608">
        <f t="shared" si="25"/>
        <v>2010</v>
      </c>
    </row>
    <row r="1609" spans="1:21" ht="45" x14ac:dyDescent="0.2">
      <c r="A1609" s="8">
        <f>F1609/E1609</f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14">
        <f>F1609/M1609</f>
        <v>70.785365853658533</v>
      </c>
      <c r="Q1609" s="9" t="s">
        <v>8325</v>
      </c>
      <c r="R1609" s="9" t="s">
        <v>8326</v>
      </c>
      <c r="S1609" s="13">
        <f>(((K1609/60)/60)/24)+DATE(1970,1,1)+(-5/24)</f>
        <v>41053.600127314814</v>
      </c>
      <c r="T1609" s="13">
        <f>(((J1609/60)/60)/24)+DATE(1970,1,1)+(-5/24)</f>
        <v>41074.600127314814</v>
      </c>
      <c r="U1609">
        <f t="shared" si="25"/>
        <v>2012</v>
      </c>
    </row>
    <row r="1610" spans="1:21" ht="30" x14ac:dyDescent="0.2">
      <c r="A1610" s="8">
        <f>F1610/E1610</f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14">
        <f>F1610/M1610</f>
        <v>52.826086956521742</v>
      </c>
      <c r="Q1610" s="9" t="s">
        <v>8325</v>
      </c>
      <c r="R1610" s="9" t="s">
        <v>8326</v>
      </c>
      <c r="S1610" s="13">
        <f>(((K1610/60)/60)/24)+DATE(1970,1,1)+(-5/24)</f>
        <v>41607.622523148144</v>
      </c>
      <c r="T1610" s="13">
        <f>(((J1610/60)/60)/24)+DATE(1970,1,1)+(-5/24)</f>
        <v>41640.018055555556</v>
      </c>
      <c r="U1610">
        <f t="shared" si="25"/>
        <v>2013</v>
      </c>
    </row>
    <row r="1611" spans="1:21" ht="45" x14ac:dyDescent="0.2">
      <c r="A1611" s="8">
        <f>F1611/E1611</f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14">
        <f>F1611/M1611</f>
        <v>443.75</v>
      </c>
      <c r="Q1611" s="9" t="s">
        <v>8325</v>
      </c>
      <c r="R1611" s="9" t="s">
        <v>8326</v>
      </c>
      <c r="S1611" s="13">
        <f>(((K1611/60)/60)/24)+DATE(1970,1,1)+(-5/24)</f>
        <v>40795.792928240735</v>
      </c>
      <c r="T1611" s="13">
        <f>(((J1611/60)/60)/24)+DATE(1970,1,1)+(-5/24)</f>
        <v>40849.125</v>
      </c>
      <c r="U1611">
        <f t="shared" si="25"/>
        <v>2011</v>
      </c>
    </row>
    <row r="1612" spans="1:21" ht="30" x14ac:dyDescent="0.2">
      <c r="A1612" s="8">
        <f>F1612/E1612</f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14">
        <f>F1612/M1612</f>
        <v>48.544642857142854</v>
      </c>
      <c r="Q1612" s="9" t="s">
        <v>8325</v>
      </c>
      <c r="R1612" s="9" t="s">
        <v>8326</v>
      </c>
      <c r="S1612" s="13">
        <f>(((K1612/60)/60)/24)+DATE(1970,1,1)+(-5/24)</f>
        <v>41228.716550925921</v>
      </c>
      <c r="T1612" s="13">
        <f>(((J1612/60)/60)/24)+DATE(1970,1,1)+(-5/24)</f>
        <v>41258.716550925921</v>
      </c>
      <c r="U1612">
        <f t="shared" si="25"/>
        <v>2012</v>
      </c>
    </row>
    <row r="1613" spans="1:21" x14ac:dyDescent="0.2">
      <c r="A1613" s="8">
        <f>F1613/E1613</f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14">
        <f>F1613/M1613</f>
        <v>37.074074074074076</v>
      </c>
      <c r="Q1613" s="9" t="s">
        <v>8325</v>
      </c>
      <c r="R1613" s="9" t="s">
        <v>8326</v>
      </c>
      <c r="S1613" s="13">
        <f>(((K1613/60)/60)/24)+DATE(1970,1,1)+(-5/24)</f>
        <v>41408.792037037034</v>
      </c>
      <c r="T1613" s="13">
        <f>(((J1613/60)/60)/24)+DATE(1970,1,1)+(-5/24)</f>
        <v>41429.792037037034</v>
      </c>
      <c r="U1613">
        <f t="shared" si="25"/>
        <v>2013</v>
      </c>
    </row>
    <row r="1614" spans="1:21" ht="30" x14ac:dyDescent="0.2">
      <c r="A1614" s="8">
        <f>F1614/E1614</f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14">
        <f>F1614/M1614</f>
        <v>50</v>
      </c>
      <c r="Q1614" s="9" t="s">
        <v>8325</v>
      </c>
      <c r="R1614" s="9" t="s">
        <v>8326</v>
      </c>
      <c r="S1614" s="13">
        <f>(((K1614/60)/60)/24)+DATE(1970,1,1)+(-5/24)</f>
        <v>41246.666481481479</v>
      </c>
      <c r="T1614" s="13">
        <f>(((J1614/60)/60)/24)+DATE(1970,1,1)+(-5/24)</f>
        <v>41276.666481481479</v>
      </c>
      <c r="U1614">
        <f t="shared" si="25"/>
        <v>2012</v>
      </c>
    </row>
    <row r="1615" spans="1:21" ht="45" x14ac:dyDescent="0.2">
      <c r="A1615" s="8">
        <f>F1615/E1615</f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14">
        <f>F1615/M1615</f>
        <v>39.03846153846154</v>
      </c>
      <c r="Q1615" s="9" t="s">
        <v>8325</v>
      </c>
      <c r="R1615" s="9" t="s">
        <v>8326</v>
      </c>
      <c r="S1615" s="13">
        <f>(((K1615/60)/60)/24)+DATE(1970,1,1)+(-5/24)</f>
        <v>41081.861134259256</v>
      </c>
      <c r="T1615" s="13">
        <f>(((J1615/60)/60)/24)+DATE(1970,1,1)+(-5/24)</f>
        <v>41111.861134259256</v>
      </c>
      <c r="U1615">
        <f t="shared" si="25"/>
        <v>2012</v>
      </c>
    </row>
    <row r="1616" spans="1:21" ht="45" x14ac:dyDescent="0.2">
      <c r="A1616" s="8">
        <f>F1616/E1616</f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14">
        <f>F1616/M1616</f>
        <v>66.688311688311686</v>
      </c>
      <c r="Q1616" s="9" t="s">
        <v>8325</v>
      </c>
      <c r="R1616" s="9" t="s">
        <v>8326</v>
      </c>
      <c r="S1616" s="13">
        <f>(((K1616/60)/60)/24)+DATE(1970,1,1)+(-5/24)</f>
        <v>41794.772789351846</v>
      </c>
      <c r="T1616" s="13">
        <f>(((J1616/60)/60)/24)+DATE(1970,1,1)+(-5/24)</f>
        <v>41854.5</v>
      </c>
      <c r="U1616">
        <f t="shared" si="25"/>
        <v>2014</v>
      </c>
    </row>
    <row r="1617" spans="1:21" ht="45" x14ac:dyDescent="0.2">
      <c r="A1617" s="8">
        <f>F1617/E1617</f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14">
        <f>F1617/M1617</f>
        <v>67.132352941176464</v>
      </c>
      <c r="Q1617" s="9" t="s">
        <v>8325</v>
      </c>
      <c r="R1617" s="9" t="s">
        <v>8326</v>
      </c>
      <c r="S1617" s="13">
        <f>(((K1617/60)/60)/24)+DATE(1970,1,1)+(-5/24)</f>
        <v>40844.842546296291</v>
      </c>
      <c r="T1617" s="13">
        <f>(((J1617/60)/60)/24)+DATE(1970,1,1)+(-5/24)</f>
        <v>40889.884212962963</v>
      </c>
      <c r="U1617">
        <f t="shared" si="25"/>
        <v>2011</v>
      </c>
    </row>
    <row r="1618" spans="1:21" ht="45" x14ac:dyDescent="0.2">
      <c r="A1618" s="8">
        <f>F1618/E1618</f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14">
        <f>F1618/M1618</f>
        <v>66.369426751592357</v>
      </c>
      <c r="Q1618" s="9" t="s">
        <v>8325</v>
      </c>
      <c r="R1618" s="9" t="s">
        <v>8326</v>
      </c>
      <c r="S1618" s="13">
        <f>(((K1618/60)/60)/24)+DATE(1970,1,1)+(-5/24)</f>
        <v>41194.507187499999</v>
      </c>
      <c r="T1618" s="13">
        <f>(((J1618/60)/60)/24)+DATE(1970,1,1)+(-5/24)</f>
        <v>41235.708333333328</v>
      </c>
      <c r="U1618">
        <f t="shared" si="25"/>
        <v>2012</v>
      </c>
    </row>
    <row r="1619" spans="1:21" ht="30" x14ac:dyDescent="0.2">
      <c r="A1619" s="8">
        <f>F1619/E1619</f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14">
        <f>F1619/M1619</f>
        <v>64.620253164556956</v>
      </c>
      <c r="Q1619" s="9" t="s">
        <v>8325</v>
      </c>
      <c r="R1619" s="9" t="s">
        <v>8326</v>
      </c>
      <c r="S1619" s="13">
        <f>(((K1619/60)/60)/24)+DATE(1970,1,1)+(-5/24)</f>
        <v>41546.455879629626</v>
      </c>
      <c r="T1619" s="13">
        <f>(((J1619/60)/60)/24)+DATE(1970,1,1)+(-5/24)</f>
        <v>41579.583333333328</v>
      </c>
      <c r="U1619">
        <f t="shared" si="25"/>
        <v>2013</v>
      </c>
    </row>
    <row r="1620" spans="1:21" ht="30" x14ac:dyDescent="0.2">
      <c r="A1620" s="8">
        <f>F1620/E1620</f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14">
        <f>F1620/M1620</f>
        <v>58.370370370370374</v>
      </c>
      <c r="Q1620" s="9" t="s">
        <v>8325</v>
      </c>
      <c r="R1620" s="9" t="s">
        <v>8326</v>
      </c>
      <c r="S1620" s="13">
        <f>(((K1620/60)/60)/24)+DATE(1970,1,1)+(-5/24)</f>
        <v>41301.446006944439</v>
      </c>
      <c r="T1620" s="13">
        <f>(((J1620/60)/60)/24)+DATE(1970,1,1)+(-5/24)</f>
        <v>41341.446006944439</v>
      </c>
      <c r="U1620">
        <f t="shared" si="25"/>
        <v>2013</v>
      </c>
    </row>
    <row r="1621" spans="1:21" ht="45" x14ac:dyDescent="0.2">
      <c r="A1621" s="8">
        <f>F1621/E1621</f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14">
        <f>F1621/M1621</f>
        <v>86.956521739130437</v>
      </c>
      <c r="Q1621" s="9" t="s">
        <v>8325</v>
      </c>
      <c r="R1621" s="9" t="s">
        <v>8326</v>
      </c>
      <c r="S1621" s="13">
        <f>(((K1621/60)/60)/24)+DATE(1970,1,1)+(-5/24)</f>
        <v>41875.977847222224</v>
      </c>
      <c r="T1621" s="13">
        <f>(((J1621/60)/60)/24)+DATE(1970,1,1)+(-5/24)</f>
        <v>41896.977847222224</v>
      </c>
      <c r="U1621">
        <f t="shared" si="25"/>
        <v>2014</v>
      </c>
    </row>
    <row r="1622" spans="1:21" ht="30" x14ac:dyDescent="0.2">
      <c r="A1622" s="8">
        <f>F1622/E1622</f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14">
        <f>F1622/M1622</f>
        <v>66.470588235294116</v>
      </c>
      <c r="Q1622" s="9" t="s">
        <v>8325</v>
      </c>
      <c r="R1622" s="9" t="s">
        <v>8326</v>
      </c>
      <c r="S1622" s="13">
        <f>(((K1622/60)/60)/24)+DATE(1970,1,1)+(-5/24)</f>
        <v>41321.131249999999</v>
      </c>
      <c r="T1622" s="13">
        <f>(((J1622/60)/60)/24)+DATE(1970,1,1)+(-5/24)</f>
        <v>41328.131249999999</v>
      </c>
      <c r="U1622">
        <f t="shared" si="25"/>
        <v>2013</v>
      </c>
    </row>
    <row r="1623" spans="1:21" ht="45" x14ac:dyDescent="0.2">
      <c r="A1623" s="8">
        <f>F1623/E1623</f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14">
        <f>F1623/M1623</f>
        <v>163.78378378378378</v>
      </c>
      <c r="Q1623" s="9" t="s">
        <v>8325</v>
      </c>
      <c r="R1623" s="9" t="s">
        <v>8326</v>
      </c>
      <c r="S1623" s="13">
        <f>(((K1623/60)/60)/24)+DATE(1970,1,1)+(-5/24)</f>
        <v>41003.398321759254</v>
      </c>
      <c r="T1623" s="13">
        <f>(((J1623/60)/60)/24)+DATE(1970,1,1)+(-5/24)</f>
        <v>41056.957638888889</v>
      </c>
      <c r="U1623">
        <f t="shared" si="25"/>
        <v>2012</v>
      </c>
    </row>
    <row r="1624" spans="1:21" ht="45" x14ac:dyDescent="0.2">
      <c r="A1624" s="8">
        <f>F1624/E1624</f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14">
        <f>F1624/M1624</f>
        <v>107.98461538461538</v>
      </c>
      <c r="Q1624" s="9" t="s">
        <v>8325</v>
      </c>
      <c r="R1624" s="9" t="s">
        <v>8326</v>
      </c>
      <c r="S1624" s="13">
        <f>(((K1624/60)/60)/24)+DATE(1970,1,1)+(-5/24)</f>
        <v>41950.086504629624</v>
      </c>
      <c r="T1624" s="13">
        <f>(((J1624/60)/60)/24)+DATE(1970,1,1)+(-5/24)</f>
        <v>41990.124305555553</v>
      </c>
      <c r="U1624">
        <f t="shared" si="25"/>
        <v>2014</v>
      </c>
    </row>
    <row r="1625" spans="1:21" ht="45" x14ac:dyDescent="0.2">
      <c r="A1625" s="8">
        <f>F1625/E1625</f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14">
        <f>F1625/M1625</f>
        <v>42.111111111111114</v>
      </c>
      <c r="Q1625" s="9" t="s">
        <v>8325</v>
      </c>
      <c r="R1625" s="9" t="s">
        <v>8326</v>
      </c>
      <c r="S1625" s="13">
        <f>(((K1625/60)/60)/24)+DATE(1970,1,1)+(-5/24)</f>
        <v>41453.480196759258</v>
      </c>
      <c r="T1625" s="13">
        <f>(((J1625/60)/60)/24)+DATE(1970,1,1)+(-5/24)</f>
        <v>41513.480196759258</v>
      </c>
      <c r="U1625">
        <f t="shared" si="25"/>
        <v>2013</v>
      </c>
    </row>
    <row r="1626" spans="1:21" ht="30" x14ac:dyDescent="0.2">
      <c r="A1626" s="8">
        <f>F1626/E1626</f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14">
        <f>F1626/M1626</f>
        <v>47.2</v>
      </c>
      <c r="Q1626" s="9" t="s">
        <v>8325</v>
      </c>
      <c r="R1626" s="9" t="s">
        <v>8326</v>
      </c>
      <c r="S1626" s="13">
        <f>(((K1626/60)/60)/24)+DATE(1970,1,1)+(-5/24)</f>
        <v>41243.158969907403</v>
      </c>
      <c r="T1626" s="13">
        <f>(((J1626/60)/60)/24)+DATE(1970,1,1)+(-5/24)</f>
        <v>41283.158969907403</v>
      </c>
      <c r="U1626">
        <f t="shared" si="25"/>
        <v>2012</v>
      </c>
    </row>
    <row r="1627" spans="1:21" ht="45" x14ac:dyDescent="0.2">
      <c r="A1627" s="8">
        <f>F1627/E1627</f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14">
        <f>F1627/M1627</f>
        <v>112.01923076923077</v>
      </c>
      <c r="Q1627" s="9" t="s">
        <v>8325</v>
      </c>
      <c r="R1627" s="9" t="s">
        <v>8326</v>
      </c>
      <c r="S1627" s="13">
        <f>(((K1627/60)/60)/24)+DATE(1970,1,1)+(-5/24)</f>
        <v>41135.491354166668</v>
      </c>
      <c r="T1627" s="13">
        <f>(((J1627/60)/60)/24)+DATE(1970,1,1)+(-5/24)</f>
        <v>41163.491354166668</v>
      </c>
      <c r="U1627">
        <f t="shared" si="25"/>
        <v>2012</v>
      </c>
    </row>
    <row r="1628" spans="1:21" ht="45" x14ac:dyDescent="0.2">
      <c r="A1628" s="8">
        <f>F1628/E1628</f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14">
        <f>F1628/M1628</f>
        <v>74.953703703703709</v>
      </c>
      <c r="Q1628" s="9" t="s">
        <v>8325</v>
      </c>
      <c r="R1628" s="9" t="s">
        <v>8326</v>
      </c>
      <c r="S1628" s="13">
        <f>(((K1628/60)/60)/24)+DATE(1970,1,1)+(-5/24)</f>
        <v>41579.639664351853</v>
      </c>
      <c r="T1628" s="13">
        <f>(((J1628/60)/60)/24)+DATE(1970,1,1)+(-5/24)</f>
        <v>41609.681331018517</v>
      </c>
      <c r="U1628">
        <f t="shared" si="25"/>
        <v>2013</v>
      </c>
    </row>
    <row r="1629" spans="1:21" ht="45" x14ac:dyDescent="0.2">
      <c r="A1629" s="8">
        <f>F1629/E1629</f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14">
        <f>F1629/M1629</f>
        <v>61.578947368421055</v>
      </c>
      <c r="Q1629" s="9" t="s">
        <v>8325</v>
      </c>
      <c r="R1629" s="9" t="s">
        <v>8326</v>
      </c>
      <c r="S1629" s="13">
        <f>(((K1629/60)/60)/24)+DATE(1970,1,1)+(-5/24)</f>
        <v>41205.498715277776</v>
      </c>
      <c r="T1629" s="13">
        <f>(((J1629/60)/60)/24)+DATE(1970,1,1)+(-5/24)</f>
        <v>41238.999305555553</v>
      </c>
      <c r="U1629">
        <f t="shared" si="25"/>
        <v>2012</v>
      </c>
    </row>
    <row r="1630" spans="1:21" ht="30" x14ac:dyDescent="0.2">
      <c r="A1630" s="8">
        <f>F1630/E1630</f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14">
        <f>F1630/M1630</f>
        <v>45.875</v>
      </c>
      <c r="Q1630" s="9" t="s">
        <v>8325</v>
      </c>
      <c r="R1630" s="9" t="s">
        <v>8326</v>
      </c>
      <c r="S1630" s="13">
        <f>(((K1630/60)/60)/24)+DATE(1970,1,1)+(-5/24)</f>
        <v>41774.528726851851</v>
      </c>
      <c r="T1630" s="13">
        <f>(((J1630/60)/60)/24)+DATE(1970,1,1)+(-5/24)</f>
        <v>41807.528726851851</v>
      </c>
      <c r="U1630">
        <f t="shared" si="25"/>
        <v>2014</v>
      </c>
    </row>
    <row r="1631" spans="1:21" ht="30" x14ac:dyDescent="0.2">
      <c r="A1631" s="8">
        <f>F1631/E1631</f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14">
        <f>F1631/M1631</f>
        <v>75.853658536585371</v>
      </c>
      <c r="Q1631" s="9" t="s">
        <v>8325</v>
      </c>
      <c r="R1631" s="9" t="s">
        <v>8326</v>
      </c>
      <c r="S1631" s="13">
        <f>(((K1631/60)/60)/24)+DATE(1970,1,1)+(-5/24)</f>
        <v>41645.658946759257</v>
      </c>
      <c r="T1631" s="13">
        <f>(((J1631/60)/60)/24)+DATE(1970,1,1)+(-5/24)</f>
        <v>41690.658946759257</v>
      </c>
      <c r="U1631">
        <f t="shared" si="25"/>
        <v>2014</v>
      </c>
    </row>
    <row r="1632" spans="1:21" ht="45" x14ac:dyDescent="0.2">
      <c r="A1632" s="8">
        <f>F1632/E1632</f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14">
        <f>F1632/M1632</f>
        <v>84.206349206349202</v>
      </c>
      <c r="Q1632" s="9" t="s">
        <v>8325</v>
      </c>
      <c r="R1632" s="9" t="s">
        <v>8326</v>
      </c>
      <c r="S1632" s="13">
        <f>(((K1632/60)/60)/24)+DATE(1970,1,1)+(-5/24)</f>
        <v>40939.629340277774</v>
      </c>
      <c r="T1632" s="13">
        <f>(((J1632/60)/60)/24)+DATE(1970,1,1)+(-5/24)</f>
        <v>40970.082638888889</v>
      </c>
      <c r="U1632">
        <f t="shared" si="25"/>
        <v>2012</v>
      </c>
    </row>
    <row r="1633" spans="1:21" ht="45" x14ac:dyDescent="0.2">
      <c r="A1633" s="8">
        <f>F1633/E1633</f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14">
        <f>F1633/M1633</f>
        <v>117.22556390977444</v>
      </c>
      <c r="Q1633" s="9" t="s">
        <v>8325</v>
      </c>
      <c r="R1633" s="9" t="s">
        <v>8326</v>
      </c>
      <c r="S1633" s="13">
        <f>(((K1633/60)/60)/24)+DATE(1970,1,1)+(-5/24)</f>
        <v>41164.65116898148</v>
      </c>
      <c r="T1633" s="13">
        <f>(((J1633/60)/60)/24)+DATE(1970,1,1)+(-5/24)</f>
        <v>41194.65116898148</v>
      </c>
      <c r="U1633">
        <f t="shared" si="25"/>
        <v>2012</v>
      </c>
    </row>
    <row r="1634" spans="1:21" ht="45" x14ac:dyDescent="0.2">
      <c r="A1634" s="8">
        <f>F1634/E1634</f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14">
        <f>F1634/M1634</f>
        <v>86.489361702127653</v>
      </c>
      <c r="Q1634" s="9" t="s">
        <v>8325</v>
      </c>
      <c r="R1634" s="9" t="s">
        <v>8326</v>
      </c>
      <c r="S1634" s="13">
        <f>(((K1634/60)/60)/24)+DATE(1970,1,1)+(-5/24)</f>
        <v>40750.132569444439</v>
      </c>
      <c r="T1634" s="13">
        <f>(((J1634/60)/60)/24)+DATE(1970,1,1)+(-5/24)</f>
        <v>40810.132569444439</v>
      </c>
      <c r="U1634">
        <f t="shared" si="25"/>
        <v>2011</v>
      </c>
    </row>
    <row r="1635" spans="1:21" ht="45" x14ac:dyDescent="0.2">
      <c r="A1635" s="8">
        <f>F1635/E1635</f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14">
        <f>F1635/M1635</f>
        <v>172.41379310344828</v>
      </c>
      <c r="Q1635" s="9" t="s">
        <v>8325</v>
      </c>
      <c r="R1635" s="9" t="s">
        <v>8326</v>
      </c>
      <c r="S1635" s="13">
        <f>(((K1635/60)/60)/24)+DATE(1970,1,1)+(-5/24)</f>
        <v>40896.675416666665</v>
      </c>
      <c r="T1635" s="13">
        <f>(((J1635/60)/60)/24)+DATE(1970,1,1)+(-5/24)</f>
        <v>40924</v>
      </c>
      <c r="U1635">
        <f t="shared" si="25"/>
        <v>2011</v>
      </c>
    </row>
    <row r="1636" spans="1:21" ht="30" x14ac:dyDescent="0.2">
      <c r="A1636" s="8">
        <f>F1636/E1636</f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14">
        <f>F1636/M1636</f>
        <v>62.8125</v>
      </c>
      <c r="Q1636" s="9" t="s">
        <v>8325</v>
      </c>
      <c r="R1636" s="9" t="s">
        <v>8326</v>
      </c>
      <c r="S1636" s="13">
        <f>(((K1636/60)/60)/24)+DATE(1970,1,1)+(-5/24)</f>
        <v>40657.981493055551</v>
      </c>
      <c r="T1636" s="13">
        <f>(((J1636/60)/60)/24)+DATE(1970,1,1)+(-5/24)</f>
        <v>40696.040972222218</v>
      </c>
      <c r="U1636">
        <f t="shared" si="25"/>
        <v>2011</v>
      </c>
    </row>
    <row r="1637" spans="1:21" ht="45" x14ac:dyDescent="0.2">
      <c r="A1637" s="8">
        <f>F1637/E1637</f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14">
        <f>F1637/M1637</f>
        <v>67.729729729729726</v>
      </c>
      <c r="Q1637" s="9" t="s">
        <v>8325</v>
      </c>
      <c r="R1637" s="9" t="s">
        <v>8326</v>
      </c>
      <c r="S1637" s="13">
        <f>(((K1637/60)/60)/24)+DATE(1970,1,1)+(-5/24)</f>
        <v>42502.660428240742</v>
      </c>
      <c r="T1637" s="13">
        <f>(((J1637/60)/60)/24)+DATE(1970,1,1)+(-5/24)</f>
        <v>42562.660428240742</v>
      </c>
      <c r="U1637">
        <f t="shared" si="25"/>
        <v>2016</v>
      </c>
    </row>
    <row r="1638" spans="1:21" ht="45" x14ac:dyDescent="0.2">
      <c r="A1638" s="8">
        <f>F1638/E1638</f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14">
        <f>F1638/M1638</f>
        <v>53.5632183908046</v>
      </c>
      <c r="Q1638" s="9" t="s">
        <v>8325</v>
      </c>
      <c r="R1638" s="9" t="s">
        <v>8326</v>
      </c>
      <c r="S1638" s="13">
        <f>(((K1638/60)/60)/24)+DATE(1970,1,1)+(-5/24)</f>
        <v>40662.878333333334</v>
      </c>
      <c r="T1638" s="13">
        <f>(((J1638/60)/60)/24)+DATE(1970,1,1)+(-5/24)</f>
        <v>40705.958333333328</v>
      </c>
      <c r="U1638">
        <f t="shared" si="25"/>
        <v>2011</v>
      </c>
    </row>
    <row r="1639" spans="1:21" ht="45" x14ac:dyDescent="0.2">
      <c r="A1639" s="8">
        <f>F1639/E1639</f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14">
        <f>F1639/M1639</f>
        <v>34.6</v>
      </c>
      <c r="Q1639" s="9" t="s">
        <v>8325</v>
      </c>
      <c r="R1639" s="9" t="s">
        <v>8326</v>
      </c>
      <c r="S1639" s="13">
        <f>(((K1639/60)/60)/24)+DATE(1970,1,1)+(-5/24)</f>
        <v>40122.543287037035</v>
      </c>
      <c r="T1639" s="13">
        <f>(((J1639/60)/60)/24)+DATE(1970,1,1)+(-5/24)</f>
        <v>40178.777083333334</v>
      </c>
      <c r="U1639">
        <f t="shared" si="25"/>
        <v>2009</v>
      </c>
    </row>
    <row r="1640" spans="1:21" ht="30" x14ac:dyDescent="0.2">
      <c r="A1640" s="8">
        <f>F1640/E1640</f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14">
        <f>F1640/M1640</f>
        <v>38.888888888888886</v>
      </c>
      <c r="Q1640" s="9" t="s">
        <v>8325</v>
      </c>
      <c r="R1640" s="9" t="s">
        <v>8326</v>
      </c>
      <c r="S1640" s="13">
        <f>(((K1640/60)/60)/24)+DATE(1970,1,1)+(-5/24)</f>
        <v>41288.478796296295</v>
      </c>
      <c r="T1640" s="13">
        <f>(((J1640/60)/60)/24)+DATE(1970,1,1)+(-5/24)</f>
        <v>41333.684027777774</v>
      </c>
      <c r="U1640">
        <f t="shared" si="25"/>
        <v>2013</v>
      </c>
    </row>
    <row r="1641" spans="1:21" ht="45" x14ac:dyDescent="0.2">
      <c r="A1641" s="8">
        <f>F1641/E1641</f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14">
        <f>F1641/M1641</f>
        <v>94.736842105263165</v>
      </c>
      <c r="Q1641" s="9" t="s">
        <v>8325</v>
      </c>
      <c r="R1641" s="9" t="s">
        <v>8326</v>
      </c>
      <c r="S1641" s="13">
        <f>(((K1641/60)/60)/24)+DATE(1970,1,1)+(-5/24)</f>
        <v>40941.444039351853</v>
      </c>
      <c r="T1641" s="13">
        <f>(((J1641/60)/60)/24)+DATE(1970,1,1)+(-5/24)</f>
        <v>40971.444039351853</v>
      </c>
      <c r="U1641">
        <f t="shared" si="25"/>
        <v>2012</v>
      </c>
    </row>
    <row r="1642" spans="1:21" ht="45" x14ac:dyDescent="0.2">
      <c r="A1642" s="8">
        <f>F1642/E1642</f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14">
        <f>F1642/M1642</f>
        <v>39.967058823529413</v>
      </c>
      <c r="Q1642" s="9" t="s">
        <v>8325</v>
      </c>
      <c r="R1642" s="9" t="s">
        <v>8326</v>
      </c>
      <c r="S1642" s="13">
        <f>(((K1642/60)/60)/24)+DATE(1970,1,1)+(-5/24)</f>
        <v>40379.022627314815</v>
      </c>
      <c r="T1642" s="13">
        <f>(((J1642/60)/60)/24)+DATE(1970,1,1)+(-5/24)</f>
        <v>40392.874305555553</v>
      </c>
      <c r="U1642">
        <f t="shared" si="25"/>
        <v>2010</v>
      </c>
    </row>
    <row r="1643" spans="1:21" ht="30" x14ac:dyDescent="0.2">
      <c r="A1643" s="8">
        <f>F1643/E1643</f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14">
        <f>F1643/M1643</f>
        <v>97.5</v>
      </c>
      <c r="Q1643" s="9" t="s">
        <v>8325</v>
      </c>
      <c r="R1643" s="9" t="s">
        <v>8346</v>
      </c>
      <c r="S1643" s="13">
        <f>(((K1643/60)/60)/24)+DATE(1970,1,1)+(-5/24)</f>
        <v>41962.388240740744</v>
      </c>
      <c r="T1643" s="13">
        <f>(((J1643/60)/60)/24)+DATE(1970,1,1)+(-5/24)</f>
        <v>41992.388240740744</v>
      </c>
      <c r="U1643">
        <f t="shared" si="25"/>
        <v>2014</v>
      </c>
    </row>
    <row r="1644" spans="1:21" ht="45" x14ac:dyDescent="0.2">
      <c r="A1644" s="8">
        <f>F1644/E1644</f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14">
        <f>F1644/M1644</f>
        <v>42.857142857142854</v>
      </c>
      <c r="Q1644" s="9" t="s">
        <v>8325</v>
      </c>
      <c r="R1644" s="9" t="s">
        <v>8346</v>
      </c>
      <c r="S1644" s="13">
        <f>(((K1644/60)/60)/24)+DATE(1970,1,1)+(-5/24)</f>
        <v>40687.816284722219</v>
      </c>
      <c r="T1644" s="13">
        <f>(((J1644/60)/60)/24)+DATE(1970,1,1)+(-5/24)</f>
        <v>40707.816284722219</v>
      </c>
      <c r="U1644">
        <f t="shared" si="25"/>
        <v>2011</v>
      </c>
    </row>
    <row r="1645" spans="1:21" ht="30" x14ac:dyDescent="0.2">
      <c r="A1645" s="8">
        <f>F1645/E1645</f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14">
        <f>F1645/M1645</f>
        <v>168.51351351351352</v>
      </c>
      <c r="Q1645" s="9" t="s">
        <v>8325</v>
      </c>
      <c r="R1645" s="9" t="s">
        <v>8346</v>
      </c>
      <c r="S1645" s="13">
        <f>(((K1645/60)/60)/24)+DATE(1970,1,1)+(-5/24)</f>
        <v>41146.615879629629</v>
      </c>
      <c r="T1645" s="13">
        <f>(((J1645/60)/60)/24)+DATE(1970,1,1)+(-5/24)</f>
        <v>41176.615879629629</v>
      </c>
      <c r="U1645">
        <f t="shared" si="25"/>
        <v>2012</v>
      </c>
    </row>
    <row r="1646" spans="1:21" ht="45" x14ac:dyDescent="0.2">
      <c r="A1646" s="8">
        <f>F1646/E1646</f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14">
        <f>F1646/M1646</f>
        <v>85.546875</v>
      </c>
      <c r="Q1646" s="9" t="s">
        <v>8325</v>
      </c>
      <c r="R1646" s="9" t="s">
        <v>8346</v>
      </c>
      <c r="S1646" s="13">
        <f>(((K1646/60)/60)/24)+DATE(1970,1,1)+(-5/24)</f>
        <v>41174.851388888885</v>
      </c>
      <c r="T1646" s="13">
        <f>(((J1646/60)/60)/24)+DATE(1970,1,1)+(-5/24)</f>
        <v>41234.893055555556</v>
      </c>
      <c r="U1646">
        <f t="shared" si="25"/>
        <v>2012</v>
      </c>
    </row>
    <row r="1647" spans="1:21" ht="45" x14ac:dyDescent="0.2">
      <c r="A1647" s="8">
        <f>F1647/E1647</f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14">
        <f>F1647/M1647</f>
        <v>554</v>
      </c>
      <c r="Q1647" s="9" t="s">
        <v>8325</v>
      </c>
      <c r="R1647" s="9" t="s">
        <v>8346</v>
      </c>
      <c r="S1647" s="13">
        <f>(((K1647/60)/60)/24)+DATE(1970,1,1)+(-5/24)</f>
        <v>41521.409027777772</v>
      </c>
      <c r="T1647" s="13">
        <f>(((J1647/60)/60)/24)+DATE(1970,1,1)+(-5/24)</f>
        <v>41535.409027777772</v>
      </c>
      <c r="U1647">
        <f t="shared" si="25"/>
        <v>2013</v>
      </c>
    </row>
    <row r="1648" spans="1:21" ht="45" x14ac:dyDescent="0.2">
      <c r="A1648" s="8">
        <f>F1648/E1648</f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14">
        <f>F1648/M1648</f>
        <v>26.554216867469879</v>
      </c>
      <c r="Q1648" s="9" t="s">
        <v>8325</v>
      </c>
      <c r="R1648" s="9" t="s">
        <v>8346</v>
      </c>
      <c r="S1648" s="13">
        <f>(((K1648/60)/60)/24)+DATE(1970,1,1)+(-5/24)</f>
        <v>41833.241932870369</v>
      </c>
      <c r="T1648" s="13">
        <f>(((J1648/60)/60)/24)+DATE(1970,1,1)+(-5/24)</f>
        <v>41865.549305555556</v>
      </c>
      <c r="U1648">
        <f t="shared" si="25"/>
        <v>2014</v>
      </c>
    </row>
    <row r="1649" spans="1:21" ht="45" x14ac:dyDescent="0.2">
      <c r="A1649" s="8">
        <f>F1649/E1649</f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14">
        <f>F1649/M1649</f>
        <v>113.82608695652173</v>
      </c>
      <c r="Q1649" s="9" t="s">
        <v>8325</v>
      </c>
      <c r="R1649" s="9" t="s">
        <v>8346</v>
      </c>
      <c r="S1649" s="13">
        <f>(((K1649/60)/60)/24)+DATE(1970,1,1)+(-5/24)</f>
        <v>41039.201122685183</v>
      </c>
      <c r="T1649" s="13">
        <f>(((J1649/60)/60)/24)+DATE(1970,1,1)+(-5/24)</f>
        <v>41069.201122685183</v>
      </c>
      <c r="U1649">
        <f t="shared" si="25"/>
        <v>2012</v>
      </c>
    </row>
    <row r="1650" spans="1:21" ht="45" x14ac:dyDescent="0.2">
      <c r="A1650" s="8">
        <f>F1650/E1650</f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14">
        <f>F1650/M1650</f>
        <v>32.011111111111113</v>
      </c>
      <c r="Q1650" s="9" t="s">
        <v>8325</v>
      </c>
      <c r="R1650" s="9" t="s">
        <v>8346</v>
      </c>
      <c r="S1650" s="13">
        <f>(((K1650/60)/60)/24)+DATE(1970,1,1)+(-5/24)</f>
        <v>40592.496319444443</v>
      </c>
      <c r="T1650" s="13">
        <f>(((J1650/60)/60)/24)+DATE(1970,1,1)+(-5/24)</f>
        <v>40622.454652777778</v>
      </c>
      <c r="U1650">
        <f t="shared" si="25"/>
        <v>2011</v>
      </c>
    </row>
    <row r="1651" spans="1:21" ht="45" x14ac:dyDescent="0.2">
      <c r="A1651" s="8">
        <f>F1651/E1651</f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14">
        <f>F1651/M1651</f>
        <v>47.189259259259259</v>
      </c>
      <c r="Q1651" s="9" t="s">
        <v>8325</v>
      </c>
      <c r="R1651" s="9" t="s">
        <v>8346</v>
      </c>
      <c r="S1651" s="13">
        <f>(((K1651/60)/60)/24)+DATE(1970,1,1)+(-5/24)</f>
        <v>41737.476331018515</v>
      </c>
      <c r="T1651" s="13">
        <f>(((J1651/60)/60)/24)+DATE(1970,1,1)+(-5/24)</f>
        <v>41782.476331018515</v>
      </c>
      <c r="U1651">
        <f t="shared" si="25"/>
        <v>2014</v>
      </c>
    </row>
    <row r="1652" spans="1:21" ht="30" x14ac:dyDescent="0.2">
      <c r="A1652" s="8">
        <f>F1652/E1652</f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14">
        <f>F1652/M1652</f>
        <v>88.46875</v>
      </c>
      <c r="Q1652" s="9" t="s">
        <v>8325</v>
      </c>
      <c r="R1652" s="9" t="s">
        <v>8346</v>
      </c>
      <c r="S1652" s="13">
        <f>(((K1652/60)/60)/24)+DATE(1970,1,1)+(-5/24)</f>
        <v>41526.227280092593</v>
      </c>
      <c r="T1652" s="13">
        <f>(((J1652/60)/60)/24)+DATE(1970,1,1)+(-5/24)</f>
        <v>41556.227280092593</v>
      </c>
      <c r="U1652">
        <f t="shared" si="25"/>
        <v>2013</v>
      </c>
    </row>
    <row r="1653" spans="1:21" ht="45" x14ac:dyDescent="0.2">
      <c r="A1653" s="8">
        <f>F1653/E1653</f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14">
        <f>F1653/M1653</f>
        <v>100.75</v>
      </c>
      <c r="Q1653" s="9" t="s">
        <v>8325</v>
      </c>
      <c r="R1653" s="9" t="s">
        <v>8346</v>
      </c>
      <c r="S1653" s="13">
        <f>(((K1653/60)/60)/24)+DATE(1970,1,1)+(-5/24)</f>
        <v>40625.692361111105</v>
      </c>
      <c r="T1653" s="13">
        <f>(((J1653/60)/60)/24)+DATE(1970,1,1)+(-5/24)</f>
        <v>40659.082638888889</v>
      </c>
      <c r="U1653">
        <f t="shared" si="25"/>
        <v>2011</v>
      </c>
    </row>
    <row r="1654" spans="1:21" ht="45" x14ac:dyDescent="0.2">
      <c r="A1654" s="8">
        <f>F1654/E1654</f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14">
        <f>F1654/M1654</f>
        <v>64.714285714285708</v>
      </c>
      <c r="Q1654" s="9" t="s">
        <v>8325</v>
      </c>
      <c r="R1654" s="9" t="s">
        <v>8346</v>
      </c>
      <c r="S1654" s="13">
        <f>(((K1654/60)/60)/24)+DATE(1970,1,1)+(-5/24)</f>
        <v>41572.284641203703</v>
      </c>
      <c r="T1654" s="13">
        <f>(((J1654/60)/60)/24)+DATE(1970,1,1)+(-5/24)</f>
        <v>41602.326307870368</v>
      </c>
      <c r="U1654">
        <f t="shared" si="25"/>
        <v>2013</v>
      </c>
    </row>
    <row r="1655" spans="1:21" ht="45" x14ac:dyDescent="0.2">
      <c r="A1655" s="8">
        <f>F1655/E1655</f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14">
        <f>F1655/M1655</f>
        <v>51.854285714285716</v>
      </c>
      <c r="Q1655" s="9" t="s">
        <v>8325</v>
      </c>
      <c r="R1655" s="9" t="s">
        <v>8346</v>
      </c>
      <c r="S1655" s="13">
        <f>(((K1655/60)/60)/24)+DATE(1970,1,1)+(-5/24)</f>
        <v>40626.626111111109</v>
      </c>
      <c r="T1655" s="13">
        <f>(((J1655/60)/60)/24)+DATE(1970,1,1)+(-5/24)</f>
        <v>40657.626111111109</v>
      </c>
      <c r="U1655">
        <f t="shared" si="25"/>
        <v>2011</v>
      </c>
    </row>
    <row r="1656" spans="1:21" ht="45" x14ac:dyDescent="0.2">
      <c r="A1656" s="8">
        <f>F1656/E1656</f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14">
        <f>F1656/M1656</f>
        <v>38.794117647058826</v>
      </c>
      <c r="Q1656" s="9" t="s">
        <v>8325</v>
      </c>
      <c r="R1656" s="9" t="s">
        <v>8346</v>
      </c>
      <c r="S1656" s="13">
        <f>(((K1656/60)/60)/24)+DATE(1970,1,1)+(-5/24)</f>
        <v>40987.682407407403</v>
      </c>
      <c r="T1656" s="13">
        <f>(((J1656/60)/60)/24)+DATE(1970,1,1)+(-5/24)</f>
        <v>41017.682407407403</v>
      </c>
      <c r="U1656">
        <f t="shared" si="25"/>
        <v>2012</v>
      </c>
    </row>
    <row r="1657" spans="1:21" ht="30" x14ac:dyDescent="0.2">
      <c r="A1657" s="8">
        <f>F1657/E1657</f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14">
        <f>F1657/M1657</f>
        <v>44.645833333333336</v>
      </c>
      <c r="Q1657" s="9" t="s">
        <v>8325</v>
      </c>
      <c r="R1657" s="9" t="s">
        <v>8346</v>
      </c>
      <c r="S1657" s="13">
        <f>(((K1657/60)/60)/24)+DATE(1970,1,1)+(-5/24)</f>
        <v>40974.583564814813</v>
      </c>
      <c r="T1657" s="13">
        <f>(((J1657/60)/60)/24)+DATE(1970,1,1)+(-5/24)</f>
        <v>41004.541898148142</v>
      </c>
      <c r="U1657">
        <f t="shared" si="25"/>
        <v>2012</v>
      </c>
    </row>
    <row r="1658" spans="1:21" ht="60" x14ac:dyDescent="0.2">
      <c r="A1658" s="8">
        <f>F1658/E1658</f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14">
        <f>F1658/M1658</f>
        <v>156.77333333333334</v>
      </c>
      <c r="Q1658" s="9" t="s">
        <v>8325</v>
      </c>
      <c r="R1658" s="9" t="s">
        <v>8346</v>
      </c>
      <c r="S1658" s="13">
        <f>(((K1658/60)/60)/24)+DATE(1970,1,1)+(-5/24)</f>
        <v>41226.720509259256</v>
      </c>
      <c r="T1658" s="13">
        <f>(((J1658/60)/60)/24)+DATE(1970,1,1)+(-5/24)</f>
        <v>41256.720509259256</v>
      </c>
      <c r="U1658">
        <f t="shared" si="25"/>
        <v>2012</v>
      </c>
    </row>
    <row r="1659" spans="1:21" ht="45" x14ac:dyDescent="0.2">
      <c r="A1659" s="8">
        <f>F1659/E1659</f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14">
        <f>F1659/M1659</f>
        <v>118.70339366515837</v>
      </c>
      <c r="Q1659" s="9" t="s">
        <v>8325</v>
      </c>
      <c r="R1659" s="9" t="s">
        <v>8346</v>
      </c>
      <c r="S1659" s="13">
        <f>(((K1659/60)/60)/24)+DATE(1970,1,1)+(-5/24)</f>
        <v>41023.573703703703</v>
      </c>
      <c r="T1659" s="13">
        <f>(((J1659/60)/60)/24)+DATE(1970,1,1)+(-5/24)</f>
        <v>41053.573703703703</v>
      </c>
      <c r="U1659">
        <f t="shared" si="25"/>
        <v>2012</v>
      </c>
    </row>
    <row r="1660" spans="1:21" ht="45" x14ac:dyDescent="0.2">
      <c r="A1660" s="8">
        <f>F1660/E1660</f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14">
        <f>F1660/M1660</f>
        <v>74.149532710280369</v>
      </c>
      <c r="Q1660" s="9" t="s">
        <v>8325</v>
      </c>
      <c r="R1660" s="9" t="s">
        <v>8346</v>
      </c>
      <c r="S1660" s="13">
        <f>(((K1660/60)/60)/24)+DATE(1970,1,1)+(-5/24)</f>
        <v>41223.013506944444</v>
      </c>
      <c r="T1660" s="13">
        <f>(((J1660/60)/60)/24)+DATE(1970,1,1)+(-5/24)</f>
        <v>41261.388888888883</v>
      </c>
      <c r="U1660">
        <f t="shared" si="25"/>
        <v>2012</v>
      </c>
    </row>
    <row r="1661" spans="1:21" ht="45" x14ac:dyDescent="0.2">
      <c r="A1661" s="8">
        <f>F1661/E1661</f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14">
        <f>F1661/M1661</f>
        <v>12.533333333333333</v>
      </c>
      <c r="Q1661" s="9" t="s">
        <v>8325</v>
      </c>
      <c r="R1661" s="9" t="s">
        <v>8346</v>
      </c>
      <c r="S1661" s="13">
        <f>(((K1661/60)/60)/24)+DATE(1970,1,1)+(-5/24)</f>
        <v>41596.705104166664</v>
      </c>
      <c r="T1661" s="13">
        <f>(((J1661/60)/60)/24)+DATE(1970,1,1)+(-5/24)</f>
        <v>41625.291666666664</v>
      </c>
      <c r="U1661">
        <f t="shared" si="25"/>
        <v>2013</v>
      </c>
    </row>
    <row r="1662" spans="1:21" ht="45" x14ac:dyDescent="0.2">
      <c r="A1662" s="8">
        <f>F1662/E1662</f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14">
        <f>F1662/M1662</f>
        <v>27.861111111111111</v>
      </c>
      <c r="Q1662" s="9" t="s">
        <v>8325</v>
      </c>
      <c r="R1662" s="9" t="s">
        <v>8346</v>
      </c>
      <c r="S1662" s="13">
        <f>(((K1662/60)/60)/24)+DATE(1970,1,1)+(-5/24)</f>
        <v>42459.485532407409</v>
      </c>
      <c r="T1662" s="13">
        <f>(((J1662/60)/60)/24)+DATE(1970,1,1)+(-5/24)</f>
        <v>42490.707638888889</v>
      </c>
      <c r="U1662">
        <f t="shared" si="25"/>
        <v>2016</v>
      </c>
    </row>
    <row r="1663" spans="1:21" ht="60" x14ac:dyDescent="0.2">
      <c r="A1663" s="8">
        <f>F1663/E1663</f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14">
        <f>F1663/M1663</f>
        <v>80.178217821782184</v>
      </c>
      <c r="Q1663" s="9" t="s">
        <v>8325</v>
      </c>
      <c r="R1663" s="9" t="s">
        <v>8346</v>
      </c>
      <c r="S1663" s="13">
        <f>(((K1663/60)/60)/24)+DATE(1970,1,1)+(-5/24)</f>
        <v>42343.789710648147</v>
      </c>
      <c r="T1663" s="13">
        <f>(((J1663/60)/60)/24)+DATE(1970,1,1)+(-5/24)</f>
        <v>42386.666666666664</v>
      </c>
      <c r="U1663">
        <f t="shared" si="25"/>
        <v>2015</v>
      </c>
    </row>
    <row r="1664" spans="1:21" ht="45" x14ac:dyDescent="0.2">
      <c r="A1664" s="8">
        <f>F1664/E1664</f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14">
        <f>F1664/M1664</f>
        <v>132.43548387096774</v>
      </c>
      <c r="Q1664" s="9" t="s">
        <v>8325</v>
      </c>
      <c r="R1664" s="9" t="s">
        <v>8346</v>
      </c>
      <c r="S1664" s="13">
        <f>(((K1664/60)/60)/24)+DATE(1970,1,1)+(-5/24)</f>
        <v>40847.99</v>
      </c>
      <c r="T1664" s="13">
        <f>(((J1664/60)/60)/24)+DATE(1970,1,1)+(-5/24)</f>
        <v>40908.031666666662</v>
      </c>
      <c r="U1664">
        <f t="shared" si="25"/>
        <v>2011</v>
      </c>
    </row>
    <row r="1665" spans="1:21" ht="30" x14ac:dyDescent="0.2">
      <c r="A1665" s="8">
        <f>F1665/E1665</f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14">
        <f>F1665/M1665</f>
        <v>33.75</v>
      </c>
      <c r="Q1665" s="9" t="s">
        <v>8325</v>
      </c>
      <c r="R1665" s="9" t="s">
        <v>8346</v>
      </c>
      <c r="S1665" s="13">
        <f>(((K1665/60)/60)/24)+DATE(1970,1,1)+(-5/24)</f>
        <v>42005.813738425924</v>
      </c>
      <c r="T1665" s="13">
        <f>(((J1665/60)/60)/24)+DATE(1970,1,1)+(-5/24)</f>
        <v>42035.813738425924</v>
      </c>
      <c r="U1665">
        <f t="shared" si="25"/>
        <v>2015</v>
      </c>
    </row>
    <row r="1666" spans="1:21" ht="45" x14ac:dyDescent="0.2">
      <c r="A1666" s="8">
        <f>F1666/E1666</f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14">
        <f>F1666/M1666</f>
        <v>34.384494382022467</v>
      </c>
      <c r="Q1666" s="9" t="s">
        <v>8325</v>
      </c>
      <c r="R1666" s="9" t="s">
        <v>8346</v>
      </c>
      <c r="S1666" s="13">
        <f>(((K1666/60)/60)/24)+DATE(1970,1,1)+(-5/24)</f>
        <v>40939.553449074068</v>
      </c>
      <c r="T1666" s="13">
        <f>(((J1666/60)/60)/24)+DATE(1970,1,1)+(-5/24)</f>
        <v>40983.957638888889</v>
      </c>
      <c r="U1666">
        <f t="shared" si="25"/>
        <v>2012</v>
      </c>
    </row>
    <row r="1667" spans="1:21" ht="45" x14ac:dyDescent="0.2">
      <c r="A1667" s="8">
        <f>F1667/E1667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14">
        <f>F1667/M1667</f>
        <v>44.956989247311824</v>
      </c>
      <c r="Q1667" s="9" t="s">
        <v>8325</v>
      </c>
      <c r="R1667" s="9" t="s">
        <v>8346</v>
      </c>
      <c r="S1667" s="13">
        <f>(((K1667/60)/60)/24)+DATE(1970,1,1)+(-5/24)</f>
        <v>40564.441122685181</v>
      </c>
      <c r="T1667" s="13">
        <f>(((J1667/60)/60)/24)+DATE(1970,1,1)+(-5/24)</f>
        <v>40595.916666666664</v>
      </c>
      <c r="U1667">
        <f t="shared" ref="U1667:U1730" si="26">YEAR(S1667)</f>
        <v>2011</v>
      </c>
    </row>
    <row r="1668" spans="1:21" ht="45" x14ac:dyDescent="0.2">
      <c r="A1668" s="8">
        <f>F1668/E1668</f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14">
        <f>F1668/M1668</f>
        <v>41.04081632653061</v>
      </c>
      <c r="Q1668" s="9" t="s">
        <v>8325</v>
      </c>
      <c r="R1668" s="9" t="s">
        <v>8346</v>
      </c>
      <c r="S1668" s="13">
        <f>(((K1668/60)/60)/24)+DATE(1970,1,1)+(-5/24)</f>
        <v>41331.04482638889</v>
      </c>
      <c r="T1668" s="13">
        <f>(((J1668/60)/60)/24)+DATE(1970,1,1)+(-5/24)</f>
        <v>41361.003159722219</v>
      </c>
      <c r="U1668">
        <f t="shared" si="26"/>
        <v>2013</v>
      </c>
    </row>
    <row r="1669" spans="1:21" ht="45" x14ac:dyDescent="0.2">
      <c r="A1669" s="8">
        <f>F1669/E1669</f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14">
        <f>F1669/M1669</f>
        <v>52.597560975609753</v>
      </c>
      <c r="Q1669" s="9" t="s">
        <v>8325</v>
      </c>
      <c r="R1669" s="9" t="s">
        <v>8346</v>
      </c>
      <c r="S1669" s="13">
        <f>(((K1669/60)/60)/24)+DATE(1970,1,1)+(-5/24)</f>
        <v>41681.862245370365</v>
      </c>
      <c r="T1669" s="13">
        <f>(((J1669/60)/60)/24)+DATE(1970,1,1)+(-5/24)</f>
        <v>41709.082638888889</v>
      </c>
      <c r="U1669">
        <f t="shared" si="26"/>
        <v>2014</v>
      </c>
    </row>
    <row r="1670" spans="1:21" ht="45" x14ac:dyDescent="0.2">
      <c r="A1670" s="8">
        <f>F1670/E1670</f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14">
        <f>F1670/M1670</f>
        <v>70.784482758620683</v>
      </c>
      <c r="Q1670" s="9" t="s">
        <v>8325</v>
      </c>
      <c r="R1670" s="9" t="s">
        <v>8346</v>
      </c>
      <c r="S1670" s="13">
        <f>(((K1670/60)/60)/24)+DATE(1970,1,1)+(-5/24)</f>
        <v>40844.941423611104</v>
      </c>
      <c r="T1670" s="13">
        <f>(((J1670/60)/60)/24)+DATE(1970,1,1)+(-5/24)</f>
        <v>40874.983090277776</v>
      </c>
      <c r="U1670">
        <f t="shared" si="26"/>
        <v>2011</v>
      </c>
    </row>
    <row r="1671" spans="1:21" ht="45" x14ac:dyDescent="0.2">
      <c r="A1671" s="8">
        <f>F1671/E1671</f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14">
        <f>F1671/M1671</f>
        <v>53.75</v>
      </c>
      <c r="Q1671" s="9" t="s">
        <v>8325</v>
      </c>
      <c r="R1671" s="9" t="s">
        <v>8346</v>
      </c>
      <c r="S1671" s="13">
        <f>(((K1671/60)/60)/24)+DATE(1970,1,1)+(-5/24)</f>
        <v>42461.676805555551</v>
      </c>
      <c r="T1671" s="13">
        <f>(((J1671/60)/60)/24)+DATE(1970,1,1)+(-5/24)</f>
        <v>42521.676805555551</v>
      </c>
      <c r="U1671">
        <f t="shared" si="26"/>
        <v>2016</v>
      </c>
    </row>
    <row r="1672" spans="1:21" ht="60" x14ac:dyDescent="0.2">
      <c r="A1672" s="8">
        <f>F1672/E1672</f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14">
        <f>F1672/M1672</f>
        <v>44.608695652173914</v>
      </c>
      <c r="Q1672" s="9" t="s">
        <v>8325</v>
      </c>
      <c r="R1672" s="9" t="s">
        <v>8346</v>
      </c>
      <c r="S1672" s="13">
        <f>(((K1672/60)/60)/24)+DATE(1970,1,1)+(-5/24)</f>
        <v>40313.722210648149</v>
      </c>
      <c r="T1672" s="13">
        <f>(((J1672/60)/60)/24)+DATE(1970,1,1)+(-5/24)</f>
        <v>40363.958333333328</v>
      </c>
      <c r="U1672">
        <f t="shared" si="26"/>
        <v>2010</v>
      </c>
    </row>
    <row r="1673" spans="1:21" ht="30" x14ac:dyDescent="0.2">
      <c r="A1673" s="8">
        <f>F1673/E1673</f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14">
        <f>F1673/M1673</f>
        <v>26.148961038961041</v>
      </c>
      <c r="Q1673" s="9" t="s">
        <v>8325</v>
      </c>
      <c r="R1673" s="9" t="s">
        <v>8346</v>
      </c>
      <c r="S1673" s="13">
        <f>(((K1673/60)/60)/24)+DATE(1970,1,1)+(-5/24)</f>
        <v>42553.335810185185</v>
      </c>
      <c r="T1673" s="13">
        <f>(((J1673/60)/60)/24)+DATE(1970,1,1)+(-5/24)</f>
        <v>42583.335810185185</v>
      </c>
      <c r="U1673">
        <f t="shared" si="26"/>
        <v>2016</v>
      </c>
    </row>
    <row r="1674" spans="1:21" ht="30" x14ac:dyDescent="0.2">
      <c r="A1674" s="8">
        <f>F1674/E1674</f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14">
        <f>F1674/M1674</f>
        <v>39.183673469387756</v>
      </c>
      <c r="Q1674" s="9" t="s">
        <v>8325</v>
      </c>
      <c r="R1674" s="9" t="s">
        <v>8346</v>
      </c>
      <c r="S1674" s="13">
        <f>(((K1674/60)/60)/24)+DATE(1970,1,1)+(-5/24)</f>
        <v>41034.448263888888</v>
      </c>
      <c r="T1674" s="13">
        <f>(((J1674/60)/60)/24)+DATE(1970,1,1)+(-5/24)</f>
        <v>41064.448263888888</v>
      </c>
      <c r="U1674">
        <f t="shared" si="26"/>
        <v>2012</v>
      </c>
    </row>
    <row r="1675" spans="1:21" ht="45" x14ac:dyDescent="0.2">
      <c r="A1675" s="8">
        <f>F1675/E1675</f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14">
        <f>F1675/M1675</f>
        <v>45.593220338983052</v>
      </c>
      <c r="Q1675" s="9" t="s">
        <v>8325</v>
      </c>
      <c r="R1675" s="9" t="s">
        <v>8346</v>
      </c>
      <c r="S1675" s="13">
        <f>(((K1675/60)/60)/24)+DATE(1970,1,1)+(-5/24)</f>
        <v>42039.670046296298</v>
      </c>
      <c r="T1675" s="13">
        <f>(((J1675/60)/60)/24)+DATE(1970,1,1)+(-5/24)</f>
        <v>42069.670046296298</v>
      </c>
      <c r="U1675">
        <f t="shared" si="26"/>
        <v>2015</v>
      </c>
    </row>
    <row r="1676" spans="1:21" ht="45" x14ac:dyDescent="0.2">
      <c r="A1676" s="8">
        <f>F1676/E1676</f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14">
        <f>F1676/M1676</f>
        <v>89.247787610619469</v>
      </c>
      <c r="Q1676" s="9" t="s">
        <v>8325</v>
      </c>
      <c r="R1676" s="9" t="s">
        <v>8346</v>
      </c>
      <c r="S1676" s="13">
        <f>(((K1676/60)/60)/24)+DATE(1970,1,1)+(-5/24)</f>
        <v>42569.397060185183</v>
      </c>
      <c r="T1676" s="13">
        <f>(((J1676/60)/60)/24)+DATE(1970,1,1)+(-5/24)</f>
        <v>42600.082638888889</v>
      </c>
      <c r="U1676">
        <f t="shared" si="26"/>
        <v>2016</v>
      </c>
    </row>
    <row r="1677" spans="1:21" ht="30" x14ac:dyDescent="0.2">
      <c r="A1677" s="8">
        <f>F1677/E1677</f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14">
        <f>F1677/M1677</f>
        <v>40.416470588235299</v>
      </c>
      <c r="Q1677" s="9" t="s">
        <v>8325</v>
      </c>
      <c r="R1677" s="9" t="s">
        <v>8346</v>
      </c>
      <c r="S1677" s="13">
        <f>(((K1677/60)/60)/24)+DATE(1970,1,1)+(-5/24)</f>
        <v>40802.524768518517</v>
      </c>
      <c r="T1677" s="13">
        <f>(((J1677/60)/60)/24)+DATE(1970,1,1)+(-5/24)</f>
        <v>40832.710416666661</v>
      </c>
      <c r="U1677">
        <f t="shared" si="26"/>
        <v>2011</v>
      </c>
    </row>
    <row r="1678" spans="1:21" ht="30" x14ac:dyDescent="0.2">
      <c r="A1678" s="8">
        <f>F1678/E1678</f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14">
        <f>F1678/M1678</f>
        <v>82.38095238095238</v>
      </c>
      <c r="Q1678" s="9" t="s">
        <v>8325</v>
      </c>
      <c r="R1678" s="9" t="s">
        <v>8346</v>
      </c>
      <c r="S1678" s="13">
        <f>(((K1678/60)/60)/24)+DATE(1970,1,1)+(-5/24)</f>
        <v>40973.517905092594</v>
      </c>
      <c r="T1678" s="13">
        <f>(((J1678/60)/60)/24)+DATE(1970,1,1)+(-5/24)</f>
        <v>41019.957638888889</v>
      </c>
      <c r="U1678">
        <f t="shared" si="26"/>
        <v>2012</v>
      </c>
    </row>
    <row r="1679" spans="1:21" ht="45" x14ac:dyDescent="0.2">
      <c r="A1679" s="8">
        <f>F1679/E1679</f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14">
        <f>F1679/M1679</f>
        <v>159.52380952380952</v>
      </c>
      <c r="Q1679" s="9" t="s">
        <v>8325</v>
      </c>
      <c r="R1679" s="9" t="s">
        <v>8346</v>
      </c>
      <c r="S1679" s="13">
        <f>(((K1679/60)/60)/24)+DATE(1970,1,1)+(-5/24)</f>
        <v>42416.198796296296</v>
      </c>
      <c r="T1679" s="13">
        <f>(((J1679/60)/60)/24)+DATE(1970,1,1)+(-5/24)</f>
        <v>42476.040972222218</v>
      </c>
      <c r="U1679">
        <f t="shared" si="26"/>
        <v>2016</v>
      </c>
    </row>
    <row r="1680" spans="1:21" ht="30" x14ac:dyDescent="0.2">
      <c r="A1680" s="8">
        <f>F1680/E1680</f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14">
        <f>F1680/M1680</f>
        <v>36.244897959183675</v>
      </c>
      <c r="Q1680" s="9" t="s">
        <v>8325</v>
      </c>
      <c r="R1680" s="9" t="s">
        <v>8346</v>
      </c>
      <c r="S1680" s="13">
        <f>(((K1680/60)/60)/24)+DATE(1970,1,1)+(-5/24)</f>
        <v>41662.646655092591</v>
      </c>
      <c r="T1680" s="13">
        <f>(((J1680/60)/60)/24)+DATE(1970,1,1)+(-5/24)</f>
        <v>41676.646655092591</v>
      </c>
      <c r="U1680">
        <f t="shared" si="26"/>
        <v>2014</v>
      </c>
    </row>
    <row r="1681" spans="1:21" ht="60" x14ac:dyDescent="0.2">
      <c r="A1681" s="8">
        <f>F1681/E1681</f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14">
        <f>F1681/M1681</f>
        <v>62.5</v>
      </c>
      <c r="Q1681" s="9" t="s">
        <v>8325</v>
      </c>
      <c r="R1681" s="9" t="s">
        <v>8346</v>
      </c>
      <c r="S1681" s="13">
        <f>(((K1681/60)/60)/24)+DATE(1970,1,1)+(-5/24)</f>
        <v>40722.860474537032</v>
      </c>
      <c r="T1681" s="13">
        <f>(((J1681/60)/60)/24)+DATE(1970,1,1)+(-5/24)</f>
        <v>40745.860474537032</v>
      </c>
      <c r="U1681">
        <f t="shared" si="26"/>
        <v>2011</v>
      </c>
    </row>
    <row r="1682" spans="1:21" ht="30" x14ac:dyDescent="0.2">
      <c r="A1682" s="8">
        <f>F1682/E1682</f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14">
        <f>F1682/M1682</f>
        <v>47</v>
      </c>
      <c r="Q1682" s="9" t="s">
        <v>8325</v>
      </c>
      <c r="R1682" s="9" t="s">
        <v>8346</v>
      </c>
      <c r="S1682" s="13">
        <f>(((K1682/60)/60)/24)+DATE(1970,1,1)+(-5/24)</f>
        <v>41802.549386574072</v>
      </c>
      <c r="T1682" s="13">
        <f>(((J1682/60)/60)/24)+DATE(1970,1,1)+(-5/24)</f>
        <v>41832.549386574072</v>
      </c>
      <c r="U1682">
        <f t="shared" si="26"/>
        <v>2014</v>
      </c>
    </row>
    <row r="1683" spans="1:21" ht="45" x14ac:dyDescent="0.2">
      <c r="A1683" s="8">
        <f>F1683/E1683</f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14">
        <f>F1683/M1683</f>
        <v>74.575090497737563</v>
      </c>
      <c r="Q1683" s="9" t="s">
        <v>8325</v>
      </c>
      <c r="R1683" s="9" t="s">
        <v>8347</v>
      </c>
      <c r="S1683" s="13">
        <f>(((K1683/60)/60)/24)+DATE(1970,1,1)+(-5/24)</f>
        <v>42773.91300925926</v>
      </c>
      <c r="T1683" s="13">
        <f>(((J1683/60)/60)/24)+DATE(1970,1,1)+(-5/24)</f>
        <v>42822.874999999993</v>
      </c>
      <c r="U1683">
        <f t="shared" si="26"/>
        <v>2017</v>
      </c>
    </row>
    <row r="1684" spans="1:21" ht="30" x14ac:dyDescent="0.2">
      <c r="A1684" s="8">
        <f>F1684/E1684</f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14" t="e">
        <f>F1684/M1684</f>
        <v>#DIV/0!</v>
      </c>
      <c r="Q1684" s="9" t="s">
        <v>8325</v>
      </c>
      <c r="R1684" s="9" t="s">
        <v>8347</v>
      </c>
      <c r="S1684" s="13">
        <f>(((K1684/60)/60)/24)+DATE(1970,1,1)+(-5/24)</f>
        <v>42779.005324074074</v>
      </c>
      <c r="T1684" s="13">
        <f>(((J1684/60)/60)/24)+DATE(1970,1,1)+(-5/24)</f>
        <v>42838.963657407403</v>
      </c>
      <c r="U1684">
        <f t="shared" si="26"/>
        <v>2017</v>
      </c>
    </row>
    <row r="1685" spans="1:21" ht="45" x14ac:dyDescent="0.2">
      <c r="A1685" s="8">
        <f>F1685/E1685</f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14">
        <f>F1685/M1685</f>
        <v>76</v>
      </c>
      <c r="Q1685" s="9" t="s">
        <v>8325</v>
      </c>
      <c r="R1685" s="9" t="s">
        <v>8347</v>
      </c>
      <c r="S1685" s="13">
        <f>(((K1685/60)/60)/24)+DATE(1970,1,1)+(-5/24)</f>
        <v>42808.57335648148</v>
      </c>
      <c r="T1685" s="13">
        <f>(((J1685/60)/60)/24)+DATE(1970,1,1)+(-5/24)</f>
        <v>42832.57335648148</v>
      </c>
      <c r="U1685">
        <f t="shared" si="26"/>
        <v>2017</v>
      </c>
    </row>
    <row r="1686" spans="1:21" ht="30" x14ac:dyDescent="0.2">
      <c r="A1686" s="8">
        <f>F1686/E1686</f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14">
        <f>F1686/M1686</f>
        <v>86.43564356435644</v>
      </c>
      <c r="Q1686" s="9" t="s">
        <v>8325</v>
      </c>
      <c r="R1686" s="9" t="s">
        <v>8347</v>
      </c>
      <c r="S1686" s="13">
        <f>(((K1686/60)/60)/24)+DATE(1970,1,1)+(-5/24)</f>
        <v>42783.606956018521</v>
      </c>
      <c r="T1686" s="13">
        <f>(((J1686/60)/60)/24)+DATE(1970,1,1)+(-5/24)</f>
        <v>42811.565289351849</v>
      </c>
      <c r="U1686">
        <f t="shared" si="26"/>
        <v>2017</v>
      </c>
    </row>
    <row r="1687" spans="1:21" ht="45" x14ac:dyDescent="0.2">
      <c r="A1687" s="8">
        <f>F1687/E1687</f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14">
        <f>F1687/M1687</f>
        <v>24</v>
      </c>
      <c r="Q1687" s="9" t="s">
        <v>8325</v>
      </c>
      <c r="R1687" s="9" t="s">
        <v>8347</v>
      </c>
      <c r="S1687" s="13">
        <f>(((K1687/60)/60)/24)+DATE(1970,1,1)+(-5/24)</f>
        <v>42788.041932870365</v>
      </c>
      <c r="T1687" s="13">
        <f>(((J1687/60)/60)/24)+DATE(1970,1,1)+(-5/24)</f>
        <v>42818.0002662037</v>
      </c>
      <c r="U1687">
        <f t="shared" si="26"/>
        <v>2017</v>
      </c>
    </row>
    <row r="1688" spans="1:21" ht="45" x14ac:dyDescent="0.2">
      <c r="A1688" s="8">
        <f>F1688/E1688</f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14">
        <f>F1688/M1688</f>
        <v>18</v>
      </c>
      <c r="Q1688" s="9" t="s">
        <v>8325</v>
      </c>
      <c r="R1688" s="9" t="s">
        <v>8347</v>
      </c>
      <c r="S1688" s="13">
        <f>(((K1688/60)/60)/24)+DATE(1970,1,1)+(-5/24)</f>
        <v>42792.635636574072</v>
      </c>
      <c r="T1688" s="13">
        <f>(((J1688/60)/60)/24)+DATE(1970,1,1)+(-5/24)</f>
        <v>42852.593969907401</v>
      </c>
      <c r="U1688">
        <f t="shared" si="26"/>
        <v>2017</v>
      </c>
    </row>
    <row r="1689" spans="1:21" ht="45" x14ac:dyDescent="0.2">
      <c r="A1689" s="8">
        <f>F1689/E1689</f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14">
        <f>F1689/M1689</f>
        <v>80.128205128205124</v>
      </c>
      <c r="Q1689" s="9" t="s">
        <v>8325</v>
      </c>
      <c r="R1689" s="9" t="s">
        <v>8347</v>
      </c>
      <c r="S1689" s="13">
        <f>(((K1689/60)/60)/24)+DATE(1970,1,1)+(-5/24)</f>
        <v>42801.838483796295</v>
      </c>
      <c r="T1689" s="13">
        <f>(((J1689/60)/60)/24)+DATE(1970,1,1)+(-5/24)</f>
        <v>42835.635416666664</v>
      </c>
      <c r="U1689">
        <f t="shared" si="26"/>
        <v>2017</v>
      </c>
    </row>
    <row r="1690" spans="1:21" ht="45" x14ac:dyDescent="0.2">
      <c r="A1690" s="8">
        <f>F1690/E1690</f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14">
        <f>F1690/M1690</f>
        <v>253.14285714285714</v>
      </c>
      <c r="Q1690" s="9" t="s">
        <v>8325</v>
      </c>
      <c r="R1690" s="9" t="s">
        <v>8347</v>
      </c>
      <c r="S1690" s="13">
        <f>(((K1690/60)/60)/24)+DATE(1970,1,1)+(-5/24)</f>
        <v>42804.326319444437</v>
      </c>
      <c r="T1690" s="13">
        <f>(((J1690/60)/60)/24)+DATE(1970,1,1)+(-5/24)</f>
        <v>42834.28465277778</v>
      </c>
      <c r="U1690">
        <f t="shared" si="26"/>
        <v>2017</v>
      </c>
    </row>
    <row r="1691" spans="1:21" x14ac:dyDescent="0.2">
      <c r="A1691" s="8">
        <f>F1691/E1691</f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14">
        <f>F1691/M1691</f>
        <v>171.42857142857142</v>
      </c>
      <c r="Q1691" s="9" t="s">
        <v>8325</v>
      </c>
      <c r="R1691" s="9" t="s">
        <v>8347</v>
      </c>
      <c r="S1691" s="13">
        <f>(((K1691/60)/60)/24)+DATE(1970,1,1)+(-5/24)</f>
        <v>42780.734143518515</v>
      </c>
      <c r="T1691" s="13">
        <f>(((J1691/60)/60)/24)+DATE(1970,1,1)+(-5/24)</f>
        <v>42810.692476851851</v>
      </c>
      <c r="U1691">
        <f t="shared" si="26"/>
        <v>2017</v>
      </c>
    </row>
    <row r="1692" spans="1:21" ht="45" x14ac:dyDescent="0.2">
      <c r="A1692" s="8">
        <f>F1692/E1692</f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14">
        <f>F1692/M1692</f>
        <v>57.727272727272727</v>
      </c>
      <c r="Q1692" s="9" t="s">
        <v>8325</v>
      </c>
      <c r="R1692" s="9" t="s">
        <v>8347</v>
      </c>
      <c r="S1692" s="13">
        <f>(((K1692/60)/60)/24)+DATE(1970,1,1)+(-5/24)</f>
        <v>42801.222708333335</v>
      </c>
      <c r="T1692" s="13">
        <f>(((J1692/60)/60)/24)+DATE(1970,1,1)+(-5/24)</f>
        <v>42831.181041666663</v>
      </c>
      <c r="U1692">
        <f t="shared" si="26"/>
        <v>2017</v>
      </c>
    </row>
    <row r="1693" spans="1:21" ht="45" x14ac:dyDescent="0.2">
      <c r="A1693" s="8">
        <f>F1693/E1693</f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14">
        <f>F1693/M1693</f>
        <v>264.26315789473682</v>
      </c>
      <c r="Q1693" s="9" t="s">
        <v>8325</v>
      </c>
      <c r="R1693" s="9" t="s">
        <v>8347</v>
      </c>
      <c r="S1693" s="13">
        <f>(((K1693/60)/60)/24)+DATE(1970,1,1)+(-5/24)</f>
        <v>42795.49314814814</v>
      </c>
      <c r="T1693" s="13">
        <f>(((J1693/60)/60)/24)+DATE(1970,1,1)+(-5/24)</f>
        <v>42827.833333333336</v>
      </c>
      <c r="U1693">
        <f t="shared" si="26"/>
        <v>2017</v>
      </c>
    </row>
    <row r="1694" spans="1:21" ht="45" x14ac:dyDescent="0.2">
      <c r="A1694" s="8">
        <f>F1694/E1694</f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14">
        <f>F1694/M1694</f>
        <v>159.33333333333334</v>
      </c>
      <c r="Q1694" s="9" t="s">
        <v>8325</v>
      </c>
      <c r="R1694" s="9" t="s">
        <v>8347</v>
      </c>
      <c r="S1694" s="13">
        <f>(((K1694/60)/60)/24)+DATE(1970,1,1)+(-5/24)</f>
        <v>42787.94290509259</v>
      </c>
      <c r="T1694" s="13">
        <f>(((J1694/60)/60)/24)+DATE(1970,1,1)+(-5/24)</f>
        <v>42820.790972222218</v>
      </c>
      <c r="U1694">
        <f t="shared" si="26"/>
        <v>2017</v>
      </c>
    </row>
    <row r="1695" spans="1:21" ht="45" x14ac:dyDescent="0.2">
      <c r="A1695" s="8">
        <f>F1695/E1695</f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14">
        <f>F1695/M1695</f>
        <v>35</v>
      </c>
      <c r="Q1695" s="9" t="s">
        <v>8325</v>
      </c>
      <c r="R1695" s="9" t="s">
        <v>8347</v>
      </c>
      <c r="S1695" s="13">
        <f>(((K1695/60)/60)/24)+DATE(1970,1,1)+(-5/24)</f>
        <v>42803.711944444447</v>
      </c>
      <c r="T1695" s="13">
        <f>(((J1695/60)/60)/24)+DATE(1970,1,1)+(-5/24)</f>
        <v>42834.624999999993</v>
      </c>
      <c r="U1695">
        <f t="shared" si="26"/>
        <v>2017</v>
      </c>
    </row>
    <row r="1696" spans="1:21" ht="45" x14ac:dyDescent="0.2">
      <c r="A1696" s="8">
        <f>F1696/E1696</f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14">
        <f>F1696/M1696</f>
        <v>5</v>
      </c>
      <c r="Q1696" s="9" t="s">
        <v>8325</v>
      </c>
      <c r="R1696" s="9" t="s">
        <v>8347</v>
      </c>
      <c r="S1696" s="13">
        <f>(((K1696/60)/60)/24)+DATE(1970,1,1)+(-5/24)</f>
        <v>42791.461504629631</v>
      </c>
      <c r="T1696" s="13">
        <f>(((J1696/60)/60)/24)+DATE(1970,1,1)+(-5/24)</f>
        <v>42820.98333333333</v>
      </c>
      <c r="U1696">
        <f t="shared" si="26"/>
        <v>2017</v>
      </c>
    </row>
    <row r="1697" spans="1:21" ht="45" x14ac:dyDescent="0.2">
      <c r="A1697" s="8">
        <f>F1697/E1697</f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14">
        <f>F1697/M1697</f>
        <v>61.086956521739133</v>
      </c>
      <c r="Q1697" s="9" t="s">
        <v>8325</v>
      </c>
      <c r="R1697" s="9" t="s">
        <v>8347</v>
      </c>
      <c r="S1697" s="13">
        <f>(((K1697/60)/60)/24)+DATE(1970,1,1)+(-5/24)</f>
        <v>42800.823078703703</v>
      </c>
      <c r="T1697" s="13">
        <f>(((J1697/60)/60)/24)+DATE(1970,1,1)+(-5/24)</f>
        <v>42834.833333333336</v>
      </c>
      <c r="U1697">
        <f t="shared" si="26"/>
        <v>2017</v>
      </c>
    </row>
    <row r="1698" spans="1:21" ht="45" x14ac:dyDescent="0.2">
      <c r="A1698" s="8">
        <f>F1698/E1698</f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14" t="e">
        <f>F1698/M1698</f>
        <v>#DIV/0!</v>
      </c>
      <c r="Q1698" s="9" t="s">
        <v>8325</v>
      </c>
      <c r="R1698" s="9" t="s">
        <v>8347</v>
      </c>
      <c r="S1698" s="13">
        <f>(((K1698/60)/60)/24)+DATE(1970,1,1)+(-5/24)</f>
        <v>42795.861238425925</v>
      </c>
      <c r="T1698" s="13">
        <f>(((J1698/60)/60)/24)+DATE(1970,1,1)+(-5/24)</f>
        <v>42825.819571759253</v>
      </c>
      <c r="U1698">
        <f t="shared" si="26"/>
        <v>2017</v>
      </c>
    </row>
    <row r="1699" spans="1:21" ht="45" x14ac:dyDescent="0.2">
      <c r="A1699" s="8">
        <f>F1699/E1699</f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14">
        <f>F1699/M1699</f>
        <v>114.81818181818181</v>
      </c>
      <c r="Q1699" s="9" t="s">
        <v>8325</v>
      </c>
      <c r="R1699" s="9" t="s">
        <v>8347</v>
      </c>
      <c r="S1699" s="13">
        <f>(((K1699/60)/60)/24)+DATE(1970,1,1)+(-5/24)</f>
        <v>42804.82462962962</v>
      </c>
      <c r="T1699" s="13">
        <f>(((J1699/60)/60)/24)+DATE(1970,1,1)+(-5/24)</f>
        <v>42834.782962962963</v>
      </c>
      <c r="U1699">
        <f t="shared" si="26"/>
        <v>2017</v>
      </c>
    </row>
    <row r="1700" spans="1:21" ht="75" x14ac:dyDescent="0.2">
      <c r="A1700" s="8">
        <f>F1700/E1700</f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14" t="e">
        <f>F1700/M1700</f>
        <v>#DIV/0!</v>
      </c>
      <c r="Q1700" s="9" t="s">
        <v>8325</v>
      </c>
      <c r="R1700" s="9" t="s">
        <v>8347</v>
      </c>
      <c r="S1700" s="13">
        <f>(((K1700/60)/60)/24)+DATE(1970,1,1)+(-5/24)</f>
        <v>42795.999537037038</v>
      </c>
      <c r="T1700" s="13">
        <f>(((J1700/60)/60)/24)+DATE(1970,1,1)+(-5/24)</f>
        <v>42819.939583333333</v>
      </c>
      <c r="U1700">
        <f t="shared" si="26"/>
        <v>2017</v>
      </c>
    </row>
    <row r="1701" spans="1:21" ht="45" x14ac:dyDescent="0.2">
      <c r="A1701" s="8">
        <f>F1701/E1701</f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14">
        <f>F1701/M1701</f>
        <v>54</v>
      </c>
      <c r="Q1701" s="9" t="s">
        <v>8325</v>
      </c>
      <c r="R1701" s="9" t="s">
        <v>8347</v>
      </c>
      <c r="S1701" s="13">
        <f>(((K1701/60)/60)/24)+DATE(1970,1,1)+(-5/24)</f>
        <v>42806.655613425923</v>
      </c>
      <c r="T1701" s="13">
        <f>(((J1701/60)/60)/24)+DATE(1970,1,1)+(-5/24)</f>
        <v>42836.655613425923</v>
      </c>
      <c r="U1701">
        <f t="shared" si="26"/>
        <v>2017</v>
      </c>
    </row>
    <row r="1702" spans="1:21" ht="45" x14ac:dyDescent="0.2">
      <c r="A1702" s="8">
        <f>F1702/E1702</f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14">
        <f>F1702/M1702</f>
        <v>65.974683544303801</v>
      </c>
      <c r="Q1702" s="9" t="s">
        <v>8325</v>
      </c>
      <c r="R1702" s="9" t="s">
        <v>8347</v>
      </c>
      <c r="S1702" s="13">
        <f>(((K1702/60)/60)/24)+DATE(1970,1,1)+(-5/24)</f>
        <v>42795.863310185181</v>
      </c>
      <c r="T1702" s="13">
        <f>(((J1702/60)/60)/24)+DATE(1970,1,1)+(-5/24)</f>
        <v>42825.958333333336</v>
      </c>
      <c r="U1702">
        <f t="shared" si="26"/>
        <v>2017</v>
      </c>
    </row>
    <row r="1703" spans="1:21" ht="45" x14ac:dyDescent="0.2">
      <c r="A1703" s="8">
        <f>F1703/E1703</f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14">
        <f>F1703/M1703</f>
        <v>5</v>
      </c>
      <c r="Q1703" s="9" t="s">
        <v>8325</v>
      </c>
      <c r="R1703" s="9" t="s">
        <v>8347</v>
      </c>
      <c r="S1703" s="13">
        <f>(((K1703/60)/60)/24)+DATE(1970,1,1)+(-5/24)</f>
        <v>41989.456076388888</v>
      </c>
      <c r="T1703" s="13">
        <f>(((J1703/60)/60)/24)+DATE(1970,1,1)+(-5/24)</f>
        <v>42019.456076388888</v>
      </c>
      <c r="U1703">
        <f t="shared" si="26"/>
        <v>2014</v>
      </c>
    </row>
    <row r="1704" spans="1:21" ht="30" x14ac:dyDescent="0.2">
      <c r="A1704" s="8">
        <f>F1704/E1704</f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14">
        <f>F1704/M1704</f>
        <v>1</v>
      </c>
      <c r="Q1704" s="9" t="s">
        <v>8325</v>
      </c>
      <c r="R1704" s="9" t="s">
        <v>8347</v>
      </c>
      <c r="S1704" s="13">
        <f>(((K1704/60)/60)/24)+DATE(1970,1,1)+(-5/24)</f>
        <v>42063.661458333336</v>
      </c>
      <c r="T1704" s="13">
        <f>(((J1704/60)/60)/24)+DATE(1970,1,1)+(-5/24)</f>
        <v>42093.619791666664</v>
      </c>
      <c r="U1704">
        <f t="shared" si="26"/>
        <v>2015</v>
      </c>
    </row>
    <row r="1705" spans="1:21" ht="45" x14ac:dyDescent="0.2">
      <c r="A1705" s="8">
        <f>F1705/E1705</f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14">
        <f>F1705/M1705</f>
        <v>25.5</v>
      </c>
      <c r="Q1705" s="9" t="s">
        <v>8325</v>
      </c>
      <c r="R1705" s="9" t="s">
        <v>8347</v>
      </c>
      <c r="S1705" s="13">
        <f>(((K1705/60)/60)/24)+DATE(1970,1,1)+(-5/24)</f>
        <v>42187.073344907411</v>
      </c>
      <c r="T1705" s="13">
        <f>(((J1705/60)/60)/24)+DATE(1970,1,1)+(-5/24)</f>
        <v>42247.073344907411</v>
      </c>
      <c r="U1705">
        <f t="shared" si="26"/>
        <v>2015</v>
      </c>
    </row>
    <row r="1706" spans="1:21" ht="30" x14ac:dyDescent="0.2">
      <c r="A1706" s="8">
        <f>F1706/E1706</f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14">
        <f>F1706/M1706</f>
        <v>118.36363636363636</v>
      </c>
      <c r="Q1706" s="9" t="s">
        <v>8325</v>
      </c>
      <c r="R1706" s="9" t="s">
        <v>8347</v>
      </c>
      <c r="S1706" s="13">
        <f>(((K1706/60)/60)/24)+DATE(1970,1,1)+(-5/24)</f>
        <v>42020.931400462963</v>
      </c>
      <c r="T1706" s="13">
        <f>(((J1706/60)/60)/24)+DATE(1970,1,1)+(-5/24)</f>
        <v>42050.931400462963</v>
      </c>
      <c r="U1706">
        <f t="shared" si="26"/>
        <v>2015</v>
      </c>
    </row>
    <row r="1707" spans="1:21" ht="45" x14ac:dyDescent="0.2">
      <c r="A1707" s="8">
        <f>F1707/E1707</f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14" t="e">
        <f>F1707/M1707</f>
        <v>#DIV/0!</v>
      </c>
      <c r="Q1707" s="9" t="s">
        <v>8325</v>
      </c>
      <c r="R1707" s="9" t="s">
        <v>8347</v>
      </c>
      <c r="S1707" s="13">
        <f>(((K1707/60)/60)/24)+DATE(1970,1,1)+(-5/24)</f>
        <v>42244.808402777773</v>
      </c>
      <c r="T1707" s="13">
        <f>(((J1707/60)/60)/24)+DATE(1970,1,1)+(-5/24)</f>
        <v>42256.458333333336</v>
      </c>
      <c r="U1707">
        <f t="shared" si="26"/>
        <v>2015</v>
      </c>
    </row>
    <row r="1708" spans="1:21" ht="45" x14ac:dyDescent="0.2">
      <c r="A1708" s="8">
        <f>F1708/E1708</f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14" t="e">
        <f>F1708/M1708</f>
        <v>#DIV/0!</v>
      </c>
      <c r="Q1708" s="9" t="s">
        <v>8325</v>
      </c>
      <c r="R1708" s="9" t="s">
        <v>8347</v>
      </c>
      <c r="S1708" s="13">
        <f>(((K1708/60)/60)/24)+DATE(1970,1,1)+(-5/24)</f>
        <v>42179.098055555551</v>
      </c>
      <c r="T1708" s="13">
        <f>(((J1708/60)/60)/24)+DATE(1970,1,1)+(-5/24)</f>
        <v>42239.098055555551</v>
      </c>
      <c r="U1708">
        <f t="shared" si="26"/>
        <v>2015</v>
      </c>
    </row>
    <row r="1709" spans="1:21" ht="45" x14ac:dyDescent="0.2">
      <c r="A1709" s="8">
        <f>F1709/E1709</f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14">
        <f>F1709/M1709</f>
        <v>54.111111111111114</v>
      </c>
      <c r="Q1709" s="9" t="s">
        <v>8325</v>
      </c>
      <c r="R1709" s="9" t="s">
        <v>8347</v>
      </c>
      <c r="S1709" s="13">
        <f>(((K1709/60)/60)/24)+DATE(1970,1,1)+(-5/24)</f>
        <v>42427.512673611105</v>
      </c>
      <c r="T1709" s="13">
        <f>(((J1709/60)/60)/24)+DATE(1970,1,1)+(-5/24)</f>
        <v>42457.471006944441</v>
      </c>
      <c r="U1709">
        <f t="shared" si="26"/>
        <v>2016</v>
      </c>
    </row>
    <row r="1710" spans="1:21" ht="45" x14ac:dyDescent="0.2">
      <c r="A1710" s="8">
        <f>F1710/E1710</f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14" t="e">
        <f>F1710/M1710</f>
        <v>#DIV/0!</v>
      </c>
      <c r="Q1710" s="9" t="s">
        <v>8325</v>
      </c>
      <c r="R1710" s="9" t="s">
        <v>8347</v>
      </c>
      <c r="S1710" s="13">
        <f>(((K1710/60)/60)/24)+DATE(1970,1,1)+(-5/24)</f>
        <v>42451.658634259256</v>
      </c>
      <c r="T1710" s="13">
        <f>(((J1710/60)/60)/24)+DATE(1970,1,1)+(-5/24)</f>
        <v>42491.658634259256</v>
      </c>
      <c r="U1710">
        <f t="shared" si="26"/>
        <v>2016</v>
      </c>
    </row>
    <row r="1711" spans="1:21" ht="45" x14ac:dyDescent="0.2">
      <c r="A1711" s="8">
        <f>F1711/E1711</f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14">
        <f>F1711/M1711</f>
        <v>21.25</v>
      </c>
      <c r="Q1711" s="9" t="s">
        <v>8325</v>
      </c>
      <c r="R1711" s="9" t="s">
        <v>8347</v>
      </c>
      <c r="S1711" s="13">
        <f>(((K1711/60)/60)/24)+DATE(1970,1,1)+(-5/24)</f>
        <v>41841.355486111104</v>
      </c>
      <c r="T1711" s="13">
        <f>(((J1711/60)/60)/24)+DATE(1970,1,1)+(-5/24)</f>
        <v>41882.610416666663</v>
      </c>
      <c r="U1711">
        <f t="shared" si="26"/>
        <v>2014</v>
      </c>
    </row>
    <row r="1712" spans="1:21" ht="30" x14ac:dyDescent="0.2">
      <c r="A1712" s="8">
        <f>F1712/E1712</f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14">
        <f>F1712/M1712</f>
        <v>34</v>
      </c>
      <c r="Q1712" s="9" t="s">
        <v>8325</v>
      </c>
      <c r="R1712" s="9" t="s">
        <v>8347</v>
      </c>
      <c r="S1712" s="13">
        <f>(((K1712/60)/60)/24)+DATE(1970,1,1)+(-5/24)</f>
        <v>42341.382962962954</v>
      </c>
      <c r="T1712" s="13">
        <f>(((J1712/60)/60)/24)+DATE(1970,1,1)+(-5/24)</f>
        <v>42387.333333333336</v>
      </c>
      <c r="U1712">
        <f t="shared" si="26"/>
        <v>2015</v>
      </c>
    </row>
    <row r="1713" spans="1:21" ht="45" x14ac:dyDescent="0.2">
      <c r="A1713" s="8">
        <f>F1713/E1713</f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14">
        <f>F1713/M1713</f>
        <v>525</v>
      </c>
      <c r="Q1713" s="9" t="s">
        <v>8325</v>
      </c>
      <c r="R1713" s="9" t="s">
        <v>8347</v>
      </c>
      <c r="S1713" s="13">
        <f>(((K1713/60)/60)/24)+DATE(1970,1,1)+(-5/24)</f>
        <v>41852.437893518516</v>
      </c>
      <c r="T1713" s="13">
        <f>(((J1713/60)/60)/24)+DATE(1970,1,1)+(-5/24)</f>
        <v>41883.437893518516</v>
      </c>
      <c r="U1713">
        <f t="shared" si="26"/>
        <v>2014</v>
      </c>
    </row>
    <row r="1714" spans="1:21" ht="45" x14ac:dyDescent="0.2">
      <c r="A1714" s="8">
        <f>F1714/E1714</f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14" t="e">
        <f>F1714/M1714</f>
        <v>#DIV/0!</v>
      </c>
      <c r="Q1714" s="9" t="s">
        <v>8325</v>
      </c>
      <c r="R1714" s="9" t="s">
        <v>8347</v>
      </c>
      <c r="S1714" s="13">
        <f>(((K1714/60)/60)/24)+DATE(1970,1,1)+(-5/24)</f>
        <v>42125.705474537033</v>
      </c>
      <c r="T1714" s="13">
        <f>(((J1714/60)/60)/24)+DATE(1970,1,1)+(-5/24)</f>
        <v>42185.705474537033</v>
      </c>
      <c r="U1714">
        <f t="shared" si="26"/>
        <v>2015</v>
      </c>
    </row>
    <row r="1715" spans="1:21" ht="45" x14ac:dyDescent="0.2">
      <c r="A1715" s="8">
        <f>F1715/E1715</f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14">
        <f>F1715/M1715</f>
        <v>50</v>
      </c>
      <c r="Q1715" s="9" t="s">
        <v>8325</v>
      </c>
      <c r="R1715" s="9" t="s">
        <v>8347</v>
      </c>
      <c r="S1715" s="13">
        <f>(((K1715/60)/60)/24)+DATE(1970,1,1)+(-5/24)</f>
        <v>41887.592731481483</v>
      </c>
      <c r="T1715" s="13">
        <f>(((J1715/60)/60)/24)+DATE(1970,1,1)+(-5/24)</f>
        <v>41917.592731481483</v>
      </c>
      <c r="U1715">
        <f t="shared" si="26"/>
        <v>2014</v>
      </c>
    </row>
    <row r="1716" spans="1:21" ht="45" x14ac:dyDescent="0.2">
      <c r="A1716" s="8">
        <f>F1716/E1716</f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14">
        <f>F1716/M1716</f>
        <v>115.70588235294117</v>
      </c>
      <c r="Q1716" s="9" t="s">
        <v>8325</v>
      </c>
      <c r="R1716" s="9" t="s">
        <v>8347</v>
      </c>
      <c r="S1716" s="13">
        <f>(((K1716/60)/60)/24)+DATE(1970,1,1)+(-5/24)</f>
        <v>42095.710196759253</v>
      </c>
      <c r="T1716" s="13">
        <f>(((J1716/60)/60)/24)+DATE(1970,1,1)+(-5/24)</f>
        <v>42125.710196759253</v>
      </c>
      <c r="U1716">
        <f t="shared" si="26"/>
        <v>2015</v>
      </c>
    </row>
    <row r="1717" spans="1:21" ht="45" x14ac:dyDescent="0.2">
      <c r="A1717" s="8">
        <f>F1717/E1717</f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14">
        <f>F1717/M1717</f>
        <v>5.5</v>
      </c>
      <c r="Q1717" s="9" t="s">
        <v>8325</v>
      </c>
      <c r="R1717" s="9" t="s">
        <v>8347</v>
      </c>
      <c r="S1717" s="13">
        <f>(((K1717/60)/60)/24)+DATE(1970,1,1)+(-5/24)</f>
        <v>42064.009085648147</v>
      </c>
      <c r="T1717" s="13">
        <f>(((J1717/60)/60)/24)+DATE(1970,1,1)+(-5/24)</f>
        <v>42093.931944444441</v>
      </c>
      <c r="U1717">
        <f t="shared" si="26"/>
        <v>2015</v>
      </c>
    </row>
    <row r="1718" spans="1:21" ht="45" x14ac:dyDescent="0.2">
      <c r="A1718" s="8">
        <f>F1718/E1718</f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14">
        <f>F1718/M1718</f>
        <v>50</v>
      </c>
      <c r="Q1718" s="9" t="s">
        <v>8325</v>
      </c>
      <c r="R1718" s="9" t="s">
        <v>8347</v>
      </c>
      <c r="S1718" s="13">
        <f>(((K1718/60)/60)/24)+DATE(1970,1,1)+(-5/24)</f>
        <v>42673.369201388887</v>
      </c>
      <c r="T1718" s="13">
        <f>(((J1718/60)/60)/24)+DATE(1970,1,1)+(-5/24)</f>
        <v>42713.410868055551</v>
      </c>
      <c r="U1718">
        <f t="shared" si="26"/>
        <v>2016</v>
      </c>
    </row>
    <row r="1719" spans="1:21" ht="45" x14ac:dyDescent="0.2">
      <c r="A1719" s="8">
        <f>F1719/E1719</f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14">
        <f>F1719/M1719</f>
        <v>34.024390243902438</v>
      </c>
      <c r="Q1719" s="9" t="s">
        <v>8325</v>
      </c>
      <c r="R1719" s="9" t="s">
        <v>8347</v>
      </c>
      <c r="S1719" s="13">
        <f>(((K1719/60)/60)/24)+DATE(1970,1,1)+(-5/24)</f>
        <v>42460.773587962954</v>
      </c>
      <c r="T1719" s="13">
        <f>(((J1719/60)/60)/24)+DATE(1970,1,1)+(-5/24)</f>
        <v>42480.958333333336</v>
      </c>
      <c r="U1719">
        <f t="shared" si="26"/>
        <v>2016</v>
      </c>
    </row>
    <row r="1720" spans="1:21" x14ac:dyDescent="0.2">
      <c r="A1720" s="8">
        <f>F1720/E1720</f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14">
        <f>F1720/M1720</f>
        <v>37.5</v>
      </c>
      <c r="Q1720" s="9" t="s">
        <v>8325</v>
      </c>
      <c r="R1720" s="9" t="s">
        <v>8347</v>
      </c>
      <c r="S1720" s="13">
        <f>(((K1720/60)/60)/24)+DATE(1970,1,1)+(-5/24)</f>
        <v>42460.402187499996</v>
      </c>
      <c r="T1720" s="13">
        <f>(((J1720/60)/60)/24)+DATE(1970,1,1)+(-5/24)</f>
        <v>42503.999305555553</v>
      </c>
      <c r="U1720">
        <f t="shared" si="26"/>
        <v>2016</v>
      </c>
    </row>
    <row r="1721" spans="1:21" ht="45" x14ac:dyDescent="0.2">
      <c r="A1721" s="8">
        <f>F1721/E1721</f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14">
        <f>F1721/M1721</f>
        <v>11.666666666666666</v>
      </c>
      <c r="Q1721" s="9" t="s">
        <v>8325</v>
      </c>
      <c r="R1721" s="9" t="s">
        <v>8347</v>
      </c>
      <c r="S1721" s="13">
        <f>(((K1721/60)/60)/24)+DATE(1970,1,1)+(-5/24)</f>
        <v>41869.326284722221</v>
      </c>
      <c r="T1721" s="13">
        <f>(((J1721/60)/60)/24)+DATE(1970,1,1)+(-5/24)</f>
        <v>41899.326284722221</v>
      </c>
      <c r="U1721">
        <f t="shared" si="26"/>
        <v>2014</v>
      </c>
    </row>
    <row r="1722" spans="1:21" ht="45" x14ac:dyDescent="0.2">
      <c r="A1722" s="8">
        <f>F1722/E1722</f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14">
        <f>F1722/M1722</f>
        <v>28.125</v>
      </c>
      <c r="Q1722" s="9" t="s">
        <v>8325</v>
      </c>
      <c r="R1722" s="9" t="s">
        <v>8347</v>
      </c>
      <c r="S1722" s="13">
        <f>(((K1722/60)/60)/24)+DATE(1970,1,1)+(-5/24)</f>
        <v>41922.574895833335</v>
      </c>
      <c r="T1722" s="13">
        <f>(((J1722/60)/60)/24)+DATE(1970,1,1)+(-5/24)</f>
        <v>41952.616562499999</v>
      </c>
      <c r="U1722">
        <f t="shared" si="26"/>
        <v>2014</v>
      </c>
    </row>
    <row r="1723" spans="1:21" ht="45" x14ac:dyDescent="0.2">
      <c r="A1723" s="8">
        <f>F1723/E1723</f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14" t="e">
        <f>F1723/M1723</f>
        <v>#DIV/0!</v>
      </c>
      <c r="Q1723" s="9" t="s">
        <v>8325</v>
      </c>
      <c r="R1723" s="9" t="s">
        <v>8347</v>
      </c>
      <c r="S1723" s="13">
        <f>(((K1723/60)/60)/24)+DATE(1970,1,1)+(-5/24)</f>
        <v>42319.25304398148</v>
      </c>
      <c r="T1723" s="13">
        <f>(((J1723/60)/60)/24)+DATE(1970,1,1)+(-5/24)</f>
        <v>42349.25304398148</v>
      </c>
      <c r="U1723">
        <f t="shared" si="26"/>
        <v>2015</v>
      </c>
    </row>
    <row r="1724" spans="1:21" ht="45" x14ac:dyDescent="0.2">
      <c r="A1724" s="8">
        <f>F1724/E1724</f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14">
        <f>F1724/M1724</f>
        <v>1</v>
      </c>
      <c r="Q1724" s="9" t="s">
        <v>8325</v>
      </c>
      <c r="R1724" s="9" t="s">
        <v>8347</v>
      </c>
      <c r="S1724" s="13">
        <f>(((K1724/60)/60)/24)+DATE(1970,1,1)+(-5/24)</f>
        <v>42425.752650462957</v>
      </c>
      <c r="T1724" s="13">
        <f>(((J1724/60)/60)/24)+DATE(1970,1,1)+(-5/24)</f>
        <v>42462.798611111109</v>
      </c>
      <c r="U1724">
        <f t="shared" si="26"/>
        <v>2016</v>
      </c>
    </row>
    <row r="1725" spans="1:21" ht="45" x14ac:dyDescent="0.2">
      <c r="A1725" s="8">
        <f>F1725/E1725</f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14">
        <f>F1725/M1725</f>
        <v>216.66666666666666</v>
      </c>
      <c r="Q1725" s="9" t="s">
        <v>8325</v>
      </c>
      <c r="R1725" s="9" t="s">
        <v>8347</v>
      </c>
      <c r="S1725" s="13">
        <f>(((K1725/60)/60)/24)+DATE(1970,1,1)+(-5/24)</f>
        <v>42129.617071759254</v>
      </c>
      <c r="T1725" s="13">
        <f>(((J1725/60)/60)/24)+DATE(1970,1,1)+(-5/24)</f>
        <v>42186.041666666664</v>
      </c>
      <c r="U1725">
        <f t="shared" si="26"/>
        <v>2015</v>
      </c>
    </row>
    <row r="1726" spans="1:21" ht="45" x14ac:dyDescent="0.2">
      <c r="A1726" s="8">
        <f>F1726/E1726</f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14">
        <f>F1726/M1726</f>
        <v>8.75</v>
      </c>
      <c r="Q1726" s="9" t="s">
        <v>8325</v>
      </c>
      <c r="R1726" s="9" t="s">
        <v>8347</v>
      </c>
      <c r="S1726" s="13">
        <f>(((K1726/60)/60)/24)+DATE(1970,1,1)+(-5/24)</f>
        <v>41912.724097222221</v>
      </c>
      <c r="T1726" s="13">
        <f>(((J1726/60)/60)/24)+DATE(1970,1,1)+(-5/24)</f>
        <v>41942.724097222221</v>
      </c>
      <c r="U1726">
        <f t="shared" si="26"/>
        <v>2014</v>
      </c>
    </row>
    <row r="1727" spans="1:21" ht="45" x14ac:dyDescent="0.2">
      <c r="A1727" s="8">
        <f>F1727/E1727</f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14">
        <f>F1727/M1727</f>
        <v>62.222222222222221</v>
      </c>
      <c r="Q1727" s="9" t="s">
        <v>8325</v>
      </c>
      <c r="R1727" s="9" t="s">
        <v>8347</v>
      </c>
      <c r="S1727" s="13">
        <f>(((K1727/60)/60)/24)+DATE(1970,1,1)+(-5/24)</f>
        <v>41845.759826388887</v>
      </c>
      <c r="T1727" s="13">
        <f>(((J1727/60)/60)/24)+DATE(1970,1,1)+(-5/24)</f>
        <v>41875.759826388887</v>
      </c>
      <c r="U1727">
        <f t="shared" si="26"/>
        <v>2014</v>
      </c>
    </row>
    <row r="1728" spans="1:21" ht="30" x14ac:dyDescent="0.2">
      <c r="A1728" s="8">
        <f>F1728/E1728</f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14">
        <f>F1728/M1728</f>
        <v>137.25</v>
      </c>
      <c r="Q1728" s="9" t="s">
        <v>8325</v>
      </c>
      <c r="R1728" s="9" t="s">
        <v>8347</v>
      </c>
      <c r="S1728" s="13">
        <f>(((K1728/60)/60)/24)+DATE(1970,1,1)+(-5/24)</f>
        <v>41788.711388888885</v>
      </c>
      <c r="T1728" s="13">
        <f>(((J1728/60)/60)/24)+DATE(1970,1,1)+(-5/24)</f>
        <v>41817.711388888885</v>
      </c>
      <c r="U1728">
        <f t="shared" si="26"/>
        <v>2014</v>
      </c>
    </row>
    <row r="1729" spans="1:21" ht="45" x14ac:dyDescent="0.2">
      <c r="A1729" s="8">
        <f>F1729/E1729</f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14">
        <f>F1729/M1729</f>
        <v>1</v>
      </c>
      <c r="Q1729" s="9" t="s">
        <v>8325</v>
      </c>
      <c r="R1729" s="9" t="s">
        <v>8347</v>
      </c>
      <c r="S1729" s="13">
        <f>(((K1729/60)/60)/24)+DATE(1970,1,1)+(-5/24)</f>
        <v>42044.719641203708</v>
      </c>
      <c r="T1729" s="13">
        <f>(((J1729/60)/60)/24)+DATE(1970,1,1)+(-5/24)</f>
        <v>42099.249999999993</v>
      </c>
      <c r="U1729">
        <f t="shared" si="26"/>
        <v>2015</v>
      </c>
    </row>
    <row r="1730" spans="1:21" ht="45" x14ac:dyDescent="0.2">
      <c r="A1730" s="8">
        <f>F1730/E1730</f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14">
        <f>F1730/M1730</f>
        <v>122.14285714285714</v>
      </c>
      <c r="Q1730" s="9" t="s">
        <v>8325</v>
      </c>
      <c r="R1730" s="9" t="s">
        <v>8347</v>
      </c>
      <c r="S1730" s="13">
        <f>(((K1730/60)/60)/24)+DATE(1970,1,1)+(-5/24)</f>
        <v>42268.417523148142</v>
      </c>
      <c r="T1730" s="13">
        <f>(((J1730/60)/60)/24)+DATE(1970,1,1)+(-5/24)</f>
        <v>42298.417523148142</v>
      </c>
      <c r="U1730">
        <f t="shared" si="26"/>
        <v>2015</v>
      </c>
    </row>
    <row r="1731" spans="1:21" ht="45" x14ac:dyDescent="0.2">
      <c r="A1731" s="8">
        <f>F1731/E1731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14" t="e">
        <f>F1731/M1731</f>
        <v>#DIV/0!</v>
      </c>
      <c r="Q1731" s="9" t="s">
        <v>8325</v>
      </c>
      <c r="R1731" s="9" t="s">
        <v>8347</v>
      </c>
      <c r="S1731" s="13">
        <f>(((K1731/60)/60)/24)+DATE(1970,1,1)+(-5/24)</f>
        <v>42470.843819444439</v>
      </c>
      <c r="T1731" s="13">
        <f>(((J1731/60)/60)/24)+DATE(1970,1,1)+(-5/24)</f>
        <v>42530.843819444439</v>
      </c>
      <c r="U1731">
        <f t="shared" ref="U1731:U1794" si="27">YEAR(S1731)</f>
        <v>2016</v>
      </c>
    </row>
    <row r="1732" spans="1:21" ht="45" x14ac:dyDescent="0.2">
      <c r="A1732" s="8">
        <f>F1732/E1732</f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14" t="e">
        <f>F1732/M1732</f>
        <v>#DIV/0!</v>
      </c>
      <c r="Q1732" s="9" t="s">
        <v>8325</v>
      </c>
      <c r="R1732" s="9" t="s">
        <v>8347</v>
      </c>
      <c r="S1732" s="13">
        <f>(((K1732/60)/60)/24)+DATE(1970,1,1)+(-5/24)</f>
        <v>42271.879432870373</v>
      </c>
      <c r="T1732" s="13">
        <f>(((J1732/60)/60)/24)+DATE(1970,1,1)+(-5/24)</f>
        <v>42301.879432870373</v>
      </c>
      <c r="U1732">
        <f t="shared" si="27"/>
        <v>2015</v>
      </c>
    </row>
    <row r="1733" spans="1:21" ht="30" x14ac:dyDescent="0.2">
      <c r="A1733" s="8">
        <f>F1733/E1733</f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14" t="e">
        <f>F1733/M1733</f>
        <v>#DIV/0!</v>
      </c>
      <c r="Q1733" s="9" t="s">
        <v>8325</v>
      </c>
      <c r="R1733" s="9" t="s">
        <v>8347</v>
      </c>
      <c r="S1733" s="13">
        <f>(((K1733/60)/60)/24)+DATE(1970,1,1)+(-5/24)</f>
        <v>42152.698518518511</v>
      </c>
      <c r="T1733" s="13">
        <f>(((J1733/60)/60)/24)+DATE(1970,1,1)+(-5/24)</f>
        <v>42166.416666666664</v>
      </c>
      <c r="U1733">
        <f t="shared" si="27"/>
        <v>2015</v>
      </c>
    </row>
    <row r="1734" spans="1:21" ht="45" x14ac:dyDescent="0.2">
      <c r="A1734" s="8">
        <f>F1734/E1734</f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14" t="e">
        <f>F1734/M1734</f>
        <v>#DIV/0!</v>
      </c>
      <c r="Q1734" s="9" t="s">
        <v>8325</v>
      </c>
      <c r="R1734" s="9" t="s">
        <v>8347</v>
      </c>
      <c r="S1734" s="13">
        <f>(((K1734/60)/60)/24)+DATE(1970,1,1)+(-5/24)</f>
        <v>42325.475474537037</v>
      </c>
      <c r="T1734" s="13">
        <f>(((J1734/60)/60)/24)+DATE(1970,1,1)+(-5/24)</f>
        <v>42384.999999999993</v>
      </c>
      <c r="U1734">
        <f t="shared" si="27"/>
        <v>2015</v>
      </c>
    </row>
    <row r="1735" spans="1:21" ht="45" x14ac:dyDescent="0.2">
      <c r="A1735" s="8">
        <f>F1735/E1735</f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14" t="e">
        <f>F1735/M1735</f>
        <v>#DIV/0!</v>
      </c>
      <c r="Q1735" s="9" t="s">
        <v>8325</v>
      </c>
      <c r="R1735" s="9" t="s">
        <v>8347</v>
      </c>
      <c r="S1735" s="13">
        <f>(((K1735/60)/60)/24)+DATE(1970,1,1)+(-5/24)</f>
        <v>42614.467291666668</v>
      </c>
      <c r="T1735" s="13">
        <f>(((J1735/60)/60)/24)+DATE(1970,1,1)+(-5/24)</f>
        <v>42626.687499999993</v>
      </c>
      <c r="U1735">
        <f t="shared" si="27"/>
        <v>2016</v>
      </c>
    </row>
    <row r="1736" spans="1:21" ht="45" x14ac:dyDescent="0.2">
      <c r="A1736" s="8">
        <f>F1736/E1736</f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14">
        <f>F1736/M1736</f>
        <v>1</v>
      </c>
      <c r="Q1736" s="9" t="s">
        <v>8325</v>
      </c>
      <c r="R1736" s="9" t="s">
        <v>8347</v>
      </c>
      <c r="S1736" s="13">
        <f>(((K1736/60)/60)/24)+DATE(1970,1,1)+(-5/24)</f>
        <v>42101.828194444439</v>
      </c>
      <c r="T1736" s="13">
        <f>(((J1736/60)/60)/24)+DATE(1970,1,1)+(-5/24)</f>
        <v>42131.828194444439</v>
      </c>
      <c r="U1736">
        <f t="shared" si="27"/>
        <v>2015</v>
      </c>
    </row>
    <row r="1737" spans="1:21" ht="45" x14ac:dyDescent="0.2">
      <c r="A1737" s="8">
        <f>F1737/E1737</f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14">
        <f>F1737/M1737</f>
        <v>55</v>
      </c>
      <c r="Q1737" s="9" t="s">
        <v>8325</v>
      </c>
      <c r="R1737" s="9" t="s">
        <v>8347</v>
      </c>
      <c r="S1737" s="13">
        <f>(((K1737/60)/60)/24)+DATE(1970,1,1)+(-5/24)</f>
        <v>42559.605844907412</v>
      </c>
      <c r="T1737" s="13">
        <f>(((J1737/60)/60)/24)+DATE(1970,1,1)+(-5/24)</f>
        <v>42589.605844907412</v>
      </c>
      <c r="U1737">
        <f t="shared" si="27"/>
        <v>2016</v>
      </c>
    </row>
    <row r="1738" spans="1:21" ht="30" x14ac:dyDescent="0.2">
      <c r="A1738" s="8">
        <f>F1738/E1738</f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14">
        <f>F1738/M1738</f>
        <v>22</v>
      </c>
      <c r="Q1738" s="9" t="s">
        <v>8325</v>
      </c>
      <c r="R1738" s="9" t="s">
        <v>8347</v>
      </c>
      <c r="S1738" s="13">
        <f>(((K1738/60)/60)/24)+DATE(1970,1,1)+(-5/24)</f>
        <v>42286.65315972222</v>
      </c>
      <c r="T1738" s="13">
        <f>(((J1738/60)/60)/24)+DATE(1970,1,1)+(-5/24)</f>
        <v>42316.694826388884</v>
      </c>
      <c r="U1738">
        <f t="shared" si="27"/>
        <v>2015</v>
      </c>
    </row>
    <row r="1739" spans="1:21" ht="45" x14ac:dyDescent="0.2">
      <c r="A1739" s="8">
        <f>F1739/E1739</f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14">
        <f>F1739/M1739</f>
        <v>56.666666666666664</v>
      </c>
      <c r="Q1739" s="9" t="s">
        <v>8325</v>
      </c>
      <c r="R1739" s="9" t="s">
        <v>8347</v>
      </c>
      <c r="S1739" s="13">
        <f>(((K1739/60)/60)/24)+DATE(1970,1,1)+(-5/24)</f>
        <v>42175.740648148152</v>
      </c>
      <c r="T1739" s="13">
        <f>(((J1739/60)/60)/24)+DATE(1970,1,1)+(-5/24)</f>
        <v>42205.740648148152</v>
      </c>
      <c r="U1739">
        <f t="shared" si="27"/>
        <v>2015</v>
      </c>
    </row>
    <row r="1740" spans="1:21" ht="30" x14ac:dyDescent="0.2">
      <c r="A1740" s="8">
        <f>F1740/E1740</f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14">
        <f>F1740/M1740</f>
        <v>20</v>
      </c>
      <c r="Q1740" s="9" t="s">
        <v>8325</v>
      </c>
      <c r="R1740" s="9" t="s">
        <v>8347</v>
      </c>
      <c r="S1740" s="13">
        <f>(((K1740/60)/60)/24)+DATE(1970,1,1)+(-5/24)</f>
        <v>41884.665995370371</v>
      </c>
      <c r="T1740" s="13">
        <f>(((J1740/60)/60)/24)+DATE(1970,1,1)+(-5/24)</f>
        <v>41914.665995370371</v>
      </c>
      <c r="U1740">
        <f t="shared" si="27"/>
        <v>2014</v>
      </c>
    </row>
    <row r="1741" spans="1:21" ht="45" x14ac:dyDescent="0.2">
      <c r="A1741" s="8">
        <f>F1741/E1741</f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14">
        <f>F1741/M1741</f>
        <v>1</v>
      </c>
      <c r="Q1741" s="9" t="s">
        <v>8325</v>
      </c>
      <c r="R1741" s="9" t="s">
        <v>8347</v>
      </c>
      <c r="S1741" s="13">
        <f>(((K1741/60)/60)/24)+DATE(1970,1,1)+(-5/24)</f>
        <v>42435.665879629632</v>
      </c>
      <c r="T1741" s="13">
        <f>(((J1741/60)/60)/24)+DATE(1970,1,1)+(-5/24)</f>
        <v>42494.624212962961</v>
      </c>
      <c r="U1741">
        <f t="shared" si="27"/>
        <v>2016</v>
      </c>
    </row>
    <row r="1742" spans="1:21" ht="45" x14ac:dyDescent="0.2">
      <c r="A1742" s="8">
        <f>F1742/E1742</f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14" t="e">
        <f>F1742/M1742</f>
        <v>#DIV/0!</v>
      </c>
      <c r="Q1742" s="9" t="s">
        <v>8325</v>
      </c>
      <c r="R1742" s="9" t="s">
        <v>8347</v>
      </c>
      <c r="S1742" s="13">
        <f>(((K1742/60)/60)/24)+DATE(1970,1,1)+(-5/24)</f>
        <v>42171.60905092593</v>
      </c>
      <c r="T1742" s="13">
        <f>(((J1742/60)/60)/24)+DATE(1970,1,1)+(-5/24)</f>
        <v>42201.60905092593</v>
      </c>
      <c r="U1742">
        <f t="shared" si="27"/>
        <v>2015</v>
      </c>
    </row>
    <row r="1743" spans="1:21" ht="30" x14ac:dyDescent="0.2">
      <c r="A1743" s="8">
        <f>F1743/E1743</f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14">
        <f>F1743/M1743</f>
        <v>25.576923076923077</v>
      </c>
      <c r="Q1743" s="9" t="s">
        <v>8338</v>
      </c>
      <c r="R1743" s="9" t="s">
        <v>8339</v>
      </c>
      <c r="S1743" s="13">
        <f>(((K1743/60)/60)/24)+DATE(1970,1,1)+(-5/24)</f>
        <v>42120.419803240737</v>
      </c>
      <c r="T1743" s="13">
        <f>(((J1743/60)/60)/24)+DATE(1970,1,1)+(-5/24)</f>
        <v>42165.419803240737</v>
      </c>
      <c r="U1743">
        <f t="shared" si="27"/>
        <v>2015</v>
      </c>
    </row>
    <row r="1744" spans="1:21" ht="45" x14ac:dyDescent="0.2">
      <c r="A1744" s="8">
        <f>F1744/E1744</f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14">
        <f>F1744/M1744</f>
        <v>63.970588235294116</v>
      </c>
      <c r="Q1744" s="9" t="s">
        <v>8338</v>
      </c>
      <c r="R1744" s="9" t="s">
        <v>8339</v>
      </c>
      <c r="S1744" s="13">
        <f>(((K1744/60)/60)/24)+DATE(1970,1,1)+(-5/24)</f>
        <v>42710.668634259251</v>
      </c>
      <c r="T1744" s="13">
        <f>(((J1744/60)/60)/24)+DATE(1970,1,1)+(-5/24)</f>
        <v>42742.666666666664</v>
      </c>
      <c r="U1744">
        <f t="shared" si="27"/>
        <v>2016</v>
      </c>
    </row>
    <row r="1745" spans="1:21" ht="45" x14ac:dyDescent="0.2">
      <c r="A1745" s="8">
        <f>F1745/E1745</f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14">
        <f>F1745/M1745</f>
        <v>89.925373134328353</v>
      </c>
      <c r="Q1745" s="9" t="s">
        <v>8338</v>
      </c>
      <c r="R1745" s="9" t="s">
        <v>8339</v>
      </c>
      <c r="S1745" s="13">
        <f>(((K1745/60)/60)/24)+DATE(1970,1,1)+(-5/24)</f>
        <v>42586.717303240737</v>
      </c>
      <c r="T1745" s="13">
        <f>(((J1745/60)/60)/24)+DATE(1970,1,1)+(-5/24)</f>
        <v>42608.957638888889</v>
      </c>
      <c r="U1745">
        <f t="shared" si="27"/>
        <v>2016</v>
      </c>
    </row>
    <row r="1746" spans="1:21" ht="45" x14ac:dyDescent="0.2">
      <c r="A1746" s="8">
        <f>F1746/E1746</f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14">
        <f>F1746/M1746</f>
        <v>93.071428571428569</v>
      </c>
      <c r="Q1746" s="9" t="s">
        <v>8338</v>
      </c>
      <c r="R1746" s="9" t="s">
        <v>8339</v>
      </c>
      <c r="S1746" s="13">
        <f>(((K1746/60)/60)/24)+DATE(1970,1,1)+(-5/24)</f>
        <v>42026.396724537037</v>
      </c>
      <c r="T1746" s="13">
        <f>(((J1746/60)/60)/24)+DATE(1970,1,1)+(-5/24)</f>
        <v>42071.355057870365</v>
      </c>
      <c r="U1746">
        <f t="shared" si="27"/>
        <v>2015</v>
      </c>
    </row>
    <row r="1747" spans="1:21" ht="45" x14ac:dyDescent="0.2">
      <c r="A1747" s="8">
        <f>F1747/E1747</f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14">
        <f>F1747/M1747</f>
        <v>89.674157303370791</v>
      </c>
      <c r="Q1747" s="9" t="s">
        <v>8338</v>
      </c>
      <c r="R1747" s="9" t="s">
        <v>8339</v>
      </c>
      <c r="S1747" s="13">
        <f>(((K1747/60)/60)/24)+DATE(1970,1,1)+(-5/24)</f>
        <v>42690.051365740735</v>
      </c>
      <c r="T1747" s="13">
        <f>(((J1747/60)/60)/24)+DATE(1970,1,1)+(-5/24)</f>
        <v>42725.874999999993</v>
      </c>
      <c r="U1747">
        <f t="shared" si="27"/>
        <v>2016</v>
      </c>
    </row>
    <row r="1748" spans="1:21" ht="45" x14ac:dyDescent="0.2">
      <c r="A1748" s="8">
        <f>F1748/E1748</f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14">
        <f>F1748/M1748</f>
        <v>207.61682242990653</v>
      </c>
      <c r="Q1748" s="9" t="s">
        <v>8338</v>
      </c>
      <c r="R1748" s="9" t="s">
        <v>8339</v>
      </c>
      <c r="S1748" s="13">
        <f>(((K1748/60)/60)/24)+DATE(1970,1,1)+(-5/24)</f>
        <v>42667.968368055554</v>
      </c>
      <c r="T1748" s="13">
        <f>(((J1748/60)/60)/24)+DATE(1970,1,1)+(-5/24)</f>
        <v>42697.874999999993</v>
      </c>
      <c r="U1748">
        <f t="shared" si="27"/>
        <v>2016</v>
      </c>
    </row>
    <row r="1749" spans="1:21" ht="45" x14ac:dyDescent="0.2">
      <c r="A1749" s="8">
        <f>F1749/E1749</f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14">
        <f>F1749/M1749</f>
        <v>59.408805031446541</v>
      </c>
      <c r="Q1749" s="9" t="s">
        <v>8338</v>
      </c>
      <c r="R1749" s="9" t="s">
        <v>8339</v>
      </c>
      <c r="S1749" s="13">
        <f>(((K1749/60)/60)/24)+DATE(1970,1,1)+(-5/24)</f>
        <v>42292.227199074077</v>
      </c>
      <c r="T1749" s="13">
        <f>(((J1749/60)/60)/24)+DATE(1970,1,1)+(-5/24)</f>
        <v>42321.416666666664</v>
      </c>
      <c r="U1749">
        <f t="shared" si="27"/>
        <v>2015</v>
      </c>
    </row>
    <row r="1750" spans="1:21" ht="30" x14ac:dyDescent="0.2">
      <c r="A1750" s="8">
        <f>F1750/E1750</f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14">
        <f>F1750/M1750</f>
        <v>358.97237569060775</v>
      </c>
      <c r="Q1750" s="9" t="s">
        <v>8338</v>
      </c>
      <c r="R1750" s="9" t="s">
        <v>8339</v>
      </c>
      <c r="S1750" s="13">
        <f>(((K1750/60)/60)/24)+DATE(1970,1,1)+(-5/24)</f>
        <v>42219.742395833331</v>
      </c>
      <c r="T1750" s="13">
        <f>(((J1750/60)/60)/24)+DATE(1970,1,1)+(-5/24)</f>
        <v>42249.742395833331</v>
      </c>
      <c r="U1750">
        <f t="shared" si="27"/>
        <v>2015</v>
      </c>
    </row>
    <row r="1751" spans="1:21" ht="30" x14ac:dyDescent="0.2">
      <c r="A1751" s="8">
        <f>F1751/E1751</f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14">
        <f>F1751/M1751</f>
        <v>94.736641221374043</v>
      </c>
      <c r="Q1751" s="9" t="s">
        <v>8338</v>
      </c>
      <c r="R1751" s="9" t="s">
        <v>8339</v>
      </c>
      <c r="S1751" s="13">
        <f>(((K1751/60)/60)/24)+DATE(1970,1,1)+(-5/24)</f>
        <v>42758.767604166664</v>
      </c>
      <c r="T1751" s="13">
        <f>(((J1751/60)/60)/24)+DATE(1970,1,1)+(-5/24)</f>
        <v>42795.583333333336</v>
      </c>
      <c r="U1751">
        <f t="shared" si="27"/>
        <v>2017</v>
      </c>
    </row>
    <row r="1752" spans="1:21" ht="45" x14ac:dyDescent="0.2">
      <c r="A1752" s="8">
        <f>F1752/E1752</f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14">
        <f>F1752/M1752</f>
        <v>80.647999999999996</v>
      </c>
      <c r="Q1752" s="9" t="s">
        <v>8338</v>
      </c>
      <c r="R1752" s="9" t="s">
        <v>8339</v>
      </c>
      <c r="S1752" s="13">
        <f>(((K1752/60)/60)/24)+DATE(1970,1,1)+(-5/24)</f>
        <v>42454.628518518519</v>
      </c>
      <c r="T1752" s="13">
        <f>(((J1752/60)/60)/24)+DATE(1970,1,1)+(-5/24)</f>
        <v>42479.628518518519</v>
      </c>
      <c r="U1752">
        <f t="shared" si="27"/>
        <v>2016</v>
      </c>
    </row>
    <row r="1753" spans="1:21" ht="30" x14ac:dyDescent="0.2">
      <c r="A1753" s="8">
        <f>F1753/E1753</f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14">
        <f>F1753/M1753</f>
        <v>168.68852459016392</v>
      </c>
      <c r="Q1753" s="9" t="s">
        <v>8338</v>
      </c>
      <c r="R1753" s="9" t="s">
        <v>8339</v>
      </c>
      <c r="S1753" s="13">
        <f>(((K1753/60)/60)/24)+DATE(1970,1,1)+(-5/24)</f>
        <v>42052.573182870365</v>
      </c>
      <c r="T1753" s="13">
        <f>(((J1753/60)/60)/24)+DATE(1970,1,1)+(-5/24)</f>
        <v>42082.5315162037</v>
      </c>
      <c r="U1753">
        <f t="shared" si="27"/>
        <v>2015</v>
      </c>
    </row>
    <row r="1754" spans="1:21" ht="30" x14ac:dyDescent="0.2">
      <c r="A1754" s="8">
        <f>F1754/E1754</f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14">
        <f>F1754/M1754</f>
        <v>34.68888888888889</v>
      </c>
      <c r="Q1754" s="9" t="s">
        <v>8338</v>
      </c>
      <c r="R1754" s="9" t="s">
        <v>8339</v>
      </c>
      <c r="S1754" s="13">
        <f>(((K1754/60)/60)/24)+DATE(1970,1,1)+(-5/24)</f>
        <v>42627.044930555552</v>
      </c>
      <c r="T1754" s="13">
        <f>(((J1754/60)/60)/24)+DATE(1970,1,1)+(-5/24)</f>
        <v>42657.044930555552</v>
      </c>
      <c r="U1754">
        <f t="shared" si="27"/>
        <v>2016</v>
      </c>
    </row>
    <row r="1755" spans="1:21" ht="45" x14ac:dyDescent="0.2">
      <c r="A1755" s="8">
        <f>F1755/E1755</f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14">
        <f>F1755/M1755</f>
        <v>462.85714285714283</v>
      </c>
      <c r="Q1755" s="9" t="s">
        <v>8338</v>
      </c>
      <c r="R1755" s="9" t="s">
        <v>8339</v>
      </c>
      <c r="S1755" s="13">
        <f>(((K1755/60)/60)/24)+DATE(1970,1,1)+(-5/24)</f>
        <v>42420.541296296295</v>
      </c>
      <c r="T1755" s="13">
        <f>(((J1755/60)/60)/24)+DATE(1970,1,1)+(-5/24)</f>
        <v>42450.499629629623</v>
      </c>
      <c r="U1755">
        <f t="shared" si="27"/>
        <v>2016</v>
      </c>
    </row>
    <row r="1756" spans="1:21" ht="45" x14ac:dyDescent="0.2">
      <c r="A1756" s="8">
        <f>F1756/E1756</f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14">
        <f>F1756/M1756</f>
        <v>104.38888888888889</v>
      </c>
      <c r="Q1756" s="9" t="s">
        <v>8338</v>
      </c>
      <c r="R1756" s="9" t="s">
        <v>8339</v>
      </c>
      <c r="S1756" s="13">
        <f>(((K1756/60)/60)/24)+DATE(1970,1,1)+(-5/24)</f>
        <v>42067.668437499997</v>
      </c>
      <c r="T1756" s="13">
        <f>(((J1756/60)/60)/24)+DATE(1970,1,1)+(-5/24)</f>
        <v>42097.626770833333</v>
      </c>
      <c r="U1756">
        <f t="shared" si="27"/>
        <v>2015</v>
      </c>
    </row>
    <row r="1757" spans="1:21" ht="45" x14ac:dyDescent="0.2">
      <c r="A1757" s="8">
        <f>F1757/E1757</f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14">
        <f>F1757/M1757</f>
        <v>7.5</v>
      </c>
      <c r="Q1757" s="9" t="s">
        <v>8338</v>
      </c>
      <c r="R1757" s="9" t="s">
        <v>8339</v>
      </c>
      <c r="S1757" s="13">
        <f>(((K1757/60)/60)/24)+DATE(1970,1,1)+(-5/24)</f>
        <v>42252.580567129626</v>
      </c>
      <c r="T1757" s="13">
        <f>(((J1757/60)/60)/24)+DATE(1970,1,1)+(-5/24)</f>
        <v>42282.580567129626</v>
      </c>
      <c r="U1757">
        <f t="shared" si="27"/>
        <v>2015</v>
      </c>
    </row>
    <row r="1758" spans="1:21" ht="45" x14ac:dyDescent="0.2">
      <c r="A1758" s="8">
        <f>F1758/E1758</f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14">
        <f>F1758/M1758</f>
        <v>47.13</v>
      </c>
      <c r="Q1758" s="9" t="s">
        <v>8338</v>
      </c>
      <c r="R1758" s="9" t="s">
        <v>8339</v>
      </c>
      <c r="S1758" s="13">
        <f>(((K1758/60)/60)/24)+DATE(1970,1,1)+(-5/24)</f>
        <v>42570.959131944437</v>
      </c>
      <c r="T1758" s="13">
        <f>(((J1758/60)/60)/24)+DATE(1970,1,1)+(-5/24)</f>
        <v>42610.959131944437</v>
      </c>
      <c r="U1758">
        <f t="shared" si="27"/>
        <v>2016</v>
      </c>
    </row>
    <row r="1759" spans="1:21" ht="30" x14ac:dyDescent="0.2">
      <c r="A1759" s="8">
        <f>F1759/E1759</f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14">
        <f>F1759/M1759</f>
        <v>414.28571428571428</v>
      </c>
      <c r="Q1759" s="9" t="s">
        <v>8338</v>
      </c>
      <c r="R1759" s="9" t="s">
        <v>8339</v>
      </c>
      <c r="S1759" s="13">
        <f>(((K1759/60)/60)/24)+DATE(1970,1,1)+(-5/24)</f>
        <v>42733.619016203702</v>
      </c>
      <c r="T1759" s="13">
        <f>(((J1759/60)/60)/24)+DATE(1970,1,1)+(-5/24)</f>
        <v>42763.603472222218</v>
      </c>
      <c r="U1759">
        <f t="shared" si="27"/>
        <v>2016</v>
      </c>
    </row>
    <row r="1760" spans="1:21" ht="45" x14ac:dyDescent="0.2">
      <c r="A1760" s="8">
        <f>F1760/E1760</f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14">
        <f>F1760/M1760</f>
        <v>42.481481481481481</v>
      </c>
      <c r="Q1760" s="9" t="s">
        <v>8338</v>
      </c>
      <c r="R1760" s="9" t="s">
        <v>8339</v>
      </c>
      <c r="S1760" s="13">
        <f>(((K1760/60)/60)/24)+DATE(1970,1,1)+(-5/24)</f>
        <v>42505.74759259259</v>
      </c>
      <c r="T1760" s="13">
        <f>(((J1760/60)/60)/24)+DATE(1970,1,1)+(-5/24)</f>
        <v>42565.74759259259</v>
      </c>
      <c r="U1760">
        <f t="shared" si="27"/>
        <v>2016</v>
      </c>
    </row>
    <row r="1761" spans="1:21" ht="30" x14ac:dyDescent="0.2">
      <c r="A1761" s="8">
        <f>F1761/E1761</f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14">
        <f>F1761/M1761</f>
        <v>108.77551020408163</v>
      </c>
      <c r="Q1761" s="9" t="s">
        <v>8338</v>
      </c>
      <c r="R1761" s="9" t="s">
        <v>8339</v>
      </c>
      <c r="S1761" s="13">
        <f>(((K1761/60)/60)/24)+DATE(1970,1,1)+(-5/24)</f>
        <v>42068.620706018519</v>
      </c>
      <c r="T1761" s="13">
        <f>(((J1761/60)/60)/24)+DATE(1970,1,1)+(-5/24)</f>
        <v>42088.579039351847</v>
      </c>
      <c r="U1761">
        <f t="shared" si="27"/>
        <v>2015</v>
      </c>
    </row>
    <row r="1762" spans="1:21" ht="45" x14ac:dyDescent="0.2">
      <c r="A1762" s="8">
        <f>F1762/E1762</f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14">
        <f>F1762/M1762</f>
        <v>81.098039215686271</v>
      </c>
      <c r="Q1762" s="9" t="s">
        <v>8338</v>
      </c>
      <c r="R1762" s="9" t="s">
        <v>8339</v>
      </c>
      <c r="S1762" s="13">
        <f>(((K1762/60)/60)/24)+DATE(1970,1,1)+(-5/24)</f>
        <v>42405.464270833334</v>
      </c>
      <c r="T1762" s="13">
        <f>(((J1762/60)/60)/24)+DATE(1970,1,1)+(-5/24)</f>
        <v>42425.464270833334</v>
      </c>
      <c r="U1762">
        <f t="shared" si="27"/>
        <v>2016</v>
      </c>
    </row>
    <row r="1763" spans="1:21" ht="30" x14ac:dyDescent="0.2">
      <c r="A1763" s="8">
        <f>F1763/E1763</f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14">
        <f>F1763/M1763</f>
        <v>51.666666666666664</v>
      </c>
      <c r="Q1763" s="9" t="s">
        <v>8338</v>
      </c>
      <c r="R1763" s="9" t="s">
        <v>8339</v>
      </c>
      <c r="S1763" s="13">
        <f>(((K1763/60)/60)/24)+DATE(1970,1,1)+(-5/24)</f>
        <v>42209.359490740739</v>
      </c>
      <c r="T1763" s="13">
        <f>(((J1763/60)/60)/24)+DATE(1970,1,1)+(-5/24)</f>
        <v>42259.359490740739</v>
      </c>
      <c r="U1763">
        <f t="shared" si="27"/>
        <v>2015</v>
      </c>
    </row>
    <row r="1764" spans="1:21" x14ac:dyDescent="0.2">
      <c r="A1764" s="8">
        <f>F1764/E1764</f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14">
        <f>F1764/M1764</f>
        <v>35.4</v>
      </c>
      <c r="Q1764" s="9" t="s">
        <v>8338</v>
      </c>
      <c r="R1764" s="9" t="s">
        <v>8339</v>
      </c>
      <c r="S1764" s="13">
        <f>(((K1764/60)/60)/24)+DATE(1970,1,1)+(-5/24)</f>
        <v>42410.773668981477</v>
      </c>
      <c r="T1764" s="13">
        <f>(((J1764/60)/60)/24)+DATE(1970,1,1)+(-5/24)</f>
        <v>42440.773668981477</v>
      </c>
      <c r="U1764">
        <f t="shared" si="27"/>
        <v>2016</v>
      </c>
    </row>
    <row r="1765" spans="1:21" ht="45" x14ac:dyDescent="0.2">
      <c r="A1765" s="8">
        <f>F1765/E1765</f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14">
        <f>F1765/M1765</f>
        <v>103.63559322033899</v>
      </c>
      <c r="Q1765" s="9" t="s">
        <v>8338</v>
      </c>
      <c r="R1765" s="9" t="s">
        <v>8339</v>
      </c>
      <c r="S1765" s="13">
        <f>(((K1765/60)/60)/24)+DATE(1970,1,1)+(-5/24)</f>
        <v>42636.660185185181</v>
      </c>
      <c r="T1765" s="13">
        <f>(((J1765/60)/60)/24)+DATE(1970,1,1)+(-5/24)</f>
        <v>42666.660185185181</v>
      </c>
      <c r="U1765">
        <f t="shared" si="27"/>
        <v>2016</v>
      </c>
    </row>
    <row r="1766" spans="1:21" ht="45" x14ac:dyDescent="0.2">
      <c r="A1766" s="8">
        <f>F1766/E1766</f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14">
        <f>F1766/M1766</f>
        <v>55.282051282051285</v>
      </c>
      <c r="Q1766" s="9" t="s">
        <v>8338</v>
      </c>
      <c r="R1766" s="9" t="s">
        <v>8339</v>
      </c>
      <c r="S1766" s="13">
        <f>(((K1766/60)/60)/24)+DATE(1970,1,1)+(-5/24)</f>
        <v>41825.27753472222</v>
      </c>
      <c r="T1766" s="13">
        <f>(((J1766/60)/60)/24)+DATE(1970,1,1)+(-5/24)</f>
        <v>41854.27753472222</v>
      </c>
      <c r="U1766">
        <f t="shared" si="27"/>
        <v>2014</v>
      </c>
    </row>
    <row r="1767" spans="1:21" ht="45" x14ac:dyDescent="0.2">
      <c r="A1767" s="8">
        <f>F1767/E1767</f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14">
        <f>F1767/M1767</f>
        <v>72.16970873786407</v>
      </c>
      <c r="Q1767" s="9" t="s">
        <v>8338</v>
      </c>
      <c r="R1767" s="9" t="s">
        <v>8339</v>
      </c>
      <c r="S1767" s="13">
        <f>(((K1767/60)/60)/24)+DATE(1970,1,1)+(-5/24)</f>
        <v>41834.772129629629</v>
      </c>
      <c r="T1767" s="13">
        <f>(((J1767/60)/60)/24)+DATE(1970,1,1)+(-5/24)</f>
        <v>41864.772129629629</v>
      </c>
      <c r="U1767">
        <f t="shared" si="27"/>
        <v>2014</v>
      </c>
    </row>
    <row r="1768" spans="1:21" ht="30" x14ac:dyDescent="0.2">
      <c r="A1768" s="8">
        <f>F1768/E1768</f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14" t="e">
        <f>F1768/M1768</f>
        <v>#DIV/0!</v>
      </c>
      <c r="Q1768" s="9" t="s">
        <v>8338</v>
      </c>
      <c r="R1768" s="9" t="s">
        <v>8339</v>
      </c>
      <c r="S1768" s="13">
        <f>(((K1768/60)/60)/24)+DATE(1970,1,1)+(-5/24)</f>
        <v>41855.65148148148</v>
      </c>
      <c r="T1768" s="13">
        <f>(((J1768/60)/60)/24)+DATE(1970,1,1)+(-5/24)</f>
        <v>41876.65148148148</v>
      </c>
      <c r="U1768">
        <f t="shared" si="27"/>
        <v>2014</v>
      </c>
    </row>
    <row r="1769" spans="1:21" ht="30" x14ac:dyDescent="0.2">
      <c r="A1769" s="8">
        <f>F1769/E1769</f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14">
        <f>F1769/M1769</f>
        <v>58.615384615384613</v>
      </c>
      <c r="Q1769" s="9" t="s">
        <v>8338</v>
      </c>
      <c r="R1769" s="9" t="s">
        <v>8339</v>
      </c>
      <c r="S1769" s="13">
        <f>(((K1769/60)/60)/24)+DATE(1970,1,1)+(-5/24)</f>
        <v>41824.450046296297</v>
      </c>
      <c r="T1769" s="13">
        <f>(((J1769/60)/60)/24)+DATE(1970,1,1)+(-5/24)</f>
        <v>41854.450046296297</v>
      </c>
      <c r="U1769">
        <f t="shared" si="27"/>
        <v>2014</v>
      </c>
    </row>
    <row r="1770" spans="1:21" ht="45" x14ac:dyDescent="0.2">
      <c r="A1770" s="8">
        <f>F1770/E1770</f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14">
        <f>F1770/M1770</f>
        <v>12.466666666666667</v>
      </c>
      <c r="Q1770" s="9" t="s">
        <v>8338</v>
      </c>
      <c r="R1770" s="9" t="s">
        <v>8339</v>
      </c>
      <c r="S1770" s="13">
        <f>(((K1770/60)/60)/24)+DATE(1970,1,1)+(-5/24)</f>
        <v>41849.352361111109</v>
      </c>
      <c r="T1770" s="13">
        <f>(((J1770/60)/60)/24)+DATE(1970,1,1)+(-5/24)</f>
        <v>41909.352361111109</v>
      </c>
      <c r="U1770">
        <f t="shared" si="27"/>
        <v>2014</v>
      </c>
    </row>
    <row r="1771" spans="1:21" ht="45" x14ac:dyDescent="0.2">
      <c r="A1771" s="8">
        <f>F1771/E1771</f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14">
        <f>F1771/M1771</f>
        <v>49.136363636363633</v>
      </c>
      <c r="Q1771" s="9" t="s">
        <v>8338</v>
      </c>
      <c r="R1771" s="9" t="s">
        <v>8339</v>
      </c>
      <c r="S1771" s="13">
        <f>(((K1771/60)/60)/24)+DATE(1970,1,1)+(-5/24)</f>
        <v>41987.610636574071</v>
      </c>
      <c r="T1771" s="13">
        <f>(((J1771/60)/60)/24)+DATE(1970,1,1)+(-5/24)</f>
        <v>42017.610636574071</v>
      </c>
      <c r="U1771">
        <f t="shared" si="27"/>
        <v>2014</v>
      </c>
    </row>
    <row r="1772" spans="1:21" ht="45" x14ac:dyDescent="0.2">
      <c r="A1772" s="8">
        <f>F1772/E1772</f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14">
        <f>F1772/M1772</f>
        <v>150.5</v>
      </c>
      <c r="Q1772" s="9" t="s">
        <v>8338</v>
      </c>
      <c r="R1772" s="9" t="s">
        <v>8339</v>
      </c>
      <c r="S1772" s="13">
        <f>(((K1772/60)/60)/24)+DATE(1970,1,1)+(-5/24)</f>
        <v>41891.571689814817</v>
      </c>
      <c r="T1772" s="13">
        <f>(((J1772/60)/60)/24)+DATE(1970,1,1)+(-5/24)</f>
        <v>41926.571689814817</v>
      </c>
      <c r="U1772">
        <f t="shared" si="27"/>
        <v>2014</v>
      </c>
    </row>
    <row r="1773" spans="1:21" ht="45" x14ac:dyDescent="0.2">
      <c r="A1773" s="8">
        <f>F1773/E1773</f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14">
        <f>F1773/M1773</f>
        <v>35.799999999999997</v>
      </c>
      <c r="Q1773" s="9" t="s">
        <v>8338</v>
      </c>
      <c r="R1773" s="9" t="s">
        <v>8339</v>
      </c>
      <c r="S1773" s="13">
        <f>(((K1773/60)/60)/24)+DATE(1970,1,1)+(-5/24)</f>
        <v>41905.771296296298</v>
      </c>
      <c r="T1773" s="13">
        <f>(((J1773/60)/60)/24)+DATE(1970,1,1)+(-5/24)</f>
        <v>41935.771296296298</v>
      </c>
      <c r="U1773">
        <f t="shared" si="27"/>
        <v>2014</v>
      </c>
    </row>
    <row r="1774" spans="1:21" ht="30" x14ac:dyDescent="0.2">
      <c r="A1774" s="8">
        <f>F1774/E1774</f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14">
        <f>F1774/M1774</f>
        <v>45.157894736842103</v>
      </c>
      <c r="Q1774" s="9" t="s">
        <v>8338</v>
      </c>
      <c r="R1774" s="9" t="s">
        <v>8339</v>
      </c>
      <c r="S1774" s="13">
        <f>(((K1774/60)/60)/24)+DATE(1970,1,1)+(-5/24)</f>
        <v>41766.509675925925</v>
      </c>
      <c r="T1774" s="13">
        <f>(((J1774/60)/60)/24)+DATE(1970,1,1)+(-5/24)</f>
        <v>41826.509675925925</v>
      </c>
      <c r="U1774">
        <f t="shared" si="27"/>
        <v>2014</v>
      </c>
    </row>
    <row r="1775" spans="1:21" ht="45" x14ac:dyDescent="0.2">
      <c r="A1775" s="8">
        <f>F1775/E1775</f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14">
        <f>F1775/M1775</f>
        <v>98.78947368421052</v>
      </c>
      <c r="Q1775" s="9" t="s">
        <v>8338</v>
      </c>
      <c r="R1775" s="9" t="s">
        <v>8339</v>
      </c>
      <c r="S1775" s="13">
        <f>(((K1775/60)/60)/24)+DATE(1970,1,1)+(-5/24)</f>
        <v>41978.552060185182</v>
      </c>
      <c r="T1775" s="13">
        <f>(((J1775/60)/60)/24)+DATE(1970,1,1)+(-5/24)</f>
        <v>42023.552060185182</v>
      </c>
      <c r="U1775">
        <f t="shared" si="27"/>
        <v>2014</v>
      </c>
    </row>
    <row r="1776" spans="1:21" ht="45" x14ac:dyDescent="0.2">
      <c r="A1776" s="8">
        <f>F1776/E1776</f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14">
        <f>F1776/M1776</f>
        <v>88.307692307692307</v>
      </c>
      <c r="Q1776" s="9" t="s">
        <v>8338</v>
      </c>
      <c r="R1776" s="9" t="s">
        <v>8339</v>
      </c>
      <c r="S1776" s="13">
        <f>(((K1776/60)/60)/24)+DATE(1970,1,1)+(-5/24)</f>
        <v>41930.010324074072</v>
      </c>
      <c r="T1776" s="13">
        <f>(((J1776/60)/60)/24)+DATE(1970,1,1)+(-5/24)</f>
        <v>41972.415972222218</v>
      </c>
      <c r="U1776">
        <f t="shared" si="27"/>
        <v>2014</v>
      </c>
    </row>
    <row r="1777" spans="1:21" ht="45" x14ac:dyDescent="0.2">
      <c r="A1777" s="8">
        <f>F1777/E1777</f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14">
        <f>F1777/M1777</f>
        <v>170.62903225806451</v>
      </c>
      <c r="Q1777" s="9" t="s">
        <v>8338</v>
      </c>
      <c r="R1777" s="9" t="s">
        <v>8339</v>
      </c>
      <c r="S1777" s="13">
        <f>(((K1777/60)/60)/24)+DATE(1970,1,1)+(-5/24)</f>
        <v>41891.768055555556</v>
      </c>
      <c r="T1777" s="13">
        <f>(((J1777/60)/60)/24)+DATE(1970,1,1)+(-5/24)</f>
        <v>41936.768055555556</v>
      </c>
      <c r="U1777">
        <f t="shared" si="27"/>
        <v>2014</v>
      </c>
    </row>
    <row r="1778" spans="1:21" ht="45" x14ac:dyDescent="0.2">
      <c r="A1778" s="8">
        <f>F1778/E1778</f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14">
        <f>F1778/M1778</f>
        <v>83.75</v>
      </c>
      <c r="Q1778" s="9" t="s">
        <v>8338</v>
      </c>
      <c r="R1778" s="9" t="s">
        <v>8339</v>
      </c>
      <c r="S1778" s="13">
        <f>(((K1778/60)/60)/24)+DATE(1970,1,1)+(-5/24)</f>
        <v>41905.748506944445</v>
      </c>
      <c r="T1778" s="13">
        <f>(((J1778/60)/60)/24)+DATE(1970,1,1)+(-5/24)</f>
        <v>41941.748506944445</v>
      </c>
      <c r="U1778">
        <f t="shared" si="27"/>
        <v>2014</v>
      </c>
    </row>
    <row r="1779" spans="1:21" ht="45" x14ac:dyDescent="0.2">
      <c r="A1779" s="8">
        <f>F1779/E1779</f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14">
        <f>F1779/M1779</f>
        <v>65.099999999999994</v>
      </c>
      <c r="Q1779" s="9" t="s">
        <v>8338</v>
      </c>
      <c r="R1779" s="9" t="s">
        <v>8339</v>
      </c>
      <c r="S1779" s="13">
        <f>(((K1779/60)/60)/24)+DATE(1970,1,1)+(-5/24)</f>
        <v>42025.14876157407</v>
      </c>
      <c r="T1779" s="13">
        <f>(((J1779/60)/60)/24)+DATE(1970,1,1)+(-5/24)</f>
        <v>42055.14876157407</v>
      </c>
      <c r="U1779">
        <f t="shared" si="27"/>
        <v>2015</v>
      </c>
    </row>
    <row r="1780" spans="1:21" ht="45" x14ac:dyDescent="0.2">
      <c r="A1780" s="8">
        <f>F1780/E1780</f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14">
        <f>F1780/M1780</f>
        <v>66.333333333333329</v>
      </c>
      <c r="Q1780" s="9" t="s">
        <v>8338</v>
      </c>
      <c r="R1780" s="9" t="s">
        <v>8339</v>
      </c>
      <c r="S1780" s="13">
        <f>(((K1780/60)/60)/24)+DATE(1970,1,1)+(-5/24)</f>
        <v>42045.655034722215</v>
      </c>
      <c r="T1780" s="13">
        <f>(((J1780/60)/60)/24)+DATE(1970,1,1)+(-5/24)</f>
        <v>42090.613368055558</v>
      </c>
      <c r="U1780">
        <f t="shared" si="27"/>
        <v>2015</v>
      </c>
    </row>
    <row r="1781" spans="1:21" ht="45" x14ac:dyDescent="0.2">
      <c r="A1781" s="8">
        <f>F1781/E1781</f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14">
        <f>F1781/M1781</f>
        <v>104.89473684210526</v>
      </c>
      <c r="Q1781" s="9" t="s">
        <v>8338</v>
      </c>
      <c r="R1781" s="9" t="s">
        <v>8339</v>
      </c>
      <c r="S1781" s="13">
        <f>(((K1781/60)/60)/24)+DATE(1970,1,1)+(-5/24)</f>
        <v>42585.483564814807</v>
      </c>
      <c r="T1781" s="13">
        <f>(((J1781/60)/60)/24)+DATE(1970,1,1)+(-5/24)</f>
        <v>42615.483564814807</v>
      </c>
      <c r="U1781">
        <f t="shared" si="27"/>
        <v>2016</v>
      </c>
    </row>
    <row r="1782" spans="1:21" ht="45" x14ac:dyDescent="0.2">
      <c r="A1782" s="8">
        <f>F1782/E1782</f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14">
        <f>F1782/M1782</f>
        <v>78.440789473684205</v>
      </c>
      <c r="Q1782" s="9" t="s">
        <v>8338</v>
      </c>
      <c r="R1782" s="9" t="s">
        <v>8339</v>
      </c>
      <c r="S1782" s="13">
        <f>(((K1782/60)/60)/24)+DATE(1970,1,1)+(-5/24)</f>
        <v>42493.392476851855</v>
      </c>
      <c r="T1782" s="13">
        <f>(((J1782/60)/60)/24)+DATE(1970,1,1)+(-5/24)</f>
        <v>42553.392476851855</v>
      </c>
      <c r="U1782">
        <f t="shared" si="27"/>
        <v>2016</v>
      </c>
    </row>
    <row r="1783" spans="1:21" ht="45" x14ac:dyDescent="0.2">
      <c r="A1783" s="8">
        <f>F1783/E1783</f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14">
        <f>F1783/M1783</f>
        <v>59.041666666666664</v>
      </c>
      <c r="Q1783" s="9" t="s">
        <v>8338</v>
      </c>
      <c r="R1783" s="9" t="s">
        <v>8339</v>
      </c>
      <c r="S1783" s="13">
        <f>(((K1783/60)/60)/24)+DATE(1970,1,1)+(-5/24)</f>
        <v>42597.409085648142</v>
      </c>
      <c r="T1783" s="13">
        <f>(((J1783/60)/60)/24)+DATE(1970,1,1)+(-5/24)</f>
        <v>42628.409085648142</v>
      </c>
      <c r="U1783">
        <f t="shared" si="27"/>
        <v>2016</v>
      </c>
    </row>
    <row r="1784" spans="1:21" ht="45" x14ac:dyDescent="0.2">
      <c r="A1784" s="8">
        <f>F1784/E1784</f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14">
        <f>F1784/M1784</f>
        <v>71.34210526315789</v>
      </c>
      <c r="Q1784" s="9" t="s">
        <v>8338</v>
      </c>
      <c r="R1784" s="9" t="s">
        <v>8339</v>
      </c>
      <c r="S1784" s="13">
        <f>(((K1784/60)/60)/24)+DATE(1970,1,1)+(-5/24)</f>
        <v>42388.366770833331</v>
      </c>
      <c r="T1784" s="13">
        <f>(((J1784/60)/60)/24)+DATE(1970,1,1)+(-5/24)</f>
        <v>42421.366770833331</v>
      </c>
      <c r="U1784">
        <f t="shared" si="27"/>
        <v>2016</v>
      </c>
    </row>
    <row r="1785" spans="1:21" ht="45" x14ac:dyDescent="0.2">
      <c r="A1785" s="8">
        <f>F1785/E1785</f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14">
        <f>F1785/M1785</f>
        <v>51.227027027027027</v>
      </c>
      <c r="Q1785" s="9" t="s">
        <v>8338</v>
      </c>
      <c r="R1785" s="9" t="s">
        <v>8339</v>
      </c>
      <c r="S1785" s="13">
        <f>(((K1785/60)/60)/24)+DATE(1970,1,1)+(-5/24)</f>
        <v>42115.741643518515</v>
      </c>
      <c r="T1785" s="13">
        <f>(((J1785/60)/60)/24)+DATE(1970,1,1)+(-5/24)</f>
        <v>42145.741643518515</v>
      </c>
      <c r="U1785">
        <f t="shared" si="27"/>
        <v>2015</v>
      </c>
    </row>
    <row r="1786" spans="1:21" ht="45" x14ac:dyDescent="0.2">
      <c r="A1786" s="8">
        <f>F1786/E1786</f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14">
        <f>F1786/M1786</f>
        <v>60.242424242424242</v>
      </c>
      <c r="Q1786" s="9" t="s">
        <v>8338</v>
      </c>
      <c r="R1786" s="9" t="s">
        <v>8339</v>
      </c>
      <c r="S1786" s="13">
        <f>(((K1786/60)/60)/24)+DATE(1970,1,1)+(-5/24)</f>
        <v>42003.447222222218</v>
      </c>
      <c r="T1786" s="13">
        <f>(((J1786/60)/60)/24)+DATE(1970,1,1)+(-5/24)</f>
        <v>42034.934027777774</v>
      </c>
      <c r="U1786">
        <f t="shared" si="27"/>
        <v>2014</v>
      </c>
    </row>
    <row r="1787" spans="1:21" ht="45" x14ac:dyDescent="0.2">
      <c r="A1787" s="8">
        <f>F1787/E1787</f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14">
        <f>F1787/M1787</f>
        <v>44.935185185185183</v>
      </c>
      <c r="Q1787" s="9" t="s">
        <v>8338</v>
      </c>
      <c r="R1787" s="9" t="s">
        <v>8339</v>
      </c>
      <c r="S1787" s="13">
        <f>(((K1787/60)/60)/24)+DATE(1970,1,1)+(-5/24)</f>
        <v>41896.926562499997</v>
      </c>
      <c r="T1787" s="13">
        <f>(((J1787/60)/60)/24)+DATE(1970,1,1)+(-5/24)</f>
        <v>41927.791666666664</v>
      </c>
      <c r="U1787">
        <f t="shared" si="27"/>
        <v>2014</v>
      </c>
    </row>
    <row r="1788" spans="1:21" ht="45" x14ac:dyDescent="0.2">
      <c r="A1788" s="8">
        <f>F1788/E1788</f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14">
        <f>F1788/M1788</f>
        <v>31.206896551724139</v>
      </c>
      <c r="Q1788" s="9" t="s">
        <v>8338</v>
      </c>
      <c r="R1788" s="9" t="s">
        <v>8339</v>
      </c>
      <c r="S1788" s="13">
        <f>(((K1788/60)/60)/24)+DATE(1970,1,1)+(-5/24)</f>
        <v>41958.342326388891</v>
      </c>
      <c r="T1788" s="13">
        <f>(((J1788/60)/60)/24)+DATE(1970,1,1)+(-5/24)</f>
        <v>41988.342326388891</v>
      </c>
      <c r="U1788">
        <f t="shared" si="27"/>
        <v>2014</v>
      </c>
    </row>
    <row r="1789" spans="1:21" ht="45" x14ac:dyDescent="0.2">
      <c r="A1789" s="8">
        <f>F1789/E1789</f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14">
        <f>F1789/M1789</f>
        <v>63.875</v>
      </c>
      <c r="Q1789" s="9" t="s">
        <v>8338</v>
      </c>
      <c r="R1789" s="9" t="s">
        <v>8339</v>
      </c>
      <c r="S1789" s="13">
        <f>(((K1789/60)/60)/24)+DATE(1970,1,1)+(-5/24)</f>
        <v>42068.447187499994</v>
      </c>
      <c r="T1789" s="13">
        <f>(((J1789/60)/60)/24)+DATE(1970,1,1)+(-5/24)</f>
        <v>42098.40552083333</v>
      </c>
      <c r="U1789">
        <f t="shared" si="27"/>
        <v>2015</v>
      </c>
    </row>
    <row r="1790" spans="1:21" ht="45" x14ac:dyDescent="0.2">
      <c r="A1790" s="8">
        <f>F1790/E1790</f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14">
        <f>F1790/M1790</f>
        <v>19</v>
      </c>
      <c r="Q1790" s="9" t="s">
        <v>8338</v>
      </c>
      <c r="R1790" s="9" t="s">
        <v>8339</v>
      </c>
      <c r="S1790" s="13">
        <f>(((K1790/60)/60)/24)+DATE(1970,1,1)+(-5/24)</f>
        <v>41913.740069444444</v>
      </c>
      <c r="T1790" s="13">
        <f>(((J1790/60)/60)/24)+DATE(1970,1,1)+(-5/24)</f>
        <v>41943.740069444444</v>
      </c>
      <c r="U1790">
        <f t="shared" si="27"/>
        <v>2014</v>
      </c>
    </row>
    <row r="1791" spans="1:21" ht="45" x14ac:dyDescent="0.2">
      <c r="A1791" s="8">
        <f>F1791/E1791</f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14">
        <f>F1791/M1791</f>
        <v>10</v>
      </c>
      <c r="Q1791" s="9" t="s">
        <v>8338</v>
      </c>
      <c r="R1791" s="9" t="s">
        <v>8339</v>
      </c>
      <c r="S1791" s="13">
        <f>(((K1791/60)/60)/24)+DATE(1970,1,1)+(-5/24)</f>
        <v>41956.041701388887</v>
      </c>
      <c r="T1791" s="13">
        <f>(((J1791/60)/60)/24)+DATE(1970,1,1)+(-5/24)</f>
        <v>42016.041701388887</v>
      </c>
      <c r="U1791">
        <f t="shared" si="27"/>
        <v>2014</v>
      </c>
    </row>
    <row r="1792" spans="1:21" ht="45" x14ac:dyDescent="0.2">
      <c r="A1792" s="8">
        <f>F1792/E1792</f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14">
        <f>F1792/M1792</f>
        <v>109.06666666666666</v>
      </c>
      <c r="Q1792" s="9" t="s">
        <v>8338</v>
      </c>
      <c r="R1792" s="9" t="s">
        <v>8339</v>
      </c>
      <c r="S1792" s="13">
        <f>(((K1792/60)/60)/24)+DATE(1970,1,1)+(-5/24)</f>
        <v>42010.466180555559</v>
      </c>
      <c r="T1792" s="13">
        <f>(((J1792/60)/60)/24)+DATE(1970,1,1)+(-5/24)</f>
        <v>42040.466180555559</v>
      </c>
      <c r="U1792">
        <f t="shared" si="27"/>
        <v>2015</v>
      </c>
    </row>
    <row r="1793" spans="1:21" ht="30" x14ac:dyDescent="0.2">
      <c r="A1793" s="8">
        <f>F1793/E1793</f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14">
        <f>F1793/M1793</f>
        <v>26.75</v>
      </c>
      <c r="Q1793" s="9" t="s">
        <v>8338</v>
      </c>
      <c r="R1793" s="9" t="s">
        <v>8339</v>
      </c>
      <c r="S1793" s="13">
        <f>(((K1793/60)/60)/24)+DATE(1970,1,1)+(-5/24)</f>
        <v>41973.532002314816</v>
      </c>
      <c r="T1793" s="13">
        <f>(((J1793/60)/60)/24)+DATE(1970,1,1)+(-5/24)</f>
        <v>42033.532002314816</v>
      </c>
      <c r="U1793">
        <f t="shared" si="27"/>
        <v>2014</v>
      </c>
    </row>
    <row r="1794" spans="1:21" ht="30" x14ac:dyDescent="0.2">
      <c r="A1794" s="8">
        <f>F1794/E1794</f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14">
        <f>F1794/M1794</f>
        <v>109.93525179856115</v>
      </c>
      <c r="Q1794" s="9" t="s">
        <v>8338</v>
      </c>
      <c r="R1794" s="9" t="s">
        <v>8339</v>
      </c>
      <c r="S1794" s="13">
        <f>(((K1794/60)/60)/24)+DATE(1970,1,1)+(-5/24)</f>
        <v>42188.822708333326</v>
      </c>
      <c r="T1794" s="13">
        <f>(((J1794/60)/60)/24)+DATE(1970,1,1)+(-5/24)</f>
        <v>42226.082638888889</v>
      </c>
      <c r="U1794">
        <f t="shared" si="27"/>
        <v>2015</v>
      </c>
    </row>
    <row r="1795" spans="1:21" ht="45" x14ac:dyDescent="0.2">
      <c r="A1795" s="8">
        <f>F1795/E1795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14">
        <f>F1795/M1795</f>
        <v>20</v>
      </c>
      <c r="Q1795" s="9" t="s">
        <v>8338</v>
      </c>
      <c r="R1795" s="9" t="s">
        <v>8339</v>
      </c>
      <c r="S1795" s="13">
        <f>(((K1795/60)/60)/24)+DATE(1970,1,1)+(-5/24)</f>
        <v>41940.683333333334</v>
      </c>
      <c r="T1795" s="13">
        <f>(((J1795/60)/60)/24)+DATE(1970,1,1)+(-5/24)</f>
        <v>41970.724999999999</v>
      </c>
      <c r="U1795">
        <f t="shared" ref="U1795:U1858" si="28">YEAR(S1795)</f>
        <v>2014</v>
      </c>
    </row>
    <row r="1796" spans="1:21" ht="45" x14ac:dyDescent="0.2">
      <c r="A1796" s="8">
        <f>F1796/E1796</f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14">
        <f>F1796/M1796</f>
        <v>55.388888888888886</v>
      </c>
      <c r="Q1796" s="9" t="s">
        <v>8338</v>
      </c>
      <c r="R1796" s="9" t="s">
        <v>8339</v>
      </c>
      <c r="S1796" s="13">
        <f>(((K1796/60)/60)/24)+DATE(1970,1,1)+(-5/24)</f>
        <v>42011.342847222222</v>
      </c>
      <c r="T1796" s="13">
        <f>(((J1796/60)/60)/24)+DATE(1970,1,1)+(-5/24)</f>
        <v>42046.342847222222</v>
      </c>
      <c r="U1796">
        <f t="shared" si="28"/>
        <v>2015</v>
      </c>
    </row>
    <row r="1797" spans="1:21" ht="45" x14ac:dyDescent="0.2">
      <c r="A1797" s="8">
        <f>F1797/E1797</f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14">
        <f>F1797/M1797</f>
        <v>133.90123456790124</v>
      </c>
      <c r="Q1797" s="9" t="s">
        <v>8338</v>
      </c>
      <c r="R1797" s="9" t="s">
        <v>8339</v>
      </c>
      <c r="S1797" s="13">
        <f>(((K1797/60)/60)/24)+DATE(1970,1,1)+(-5/24)</f>
        <v>42628.080335648141</v>
      </c>
      <c r="T1797" s="13">
        <f>(((J1797/60)/60)/24)+DATE(1970,1,1)+(-5/24)</f>
        <v>42657.458333333336</v>
      </c>
      <c r="U1797">
        <f t="shared" si="28"/>
        <v>2016</v>
      </c>
    </row>
    <row r="1798" spans="1:21" ht="45" x14ac:dyDescent="0.2">
      <c r="A1798" s="8">
        <f>F1798/E1798</f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14">
        <f>F1798/M1798</f>
        <v>48.720930232558139</v>
      </c>
      <c r="Q1798" s="9" t="s">
        <v>8338</v>
      </c>
      <c r="R1798" s="9" t="s">
        <v>8339</v>
      </c>
      <c r="S1798" s="13">
        <f>(((K1798/60)/60)/24)+DATE(1970,1,1)+(-5/24)</f>
        <v>42515.231087962959</v>
      </c>
      <c r="T1798" s="13">
        <f>(((J1798/60)/60)/24)+DATE(1970,1,1)+(-5/24)</f>
        <v>42575.231087962959</v>
      </c>
      <c r="U1798">
        <f t="shared" si="28"/>
        <v>2016</v>
      </c>
    </row>
    <row r="1799" spans="1:21" ht="45" x14ac:dyDescent="0.2">
      <c r="A1799" s="8">
        <f>F1799/E1799</f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14">
        <f>F1799/M1799</f>
        <v>48.25</v>
      </c>
      <c r="Q1799" s="9" t="s">
        <v>8338</v>
      </c>
      <c r="R1799" s="9" t="s">
        <v>8339</v>
      </c>
      <c r="S1799" s="13">
        <f>(((K1799/60)/60)/24)+DATE(1970,1,1)+(-5/24)</f>
        <v>42689.360983796294</v>
      </c>
      <c r="T1799" s="13">
        <f>(((J1799/60)/60)/24)+DATE(1970,1,1)+(-5/24)</f>
        <v>42719.360983796294</v>
      </c>
      <c r="U1799">
        <f t="shared" si="28"/>
        <v>2016</v>
      </c>
    </row>
    <row r="1800" spans="1:21" ht="45" x14ac:dyDescent="0.2">
      <c r="A1800" s="8">
        <f>F1800/E1800</f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14">
        <f>F1800/M1800</f>
        <v>58.972972972972975</v>
      </c>
      <c r="Q1800" s="9" t="s">
        <v>8338</v>
      </c>
      <c r="R1800" s="9" t="s">
        <v>8339</v>
      </c>
      <c r="S1800" s="13">
        <f>(((K1800/60)/60)/24)+DATE(1970,1,1)+(-5/24)</f>
        <v>42344.118437499994</v>
      </c>
      <c r="T1800" s="13">
        <f>(((J1800/60)/60)/24)+DATE(1970,1,1)+(-5/24)</f>
        <v>42404.118437499994</v>
      </c>
      <c r="U1800">
        <f t="shared" si="28"/>
        <v>2015</v>
      </c>
    </row>
    <row r="1801" spans="1:21" ht="30" x14ac:dyDescent="0.2">
      <c r="A1801" s="8">
        <f>F1801/E1801</f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14">
        <f>F1801/M1801</f>
        <v>11.638333333333334</v>
      </c>
      <c r="Q1801" s="9" t="s">
        <v>8338</v>
      </c>
      <c r="R1801" s="9" t="s">
        <v>8339</v>
      </c>
      <c r="S1801" s="13">
        <f>(((K1801/60)/60)/24)+DATE(1970,1,1)+(-5/24)</f>
        <v>41934.634351851848</v>
      </c>
      <c r="T1801" s="13">
        <f>(((J1801/60)/60)/24)+DATE(1970,1,1)+(-5/24)</f>
        <v>41954.676018518519</v>
      </c>
      <c r="U1801">
        <f t="shared" si="28"/>
        <v>2014</v>
      </c>
    </row>
    <row r="1802" spans="1:21" ht="45" x14ac:dyDescent="0.2">
      <c r="A1802" s="8">
        <f>F1802/E1802</f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14">
        <f>F1802/M1802</f>
        <v>83.716814159292042</v>
      </c>
      <c r="Q1802" s="9" t="s">
        <v>8338</v>
      </c>
      <c r="R1802" s="9" t="s">
        <v>8339</v>
      </c>
      <c r="S1802" s="13">
        <f>(((K1802/60)/60)/24)+DATE(1970,1,1)+(-5/24)</f>
        <v>42623.397800925923</v>
      </c>
      <c r="T1802" s="13">
        <f>(((J1802/60)/60)/24)+DATE(1970,1,1)+(-5/24)</f>
        <v>42653.397800925923</v>
      </c>
      <c r="U1802">
        <f t="shared" si="28"/>
        <v>2016</v>
      </c>
    </row>
    <row r="1803" spans="1:21" ht="45" x14ac:dyDescent="0.2">
      <c r="A1803" s="8">
        <f>F1803/E1803</f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14">
        <f>F1803/M1803</f>
        <v>63.648648648648646</v>
      </c>
      <c r="Q1803" s="9" t="s">
        <v>8338</v>
      </c>
      <c r="R1803" s="9" t="s">
        <v>8339</v>
      </c>
      <c r="S1803" s="13">
        <f>(((K1803/60)/60)/24)+DATE(1970,1,1)+(-5/24)</f>
        <v>42321.452175925922</v>
      </c>
      <c r="T1803" s="13">
        <f>(((J1803/60)/60)/24)+DATE(1970,1,1)+(-5/24)</f>
        <v>42353.298611111109</v>
      </c>
      <c r="U1803">
        <f t="shared" si="28"/>
        <v>2015</v>
      </c>
    </row>
    <row r="1804" spans="1:21" ht="30" x14ac:dyDescent="0.2">
      <c r="A1804" s="8">
        <f>F1804/E1804</f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14">
        <f>F1804/M1804</f>
        <v>94.277777777777771</v>
      </c>
      <c r="Q1804" s="9" t="s">
        <v>8338</v>
      </c>
      <c r="R1804" s="9" t="s">
        <v>8339</v>
      </c>
      <c r="S1804" s="13">
        <f>(((K1804/60)/60)/24)+DATE(1970,1,1)+(-5/24)</f>
        <v>42159.264236111114</v>
      </c>
      <c r="T1804" s="13">
        <f>(((J1804/60)/60)/24)+DATE(1970,1,1)+(-5/24)</f>
        <v>42182.707638888889</v>
      </c>
      <c r="U1804">
        <f t="shared" si="28"/>
        <v>2015</v>
      </c>
    </row>
    <row r="1805" spans="1:21" ht="45" x14ac:dyDescent="0.2">
      <c r="A1805" s="8">
        <f>F1805/E1805</f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14">
        <f>F1805/M1805</f>
        <v>71.86666666666666</v>
      </c>
      <c r="Q1805" s="9" t="s">
        <v>8338</v>
      </c>
      <c r="R1805" s="9" t="s">
        <v>8339</v>
      </c>
      <c r="S1805" s="13">
        <f>(((K1805/60)/60)/24)+DATE(1970,1,1)+(-5/24)</f>
        <v>42017.863217592596</v>
      </c>
      <c r="T1805" s="13">
        <f>(((J1805/60)/60)/24)+DATE(1970,1,1)+(-5/24)</f>
        <v>42048.863217592596</v>
      </c>
      <c r="U1805">
        <f t="shared" si="28"/>
        <v>2015</v>
      </c>
    </row>
    <row r="1806" spans="1:21" ht="45" x14ac:dyDescent="0.2">
      <c r="A1806" s="8">
        <f>F1806/E1806</f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14">
        <f>F1806/M1806</f>
        <v>104.84615384615384</v>
      </c>
      <c r="Q1806" s="9" t="s">
        <v>8338</v>
      </c>
      <c r="R1806" s="9" t="s">
        <v>8339</v>
      </c>
      <c r="S1806" s="13">
        <f>(((K1806/60)/60)/24)+DATE(1970,1,1)+(-5/24)</f>
        <v>42282.469953703701</v>
      </c>
      <c r="T1806" s="13">
        <f>(((J1806/60)/60)/24)+DATE(1970,1,1)+(-5/24)</f>
        <v>42322.511620370373</v>
      </c>
      <c r="U1806">
        <f t="shared" si="28"/>
        <v>2015</v>
      </c>
    </row>
    <row r="1807" spans="1:21" ht="45" x14ac:dyDescent="0.2">
      <c r="A1807" s="8">
        <f>F1807/E1807</f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14">
        <f>F1807/M1807</f>
        <v>67.139344262295083</v>
      </c>
      <c r="Q1807" s="9" t="s">
        <v>8338</v>
      </c>
      <c r="R1807" s="9" t="s">
        <v>8339</v>
      </c>
      <c r="S1807" s="13">
        <f>(((K1807/60)/60)/24)+DATE(1970,1,1)+(-5/24)</f>
        <v>42247.595578703702</v>
      </c>
      <c r="T1807" s="13">
        <f>(((J1807/60)/60)/24)+DATE(1970,1,1)+(-5/24)</f>
        <v>42279.541666666664</v>
      </c>
      <c r="U1807">
        <f t="shared" si="28"/>
        <v>2015</v>
      </c>
    </row>
    <row r="1808" spans="1:21" ht="45" x14ac:dyDescent="0.2">
      <c r="A1808" s="8">
        <f>F1808/E1808</f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14">
        <f>F1808/M1808</f>
        <v>73.875</v>
      </c>
      <c r="Q1808" s="9" t="s">
        <v>8338</v>
      </c>
      <c r="R1808" s="9" t="s">
        <v>8339</v>
      </c>
      <c r="S1808" s="13">
        <f>(((K1808/60)/60)/24)+DATE(1970,1,1)+(-5/24)</f>
        <v>41877.429965277777</v>
      </c>
      <c r="T1808" s="13">
        <f>(((J1808/60)/60)/24)+DATE(1970,1,1)+(-5/24)</f>
        <v>41912.429965277777</v>
      </c>
      <c r="U1808">
        <f t="shared" si="28"/>
        <v>2014</v>
      </c>
    </row>
    <row r="1809" spans="1:21" ht="30" x14ac:dyDescent="0.2">
      <c r="A1809" s="8">
        <f>F1809/E1809</f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14">
        <f>F1809/M1809</f>
        <v>69.125</v>
      </c>
      <c r="Q1809" s="9" t="s">
        <v>8338</v>
      </c>
      <c r="R1809" s="9" t="s">
        <v>8339</v>
      </c>
      <c r="S1809" s="13">
        <f>(((K1809/60)/60)/24)+DATE(1970,1,1)+(-5/24)</f>
        <v>41879.860104166662</v>
      </c>
      <c r="T1809" s="13">
        <f>(((J1809/60)/60)/24)+DATE(1970,1,1)+(-5/24)</f>
        <v>41909.860104166662</v>
      </c>
      <c r="U1809">
        <f t="shared" si="28"/>
        <v>2014</v>
      </c>
    </row>
    <row r="1810" spans="1:21" ht="45" x14ac:dyDescent="0.2">
      <c r="A1810" s="8">
        <f>F1810/E1810</f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14">
        <f>F1810/M1810</f>
        <v>120.77083333333333</v>
      </c>
      <c r="Q1810" s="9" t="s">
        <v>8338</v>
      </c>
      <c r="R1810" s="9" t="s">
        <v>8339</v>
      </c>
      <c r="S1810" s="13">
        <f>(((K1810/60)/60)/24)+DATE(1970,1,1)+(-5/24)</f>
        <v>42742.472569444442</v>
      </c>
      <c r="T1810" s="13">
        <f>(((J1810/60)/60)/24)+DATE(1970,1,1)+(-5/24)</f>
        <v>42777.472569444442</v>
      </c>
      <c r="U1810">
        <f t="shared" si="28"/>
        <v>2017</v>
      </c>
    </row>
    <row r="1811" spans="1:21" ht="45" x14ac:dyDescent="0.2">
      <c r="A1811" s="8">
        <f>F1811/E1811</f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14">
        <f>F1811/M1811</f>
        <v>42.222222222222221</v>
      </c>
      <c r="Q1811" s="9" t="s">
        <v>8338</v>
      </c>
      <c r="R1811" s="9" t="s">
        <v>8339</v>
      </c>
      <c r="S1811" s="13">
        <f>(((K1811/60)/60)/24)+DATE(1970,1,1)+(-5/24)</f>
        <v>42029.699525462966</v>
      </c>
      <c r="T1811" s="13">
        <f>(((J1811/60)/60)/24)+DATE(1970,1,1)+(-5/24)</f>
        <v>42064.699525462966</v>
      </c>
      <c r="U1811">
        <f t="shared" si="28"/>
        <v>2015</v>
      </c>
    </row>
    <row r="1812" spans="1:21" ht="45" x14ac:dyDescent="0.2">
      <c r="A1812" s="8">
        <f>F1812/E1812</f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14">
        <f>F1812/M1812</f>
        <v>7.5</v>
      </c>
      <c r="Q1812" s="9" t="s">
        <v>8338</v>
      </c>
      <c r="R1812" s="9" t="s">
        <v>8339</v>
      </c>
      <c r="S1812" s="13">
        <f>(((K1812/60)/60)/24)+DATE(1970,1,1)+(-5/24)</f>
        <v>41860.701689814814</v>
      </c>
      <c r="T1812" s="13">
        <f>(((J1812/60)/60)/24)+DATE(1970,1,1)+(-5/24)</f>
        <v>41872.701689814814</v>
      </c>
      <c r="U1812">
        <f t="shared" si="28"/>
        <v>2014</v>
      </c>
    </row>
    <row r="1813" spans="1:21" ht="30" x14ac:dyDescent="0.2">
      <c r="A1813" s="8">
        <f>F1813/E1813</f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14">
        <f>F1813/M1813</f>
        <v>1.5384615384615385</v>
      </c>
      <c r="Q1813" s="9" t="s">
        <v>8338</v>
      </c>
      <c r="R1813" s="9" t="s">
        <v>8339</v>
      </c>
      <c r="S1813" s="13">
        <f>(((K1813/60)/60)/24)+DATE(1970,1,1)+(-5/24)</f>
        <v>41876.225347222222</v>
      </c>
      <c r="T1813" s="13">
        <f>(((J1813/60)/60)/24)+DATE(1970,1,1)+(-5/24)</f>
        <v>41935.958333333328</v>
      </c>
      <c r="U1813">
        <f t="shared" si="28"/>
        <v>2014</v>
      </c>
    </row>
    <row r="1814" spans="1:21" ht="45" x14ac:dyDescent="0.2">
      <c r="A1814" s="8">
        <f>F1814/E1814</f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14">
        <f>F1814/M1814</f>
        <v>37.608695652173914</v>
      </c>
      <c r="Q1814" s="9" t="s">
        <v>8338</v>
      </c>
      <c r="R1814" s="9" t="s">
        <v>8339</v>
      </c>
      <c r="S1814" s="13">
        <f>(((K1814/60)/60)/24)+DATE(1970,1,1)+(-5/24)</f>
        <v>42524.110370370363</v>
      </c>
      <c r="T1814" s="13">
        <f>(((J1814/60)/60)/24)+DATE(1970,1,1)+(-5/24)</f>
        <v>42554.110370370363</v>
      </c>
      <c r="U1814">
        <f t="shared" si="28"/>
        <v>2016</v>
      </c>
    </row>
    <row r="1815" spans="1:21" ht="45" x14ac:dyDescent="0.2">
      <c r="A1815" s="8">
        <f>F1815/E1815</f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14" t="e">
        <f>F1815/M1815</f>
        <v>#DIV/0!</v>
      </c>
      <c r="Q1815" s="9" t="s">
        <v>8338</v>
      </c>
      <c r="R1815" s="9" t="s">
        <v>8339</v>
      </c>
      <c r="S1815" s="13">
        <f>(((K1815/60)/60)/24)+DATE(1970,1,1)+(-5/24)</f>
        <v>41829.68069444444</v>
      </c>
      <c r="T1815" s="13">
        <f>(((J1815/60)/60)/24)+DATE(1970,1,1)+(-5/24)</f>
        <v>41859.68069444444</v>
      </c>
      <c r="U1815">
        <f t="shared" si="28"/>
        <v>2014</v>
      </c>
    </row>
    <row r="1816" spans="1:21" ht="45" x14ac:dyDescent="0.2">
      <c r="A1816" s="8">
        <f>F1816/E1816</f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14">
        <f>F1816/M1816</f>
        <v>42.157142857142858</v>
      </c>
      <c r="Q1816" s="9" t="s">
        <v>8338</v>
      </c>
      <c r="R1816" s="9" t="s">
        <v>8339</v>
      </c>
      <c r="S1816" s="13">
        <f>(((K1816/60)/60)/24)+DATE(1970,1,1)+(-5/24)</f>
        <v>42033.105740740742</v>
      </c>
      <c r="T1816" s="13">
        <f>(((J1816/60)/60)/24)+DATE(1970,1,1)+(-5/24)</f>
        <v>42063.105740740742</v>
      </c>
      <c r="U1816">
        <f t="shared" si="28"/>
        <v>2015</v>
      </c>
    </row>
    <row r="1817" spans="1:21" ht="45" x14ac:dyDescent="0.2">
      <c r="A1817" s="8">
        <f>F1817/E1817</f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14" t="e">
        <f>F1817/M1817</f>
        <v>#DIV/0!</v>
      </c>
      <c r="Q1817" s="9" t="s">
        <v>8338</v>
      </c>
      <c r="R1817" s="9" t="s">
        <v>8339</v>
      </c>
      <c r="S1817" s="13">
        <f>(((K1817/60)/60)/24)+DATE(1970,1,1)+(-5/24)</f>
        <v>42172.698344907411</v>
      </c>
      <c r="T1817" s="13">
        <f>(((J1817/60)/60)/24)+DATE(1970,1,1)+(-5/24)</f>
        <v>42186.698344907411</v>
      </c>
      <c r="U1817">
        <f t="shared" si="28"/>
        <v>2015</v>
      </c>
    </row>
    <row r="1818" spans="1:21" ht="45" x14ac:dyDescent="0.2">
      <c r="A1818" s="8">
        <f>F1818/E1818</f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14">
        <f>F1818/M1818</f>
        <v>84.833333333333329</v>
      </c>
      <c r="Q1818" s="9" t="s">
        <v>8338</v>
      </c>
      <c r="R1818" s="9" t="s">
        <v>8339</v>
      </c>
      <c r="S1818" s="13">
        <f>(((K1818/60)/60)/24)+DATE(1970,1,1)+(-5/24)</f>
        <v>42548.667858796289</v>
      </c>
      <c r="T1818" s="13">
        <f>(((J1818/60)/60)/24)+DATE(1970,1,1)+(-5/24)</f>
        <v>42576.583333333336</v>
      </c>
      <c r="U1818">
        <f t="shared" si="28"/>
        <v>2016</v>
      </c>
    </row>
    <row r="1819" spans="1:21" ht="30" x14ac:dyDescent="0.2">
      <c r="A1819" s="8">
        <f>F1819/E1819</f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14">
        <f>F1819/M1819</f>
        <v>94.19</v>
      </c>
      <c r="Q1819" s="9" t="s">
        <v>8338</v>
      </c>
      <c r="R1819" s="9" t="s">
        <v>8339</v>
      </c>
      <c r="S1819" s="13">
        <f>(((K1819/60)/60)/24)+DATE(1970,1,1)+(-5/24)</f>
        <v>42705.453784722216</v>
      </c>
      <c r="T1819" s="13">
        <f>(((J1819/60)/60)/24)+DATE(1970,1,1)+(-5/24)</f>
        <v>42765.082638888889</v>
      </c>
      <c r="U1819">
        <f t="shared" si="28"/>
        <v>2016</v>
      </c>
    </row>
    <row r="1820" spans="1:21" ht="30" x14ac:dyDescent="0.2">
      <c r="A1820" s="8">
        <f>F1820/E1820</f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14" t="e">
        <f>F1820/M1820</f>
        <v>#DIV/0!</v>
      </c>
      <c r="Q1820" s="9" t="s">
        <v>8338</v>
      </c>
      <c r="R1820" s="9" t="s">
        <v>8339</v>
      </c>
      <c r="S1820" s="13">
        <f>(((K1820/60)/60)/24)+DATE(1970,1,1)+(-5/24)</f>
        <v>42067.026041666664</v>
      </c>
      <c r="T1820" s="13">
        <f>(((J1820/60)/60)/24)+DATE(1970,1,1)+(-5/24)</f>
        <v>42096.984374999993</v>
      </c>
      <c r="U1820">
        <f t="shared" si="28"/>
        <v>2015</v>
      </c>
    </row>
    <row r="1821" spans="1:21" ht="45" x14ac:dyDescent="0.2">
      <c r="A1821" s="8">
        <f>F1821/E1821</f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14">
        <f>F1821/M1821</f>
        <v>6.25</v>
      </c>
      <c r="Q1821" s="9" t="s">
        <v>8338</v>
      </c>
      <c r="R1821" s="9" t="s">
        <v>8339</v>
      </c>
      <c r="S1821" s="13">
        <f>(((K1821/60)/60)/24)+DATE(1970,1,1)+(-5/24)</f>
        <v>41820.543935185182</v>
      </c>
      <c r="T1821" s="13">
        <f>(((J1821/60)/60)/24)+DATE(1970,1,1)+(-5/24)</f>
        <v>41850.543935185182</v>
      </c>
      <c r="U1821">
        <f t="shared" si="28"/>
        <v>2014</v>
      </c>
    </row>
    <row r="1822" spans="1:21" ht="45" x14ac:dyDescent="0.2">
      <c r="A1822" s="8">
        <f>F1822/E1822</f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14">
        <f>F1822/M1822</f>
        <v>213.375</v>
      </c>
      <c r="Q1822" s="9" t="s">
        <v>8338</v>
      </c>
      <c r="R1822" s="9" t="s">
        <v>8339</v>
      </c>
      <c r="S1822" s="13">
        <f>(((K1822/60)/60)/24)+DATE(1970,1,1)+(-5/24)</f>
        <v>42064.87604166667</v>
      </c>
      <c r="T1822" s="13">
        <f>(((J1822/60)/60)/24)+DATE(1970,1,1)+(-5/24)</f>
        <v>42094.834374999999</v>
      </c>
      <c r="U1822">
        <f t="shared" si="28"/>
        <v>2015</v>
      </c>
    </row>
    <row r="1823" spans="1:21" ht="45" x14ac:dyDescent="0.2">
      <c r="A1823" s="8">
        <f>F1823/E1823</f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14">
        <f>F1823/M1823</f>
        <v>59.162280701754383</v>
      </c>
      <c r="Q1823" s="9" t="s">
        <v>8325</v>
      </c>
      <c r="R1823" s="9" t="s">
        <v>8326</v>
      </c>
      <c r="S1823" s="13">
        <f>(((K1823/60)/60)/24)+DATE(1970,1,1)+(-5/24)</f>
        <v>40926.110729166663</v>
      </c>
      <c r="T1823" s="13">
        <f>(((J1823/60)/60)/24)+DATE(1970,1,1)+(-5/24)</f>
        <v>40971.110729166663</v>
      </c>
      <c r="U1823">
        <f t="shared" si="28"/>
        <v>2012</v>
      </c>
    </row>
    <row r="1824" spans="1:21" ht="30" x14ac:dyDescent="0.2">
      <c r="A1824" s="8">
        <f>F1824/E1824</f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14">
        <f>F1824/M1824</f>
        <v>27.272727272727273</v>
      </c>
      <c r="Q1824" s="9" t="s">
        <v>8325</v>
      </c>
      <c r="R1824" s="9" t="s">
        <v>8326</v>
      </c>
      <c r="S1824" s="13">
        <f>(((K1824/60)/60)/24)+DATE(1970,1,1)+(-5/24)</f>
        <v>41634.588680555549</v>
      </c>
      <c r="T1824" s="13">
        <f>(((J1824/60)/60)/24)+DATE(1970,1,1)+(-5/24)</f>
        <v>41670.584027777775</v>
      </c>
      <c r="U1824">
        <f t="shared" si="28"/>
        <v>2013</v>
      </c>
    </row>
    <row r="1825" spans="1:21" ht="45" x14ac:dyDescent="0.2">
      <c r="A1825" s="8">
        <f>F1825/E1825</f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14">
        <f>F1825/M1825</f>
        <v>24.575757575757574</v>
      </c>
      <c r="Q1825" s="9" t="s">
        <v>8325</v>
      </c>
      <c r="R1825" s="9" t="s">
        <v>8326</v>
      </c>
      <c r="S1825" s="13">
        <f>(((K1825/60)/60)/24)+DATE(1970,1,1)+(-5/24)</f>
        <v>41176.47657407407</v>
      </c>
      <c r="T1825" s="13">
        <f>(((J1825/60)/60)/24)+DATE(1970,1,1)+(-5/24)</f>
        <v>41206.47657407407</v>
      </c>
      <c r="U1825">
        <f t="shared" si="28"/>
        <v>2012</v>
      </c>
    </row>
    <row r="1826" spans="1:21" x14ac:dyDescent="0.2">
      <c r="A1826" s="8">
        <f>F1826/E1826</f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14">
        <f>F1826/M1826</f>
        <v>75.05</v>
      </c>
      <c r="Q1826" s="9" t="s">
        <v>8325</v>
      </c>
      <c r="R1826" s="9" t="s">
        <v>8326</v>
      </c>
      <c r="S1826" s="13">
        <f>(((K1826/60)/60)/24)+DATE(1970,1,1)+(-5/24)</f>
        <v>41626.707951388889</v>
      </c>
      <c r="T1826" s="13">
        <f>(((J1826/60)/60)/24)+DATE(1970,1,1)+(-5/24)</f>
        <v>41646.880555555552</v>
      </c>
      <c r="U1826">
        <f t="shared" si="28"/>
        <v>2013</v>
      </c>
    </row>
    <row r="1827" spans="1:21" ht="45" x14ac:dyDescent="0.2">
      <c r="A1827" s="8">
        <f>F1827/E1827</f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14">
        <f>F1827/M1827</f>
        <v>42.02</v>
      </c>
      <c r="Q1827" s="9" t="s">
        <v>8325</v>
      </c>
      <c r="R1827" s="9" t="s">
        <v>8326</v>
      </c>
      <c r="S1827" s="13">
        <f>(((K1827/60)/60)/24)+DATE(1970,1,1)+(-5/24)</f>
        <v>41443.626192129625</v>
      </c>
      <c r="T1827" s="13">
        <f>(((J1827/60)/60)/24)+DATE(1970,1,1)+(-5/24)</f>
        <v>41466.626192129625</v>
      </c>
      <c r="U1827">
        <f t="shared" si="28"/>
        <v>2013</v>
      </c>
    </row>
    <row r="1828" spans="1:21" ht="30" x14ac:dyDescent="0.2">
      <c r="A1828" s="8">
        <f>F1828/E1828</f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14">
        <f>F1828/M1828</f>
        <v>53.157894736842103</v>
      </c>
      <c r="Q1828" s="9" t="s">
        <v>8325</v>
      </c>
      <c r="R1828" s="9" t="s">
        <v>8326</v>
      </c>
      <c r="S1828" s="13">
        <f>(((K1828/60)/60)/24)+DATE(1970,1,1)+(-5/24)</f>
        <v>41657.715474537035</v>
      </c>
      <c r="T1828" s="13">
        <f>(((J1828/60)/60)/24)+DATE(1970,1,1)+(-5/24)</f>
        <v>41687.715474537035</v>
      </c>
      <c r="U1828">
        <f t="shared" si="28"/>
        <v>2014</v>
      </c>
    </row>
    <row r="1829" spans="1:21" ht="45" x14ac:dyDescent="0.2">
      <c r="A1829" s="8">
        <f>F1829/E1829</f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14">
        <f>F1829/M1829</f>
        <v>83.885416666666671</v>
      </c>
      <c r="Q1829" s="9" t="s">
        <v>8325</v>
      </c>
      <c r="R1829" s="9" t="s">
        <v>8326</v>
      </c>
      <c r="S1829" s="13">
        <f>(((K1829/60)/60)/24)+DATE(1970,1,1)+(-5/24)</f>
        <v>40555.117604166662</v>
      </c>
      <c r="T1829" s="13">
        <f>(((J1829/60)/60)/24)+DATE(1970,1,1)+(-5/24)</f>
        <v>40605.117604166662</v>
      </c>
      <c r="U1829">
        <f t="shared" si="28"/>
        <v>2011</v>
      </c>
    </row>
    <row r="1830" spans="1:21" ht="45" x14ac:dyDescent="0.2">
      <c r="A1830" s="8">
        <f>F1830/E1830</f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14">
        <f>F1830/M1830</f>
        <v>417.33333333333331</v>
      </c>
      <c r="Q1830" s="9" t="s">
        <v>8325</v>
      </c>
      <c r="R1830" s="9" t="s">
        <v>8326</v>
      </c>
      <c r="S1830" s="13">
        <f>(((K1830/60)/60)/24)+DATE(1970,1,1)+(-5/24)</f>
        <v>41736.691319444442</v>
      </c>
      <c r="T1830" s="13">
        <f>(((J1830/60)/60)/24)+DATE(1970,1,1)+(-5/24)</f>
        <v>41768.708333333328</v>
      </c>
      <c r="U1830">
        <f t="shared" si="28"/>
        <v>2014</v>
      </c>
    </row>
    <row r="1831" spans="1:21" ht="45" x14ac:dyDescent="0.2">
      <c r="A1831" s="8">
        <f>F1831/E1831</f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14">
        <f>F1831/M1831</f>
        <v>75.765151515151516</v>
      </c>
      <c r="Q1831" s="9" t="s">
        <v>8325</v>
      </c>
      <c r="R1831" s="9" t="s">
        <v>8326</v>
      </c>
      <c r="S1831" s="13">
        <f>(((K1831/60)/60)/24)+DATE(1970,1,1)+(-5/24)</f>
        <v>40515.879293981481</v>
      </c>
      <c r="T1831" s="13">
        <f>(((J1831/60)/60)/24)+DATE(1970,1,1)+(-5/24)</f>
        <v>40564.708333333328</v>
      </c>
      <c r="U1831">
        <f t="shared" si="28"/>
        <v>2010</v>
      </c>
    </row>
    <row r="1832" spans="1:21" ht="45" x14ac:dyDescent="0.2">
      <c r="A1832" s="8">
        <f>F1832/E1832</f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14">
        <f>F1832/M1832</f>
        <v>67.389380530973455</v>
      </c>
      <c r="Q1832" s="9" t="s">
        <v>8325</v>
      </c>
      <c r="R1832" s="9" t="s">
        <v>8326</v>
      </c>
      <c r="S1832" s="13">
        <f>(((K1832/60)/60)/24)+DATE(1970,1,1)+(-5/24)</f>
        <v>41664.475775462961</v>
      </c>
      <c r="T1832" s="13">
        <f>(((J1832/60)/60)/24)+DATE(1970,1,1)+(-5/24)</f>
        <v>41694.475775462961</v>
      </c>
      <c r="U1832">
        <f t="shared" si="28"/>
        <v>2014</v>
      </c>
    </row>
    <row r="1833" spans="1:21" ht="45" x14ac:dyDescent="0.2">
      <c r="A1833" s="8">
        <f>F1833/E1833</f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14">
        <f>F1833/M1833</f>
        <v>73.571428571428569</v>
      </c>
      <c r="Q1833" s="9" t="s">
        <v>8325</v>
      </c>
      <c r="R1833" s="9" t="s">
        <v>8326</v>
      </c>
      <c r="S1833" s="13">
        <f>(((K1833/60)/60)/24)+DATE(1970,1,1)+(-5/24)</f>
        <v>41026.787766203699</v>
      </c>
      <c r="T1833" s="13">
        <f>(((J1833/60)/60)/24)+DATE(1970,1,1)+(-5/24)</f>
        <v>41041.787766203699</v>
      </c>
      <c r="U1833">
        <f t="shared" si="28"/>
        <v>2012</v>
      </c>
    </row>
    <row r="1834" spans="1:21" ht="45" x14ac:dyDescent="0.2">
      <c r="A1834" s="8">
        <f>F1834/E1834</f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14">
        <f>F1834/M1834</f>
        <v>25</v>
      </c>
      <c r="Q1834" s="9" t="s">
        <v>8325</v>
      </c>
      <c r="R1834" s="9" t="s">
        <v>8326</v>
      </c>
      <c r="S1834" s="13">
        <f>(((K1834/60)/60)/24)+DATE(1970,1,1)+(-5/24)</f>
        <v>40576.331331018519</v>
      </c>
      <c r="T1834" s="13">
        <f>(((J1834/60)/60)/24)+DATE(1970,1,1)+(-5/24)</f>
        <v>40606.331331018519</v>
      </c>
      <c r="U1834">
        <f t="shared" si="28"/>
        <v>2011</v>
      </c>
    </row>
    <row r="1835" spans="1:21" ht="45" x14ac:dyDescent="0.2">
      <c r="A1835" s="8">
        <f>F1835/E1835</f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14">
        <f>F1835/M1835</f>
        <v>42</v>
      </c>
      <c r="Q1835" s="9" t="s">
        <v>8325</v>
      </c>
      <c r="R1835" s="9" t="s">
        <v>8326</v>
      </c>
      <c r="S1835" s="13">
        <f>(((K1835/60)/60)/24)+DATE(1970,1,1)+(-5/24)</f>
        <v>41302.835682870369</v>
      </c>
      <c r="T1835" s="13">
        <f>(((J1835/60)/60)/24)+DATE(1970,1,1)+(-5/24)</f>
        <v>41335.124305555553</v>
      </c>
      <c r="U1835">
        <f t="shared" si="28"/>
        <v>2013</v>
      </c>
    </row>
    <row r="1836" spans="1:21" ht="30" x14ac:dyDescent="0.2">
      <c r="A1836" s="8">
        <f>F1836/E1836</f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14">
        <f>F1836/M1836</f>
        <v>131.16666666666666</v>
      </c>
      <c r="Q1836" s="9" t="s">
        <v>8325</v>
      </c>
      <c r="R1836" s="9" t="s">
        <v>8326</v>
      </c>
      <c r="S1836" s="13">
        <f>(((K1836/60)/60)/24)+DATE(1970,1,1)+(-5/24)</f>
        <v>41988.755729166667</v>
      </c>
      <c r="T1836" s="13">
        <f>(((J1836/60)/60)/24)+DATE(1970,1,1)+(-5/24)</f>
        <v>42028.755729166667</v>
      </c>
      <c r="U1836">
        <f t="shared" si="28"/>
        <v>2014</v>
      </c>
    </row>
    <row r="1837" spans="1:21" ht="60" x14ac:dyDescent="0.2">
      <c r="A1837" s="8">
        <f>F1837/E1837</f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14">
        <f>F1837/M1837</f>
        <v>47.272727272727273</v>
      </c>
      <c r="Q1837" s="9" t="s">
        <v>8325</v>
      </c>
      <c r="R1837" s="9" t="s">
        <v>8326</v>
      </c>
      <c r="S1837" s="13">
        <f>(((K1837/60)/60)/24)+DATE(1970,1,1)+(-5/24)</f>
        <v>42430.49387731481</v>
      </c>
      <c r="T1837" s="13">
        <f>(((J1837/60)/60)/24)+DATE(1970,1,1)+(-5/24)</f>
        <v>42460.452210648145</v>
      </c>
      <c r="U1837">
        <f t="shared" si="28"/>
        <v>2016</v>
      </c>
    </row>
    <row r="1838" spans="1:21" x14ac:dyDescent="0.2">
      <c r="A1838" s="8">
        <f>F1838/E1838</f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14">
        <f>F1838/M1838</f>
        <v>182.12727272727273</v>
      </c>
      <c r="Q1838" s="9" t="s">
        <v>8325</v>
      </c>
      <c r="R1838" s="9" t="s">
        <v>8326</v>
      </c>
      <c r="S1838" s="13">
        <f>(((K1838/60)/60)/24)+DATE(1970,1,1)+(-5/24)</f>
        <v>41305.601030092592</v>
      </c>
      <c r="T1838" s="13">
        <f>(((J1838/60)/60)/24)+DATE(1970,1,1)+(-5/24)</f>
        <v>41322.601030092592</v>
      </c>
      <c r="U1838">
        <f t="shared" si="28"/>
        <v>2013</v>
      </c>
    </row>
    <row r="1839" spans="1:21" ht="45" x14ac:dyDescent="0.2">
      <c r="A1839" s="8">
        <f>F1839/E1839</f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14">
        <f>F1839/M1839</f>
        <v>61.366666666666667</v>
      </c>
      <c r="Q1839" s="9" t="s">
        <v>8325</v>
      </c>
      <c r="R1839" s="9" t="s">
        <v>8326</v>
      </c>
      <c r="S1839" s="13">
        <f>(((K1839/60)/60)/24)+DATE(1970,1,1)+(-5/24)</f>
        <v>40925.839525462965</v>
      </c>
      <c r="T1839" s="13">
        <f>(((J1839/60)/60)/24)+DATE(1970,1,1)+(-5/24)</f>
        <v>40985.797858796293</v>
      </c>
      <c r="U1839">
        <f t="shared" si="28"/>
        <v>2012</v>
      </c>
    </row>
    <row r="1840" spans="1:21" ht="45" x14ac:dyDescent="0.2">
      <c r="A1840" s="8">
        <f>F1840/E1840</f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14">
        <f>F1840/M1840</f>
        <v>35.767499999999998</v>
      </c>
      <c r="Q1840" s="9" t="s">
        <v>8325</v>
      </c>
      <c r="R1840" s="9" t="s">
        <v>8326</v>
      </c>
      <c r="S1840" s="13">
        <f>(((K1840/60)/60)/24)+DATE(1970,1,1)+(-5/24)</f>
        <v>40788.578206018516</v>
      </c>
      <c r="T1840" s="13">
        <f>(((J1840/60)/60)/24)+DATE(1970,1,1)+(-5/24)</f>
        <v>40816.916666666664</v>
      </c>
      <c r="U1840">
        <f t="shared" si="28"/>
        <v>2011</v>
      </c>
    </row>
    <row r="1841" spans="1:21" ht="45" x14ac:dyDescent="0.2">
      <c r="A1841" s="8">
        <f>F1841/E1841</f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14">
        <f>F1841/M1841</f>
        <v>45.62222222222222</v>
      </c>
      <c r="Q1841" s="9" t="s">
        <v>8325</v>
      </c>
      <c r="R1841" s="9" t="s">
        <v>8326</v>
      </c>
      <c r="S1841" s="13">
        <f>(((K1841/60)/60)/24)+DATE(1970,1,1)+(-5/24)</f>
        <v>42614.513680555552</v>
      </c>
      <c r="T1841" s="13">
        <f>(((J1841/60)/60)/24)+DATE(1970,1,1)+(-5/24)</f>
        <v>42644.513680555552</v>
      </c>
      <c r="U1841">
        <f t="shared" si="28"/>
        <v>2016</v>
      </c>
    </row>
    <row r="1842" spans="1:21" ht="45" x14ac:dyDescent="0.2">
      <c r="A1842" s="8">
        <f>F1842/E1842</f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14">
        <f>F1842/M1842</f>
        <v>75.384615384615387</v>
      </c>
      <c r="Q1842" s="9" t="s">
        <v>8325</v>
      </c>
      <c r="R1842" s="9" t="s">
        <v>8326</v>
      </c>
      <c r="S1842" s="13">
        <f>(((K1842/60)/60)/24)+DATE(1970,1,1)+(-5/24)</f>
        <v>41381.88784722222</v>
      </c>
      <c r="T1842" s="13">
        <f>(((J1842/60)/60)/24)+DATE(1970,1,1)+(-5/24)</f>
        <v>41400.999305555553</v>
      </c>
      <c r="U1842">
        <f t="shared" si="28"/>
        <v>2013</v>
      </c>
    </row>
    <row r="1843" spans="1:21" ht="30" x14ac:dyDescent="0.2">
      <c r="A1843" s="8">
        <f>F1843/E1843</f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14">
        <f>F1843/M1843</f>
        <v>50.875</v>
      </c>
      <c r="Q1843" s="9" t="s">
        <v>8325</v>
      </c>
      <c r="R1843" s="9" t="s">
        <v>8326</v>
      </c>
      <c r="S1843" s="13">
        <f>(((K1843/60)/60)/24)+DATE(1970,1,1)+(-5/24)</f>
        <v>41745.637094907404</v>
      </c>
      <c r="T1843" s="13">
        <f>(((J1843/60)/60)/24)+DATE(1970,1,1)+(-5/24)</f>
        <v>41778.999305555553</v>
      </c>
      <c r="U1843">
        <f t="shared" si="28"/>
        <v>2014</v>
      </c>
    </row>
    <row r="1844" spans="1:21" ht="45" x14ac:dyDescent="0.2">
      <c r="A1844" s="8">
        <f>F1844/E1844</f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14">
        <f>F1844/M1844</f>
        <v>119.28571428571429</v>
      </c>
      <c r="Q1844" s="9" t="s">
        <v>8325</v>
      </c>
      <c r="R1844" s="9" t="s">
        <v>8326</v>
      </c>
      <c r="S1844" s="13">
        <f>(((K1844/60)/60)/24)+DATE(1970,1,1)+(-5/24)</f>
        <v>42031.423391203702</v>
      </c>
      <c r="T1844" s="13">
        <f>(((J1844/60)/60)/24)+DATE(1970,1,1)+(-5/24)</f>
        <v>42065.040972222218</v>
      </c>
      <c r="U1844">
        <f t="shared" si="28"/>
        <v>2015</v>
      </c>
    </row>
    <row r="1845" spans="1:21" ht="45" x14ac:dyDescent="0.2">
      <c r="A1845" s="8">
        <f>F1845/E1845</f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14">
        <f>F1845/M1845</f>
        <v>92.541865671641801</v>
      </c>
      <c r="Q1845" s="9" t="s">
        <v>8325</v>
      </c>
      <c r="R1845" s="9" t="s">
        <v>8326</v>
      </c>
      <c r="S1845" s="13">
        <f>(((K1845/60)/60)/24)+DATE(1970,1,1)+(-5/24)</f>
        <v>40564.786504629628</v>
      </c>
      <c r="T1845" s="13">
        <f>(((J1845/60)/60)/24)+DATE(1970,1,1)+(-5/24)</f>
        <v>40594.786504629628</v>
      </c>
      <c r="U1845">
        <f t="shared" si="28"/>
        <v>2011</v>
      </c>
    </row>
    <row r="1846" spans="1:21" ht="45" x14ac:dyDescent="0.2">
      <c r="A1846" s="8">
        <f>F1846/E1846</f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14">
        <f>F1846/M1846</f>
        <v>76.05</v>
      </c>
      <c r="Q1846" s="9" t="s">
        <v>8325</v>
      </c>
      <c r="R1846" s="9" t="s">
        <v>8326</v>
      </c>
      <c r="S1846" s="13">
        <f>(((K1846/60)/60)/24)+DATE(1970,1,1)+(-5/24)</f>
        <v>40666.765208333331</v>
      </c>
      <c r="T1846" s="13">
        <f>(((J1846/60)/60)/24)+DATE(1970,1,1)+(-5/24)</f>
        <v>40704.916666666664</v>
      </c>
      <c r="U1846">
        <f t="shared" si="28"/>
        <v>2011</v>
      </c>
    </row>
    <row r="1847" spans="1:21" ht="90" x14ac:dyDescent="0.2">
      <c r="A1847" s="8">
        <f>F1847/E1847</f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14">
        <f>F1847/M1847</f>
        <v>52.631578947368418</v>
      </c>
      <c r="Q1847" s="9" t="s">
        <v>8325</v>
      </c>
      <c r="R1847" s="9" t="s">
        <v>8326</v>
      </c>
      <c r="S1847" s="13">
        <f>(((K1847/60)/60)/24)+DATE(1970,1,1)+(-5/24)</f>
        <v>42523.124976851854</v>
      </c>
      <c r="T1847" s="13">
        <f>(((J1847/60)/60)/24)+DATE(1970,1,1)+(-5/24)</f>
        <v>42537.996527777774</v>
      </c>
      <c r="U1847">
        <f t="shared" si="28"/>
        <v>2016</v>
      </c>
    </row>
    <row r="1848" spans="1:21" ht="45" x14ac:dyDescent="0.2">
      <c r="A1848" s="8">
        <f>F1848/E1848</f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14">
        <f>F1848/M1848</f>
        <v>98.990430622009569</v>
      </c>
      <c r="Q1848" s="9" t="s">
        <v>8325</v>
      </c>
      <c r="R1848" s="9" t="s">
        <v>8326</v>
      </c>
      <c r="S1848" s="13">
        <f>(((K1848/60)/60)/24)+DATE(1970,1,1)+(-5/24)</f>
        <v>41228.441863425927</v>
      </c>
      <c r="T1848" s="13">
        <f>(((J1848/60)/60)/24)+DATE(1970,1,1)+(-5/24)</f>
        <v>41258.441863425927</v>
      </c>
      <c r="U1848">
        <f t="shared" si="28"/>
        <v>2012</v>
      </c>
    </row>
    <row r="1849" spans="1:21" ht="45" x14ac:dyDescent="0.2">
      <c r="A1849" s="8">
        <f>F1849/E1849</f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14">
        <f>F1849/M1849</f>
        <v>79.526315789473685</v>
      </c>
      <c r="Q1849" s="9" t="s">
        <v>8325</v>
      </c>
      <c r="R1849" s="9" t="s">
        <v>8326</v>
      </c>
      <c r="S1849" s="13">
        <f>(((K1849/60)/60)/24)+DATE(1970,1,1)+(-5/24)</f>
        <v>42094.028148148143</v>
      </c>
      <c r="T1849" s="13">
        <f>(((J1849/60)/60)/24)+DATE(1970,1,1)+(-5/24)</f>
        <v>42115.028148148143</v>
      </c>
      <c r="U1849">
        <f t="shared" si="28"/>
        <v>2015</v>
      </c>
    </row>
    <row r="1850" spans="1:21" ht="45" x14ac:dyDescent="0.2">
      <c r="A1850" s="8">
        <f>F1850/E1850</f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14">
        <f>F1850/M1850</f>
        <v>134.20833333333334</v>
      </c>
      <c r="Q1850" s="9" t="s">
        <v>8325</v>
      </c>
      <c r="R1850" s="9" t="s">
        <v>8326</v>
      </c>
      <c r="S1850" s="13">
        <f>(((K1850/60)/60)/24)+DATE(1970,1,1)+(-5/24)</f>
        <v>40691.579722222217</v>
      </c>
      <c r="T1850" s="13">
        <f>(((J1850/60)/60)/24)+DATE(1970,1,1)+(-5/24)</f>
        <v>40755.082638888889</v>
      </c>
      <c r="U1850">
        <f t="shared" si="28"/>
        <v>2011</v>
      </c>
    </row>
    <row r="1851" spans="1:21" ht="30" x14ac:dyDescent="0.2">
      <c r="A1851" s="8">
        <f>F1851/E1851</f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14">
        <f>F1851/M1851</f>
        <v>37.625</v>
      </c>
      <c r="Q1851" s="9" t="s">
        <v>8325</v>
      </c>
      <c r="R1851" s="9" t="s">
        <v>8326</v>
      </c>
      <c r="S1851" s="13">
        <f>(((K1851/60)/60)/24)+DATE(1970,1,1)+(-5/24)</f>
        <v>41169.637256944443</v>
      </c>
      <c r="T1851" s="13">
        <f>(((J1851/60)/60)/24)+DATE(1970,1,1)+(-5/24)</f>
        <v>41199.637256944443</v>
      </c>
      <c r="U1851">
        <f t="shared" si="28"/>
        <v>2012</v>
      </c>
    </row>
    <row r="1852" spans="1:21" ht="45" x14ac:dyDescent="0.2">
      <c r="A1852" s="8">
        <f>F1852/E1852</f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14">
        <f>F1852/M1852</f>
        <v>51.044692737430168</v>
      </c>
      <c r="Q1852" s="9" t="s">
        <v>8325</v>
      </c>
      <c r="R1852" s="9" t="s">
        <v>8326</v>
      </c>
      <c r="S1852" s="13">
        <f>(((K1852/60)/60)/24)+DATE(1970,1,1)+(-5/24)</f>
        <v>41800.751157407409</v>
      </c>
      <c r="T1852" s="13">
        <f>(((J1852/60)/60)/24)+DATE(1970,1,1)+(-5/24)</f>
        <v>41830.751157407409</v>
      </c>
      <c r="U1852">
        <f t="shared" si="28"/>
        <v>2014</v>
      </c>
    </row>
    <row r="1853" spans="1:21" ht="45" x14ac:dyDescent="0.2">
      <c r="A1853" s="8">
        <f>F1853/E1853</f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14">
        <f>F1853/M1853</f>
        <v>50.03846153846154</v>
      </c>
      <c r="Q1853" s="9" t="s">
        <v>8325</v>
      </c>
      <c r="R1853" s="9" t="s">
        <v>8326</v>
      </c>
      <c r="S1853" s="13">
        <f>(((K1853/60)/60)/24)+DATE(1970,1,1)+(-5/24)</f>
        <v>41827.69835648148</v>
      </c>
      <c r="T1853" s="13">
        <f>(((J1853/60)/60)/24)+DATE(1970,1,1)+(-5/24)</f>
        <v>41847.833333333328</v>
      </c>
      <c r="U1853">
        <f t="shared" si="28"/>
        <v>2014</v>
      </c>
    </row>
    <row r="1854" spans="1:21" ht="45" x14ac:dyDescent="0.2">
      <c r="A1854" s="8">
        <f>F1854/E1854</f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14">
        <f>F1854/M1854</f>
        <v>133.93129770992365</v>
      </c>
      <c r="Q1854" s="9" t="s">
        <v>8325</v>
      </c>
      <c r="R1854" s="9" t="s">
        <v>8326</v>
      </c>
      <c r="S1854" s="13">
        <f>(((K1854/60)/60)/24)+DATE(1970,1,1)+(-5/24)</f>
        <v>42081.563101851854</v>
      </c>
      <c r="T1854" s="13">
        <f>(((J1854/60)/60)/24)+DATE(1970,1,1)+(-5/24)</f>
        <v>42118.791666666664</v>
      </c>
      <c r="U1854">
        <f t="shared" si="28"/>
        <v>2015</v>
      </c>
    </row>
    <row r="1855" spans="1:21" ht="45" x14ac:dyDescent="0.2">
      <c r="A1855" s="8">
        <f>F1855/E1855</f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14">
        <f>F1855/M1855</f>
        <v>58.214285714285715</v>
      </c>
      <c r="Q1855" s="9" t="s">
        <v>8325</v>
      </c>
      <c r="R1855" s="9" t="s">
        <v>8326</v>
      </c>
      <c r="S1855" s="13">
        <f>(((K1855/60)/60)/24)+DATE(1970,1,1)+(-5/24)</f>
        <v>41176.852048611108</v>
      </c>
      <c r="T1855" s="13">
        <f>(((J1855/60)/60)/24)+DATE(1970,1,1)+(-5/24)</f>
        <v>41226.893715277773</v>
      </c>
      <c r="U1855">
        <f t="shared" si="28"/>
        <v>2012</v>
      </c>
    </row>
    <row r="1856" spans="1:21" ht="45" x14ac:dyDescent="0.2">
      <c r="A1856" s="8">
        <f>F1856/E1856</f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14">
        <f>F1856/M1856</f>
        <v>88.037643678160919</v>
      </c>
      <c r="Q1856" s="9" t="s">
        <v>8325</v>
      </c>
      <c r="R1856" s="9" t="s">
        <v>8326</v>
      </c>
      <c r="S1856" s="13">
        <f>(((K1856/60)/60)/24)+DATE(1970,1,1)+(-5/24)</f>
        <v>41387.812928240739</v>
      </c>
      <c r="T1856" s="13">
        <f>(((J1856/60)/60)/24)+DATE(1970,1,1)+(-5/24)</f>
        <v>41417.812928240739</v>
      </c>
      <c r="U1856">
        <f t="shared" si="28"/>
        <v>2013</v>
      </c>
    </row>
    <row r="1857" spans="1:21" ht="45" x14ac:dyDescent="0.2">
      <c r="A1857" s="8">
        <f>F1857/E1857</f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14">
        <f>F1857/M1857</f>
        <v>70.576753926701571</v>
      </c>
      <c r="Q1857" s="9" t="s">
        <v>8325</v>
      </c>
      <c r="R1857" s="9" t="s">
        <v>8326</v>
      </c>
      <c r="S1857" s="13">
        <f>(((K1857/60)/60)/24)+DATE(1970,1,1)+(-5/24)</f>
        <v>41600.330324074072</v>
      </c>
      <c r="T1857" s="13">
        <f>(((J1857/60)/60)/24)+DATE(1970,1,1)+(-5/24)</f>
        <v>41645.330324074072</v>
      </c>
      <c r="U1857">
        <f t="shared" si="28"/>
        <v>2013</v>
      </c>
    </row>
    <row r="1858" spans="1:21" ht="45" x14ac:dyDescent="0.2">
      <c r="A1858" s="8">
        <f>F1858/E1858</f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14">
        <f>F1858/M1858</f>
        <v>53.289473684210527</v>
      </c>
      <c r="Q1858" s="9" t="s">
        <v>8325</v>
      </c>
      <c r="R1858" s="9" t="s">
        <v>8326</v>
      </c>
      <c r="S1858" s="13">
        <f>(((K1858/60)/60)/24)+DATE(1970,1,1)+(-5/24)</f>
        <v>41817.64666666666</v>
      </c>
      <c r="T1858" s="13">
        <f>(((J1858/60)/60)/24)+DATE(1970,1,1)+(-5/24)</f>
        <v>41838.64666666666</v>
      </c>
      <c r="U1858">
        <f t="shared" si="28"/>
        <v>2014</v>
      </c>
    </row>
    <row r="1859" spans="1:21" ht="45" x14ac:dyDescent="0.2">
      <c r="A1859" s="8">
        <f>F1859/E1859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14">
        <f>F1859/M1859</f>
        <v>136.36363636363637</v>
      </c>
      <c r="Q1859" s="9" t="s">
        <v>8325</v>
      </c>
      <c r="R1859" s="9" t="s">
        <v>8326</v>
      </c>
      <c r="S1859" s="13">
        <f>(((K1859/60)/60)/24)+DATE(1970,1,1)+(-5/24)</f>
        <v>41864.560335648144</v>
      </c>
      <c r="T1859" s="13">
        <f>(((J1859/60)/60)/24)+DATE(1970,1,1)+(-5/24)</f>
        <v>41894.560335648144</v>
      </c>
      <c r="U1859">
        <f t="shared" ref="U1859:U1922" si="29">YEAR(S1859)</f>
        <v>2014</v>
      </c>
    </row>
    <row r="1860" spans="1:21" ht="45" x14ac:dyDescent="0.2">
      <c r="A1860" s="8">
        <f>F1860/E1860</f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14">
        <f>F1860/M1860</f>
        <v>40.547315436241611</v>
      </c>
      <c r="Q1860" s="9" t="s">
        <v>8325</v>
      </c>
      <c r="R1860" s="9" t="s">
        <v>8326</v>
      </c>
      <c r="S1860" s="13">
        <f>(((K1860/60)/60)/24)+DATE(1970,1,1)+(-5/24)</f>
        <v>40832.9921412037</v>
      </c>
      <c r="T1860" s="13">
        <f>(((J1860/60)/60)/24)+DATE(1970,1,1)+(-5/24)</f>
        <v>40893.033807870372</v>
      </c>
      <c r="U1860">
        <f t="shared" si="29"/>
        <v>2011</v>
      </c>
    </row>
    <row r="1861" spans="1:21" ht="30" x14ac:dyDescent="0.2">
      <c r="A1861" s="8">
        <f>F1861/E1861</f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14">
        <f>F1861/M1861</f>
        <v>70.625</v>
      </c>
      <c r="Q1861" s="9" t="s">
        <v>8325</v>
      </c>
      <c r="R1861" s="9" t="s">
        <v>8326</v>
      </c>
      <c r="S1861" s="13">
        <f>(((K1861/60)/60)/24)+DATE(1970,1,1)+(-5/24)</f>
        <v>40778.561678240738</v>
      </c>
      <c r="T1861" s="13">
        <f>(((J1861/60)/60)/24)+DATE(1970,1,1)+(-5/24)</f>
        <v>40808.561678240738</v>
      </c>
      <c r="U1861">
        <f t="shared" si="29"/>
        <v>2011</v>
      </c>
    </row>
    <row r="1862" spans="1:21" ht="45" x14ac:dyDescent="0.2">
      <c r="A1862" s="8">
        <f>F1862/E1862</f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14">
        <f>F1862/M1862</f>
        <v>52.684210526315788</v>
      </c>
      <c r="Q1862" s="9" t="s">
        <v>8325</v>
      </c>
      <c r="R1862" s="9" t="s">
        <v>8326</v>
      </c>
      <c r="S1862" s="13">
        <f>(((K1862/60)/60)/24)+DATE(1970,1,1)+(-5/24)</f>
        <v>41655.500972222217</v>
      </c>
      <c r="T1862" s="13">
        <f>(((J1862/60)/60)/24)+DATE(1970,1,1)+(-5/24)</f>
        <v>41676.500972222217</v>
      </c>
      <c r="U1862">
        <f t="shared" si="29"/>
        <v>2014</v>
      </c>
    </row>
    <row r="1863" spans="1:21" ht="45" x14ac:dyDescent="0.2">
      <c r="A1863" s="8">
        <f>F1863/E1863</f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14" t="e">
        <f>F1863/M1863</f>
        <v>#DIV/0!</v>
      </c>
      <c r="Q1863" s="9" t="s">
        <v>8333</v>
      </c>
      <c r="R1863" s="9" t="s">
        <v>8335</v>
      </c>
      <c r="S1863" s="13">
        <f>(((K1863/60)/60)/24)+DATE(1970,1,1)+(-5/24)</f>
        <v>42000.091909722221</v>
      </c>
      <c r="T1863" s="13">
        <f>(((J1863/60)/60)/24)+DATE(1970,1,1)+(-5/24)</f>
        <v>42030.091909722221</v>
      </c>
      <c r="U1863">
        <f t="shared" si="29"/>
        <v>2014</v>
      </c>
    </row>
    <row r="1864" spans="1:21" ht="45" x14ac:dyDescent="0.2">
      <c r="A1864" s="8">
        <f>F1864/E1864</f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14">
        <f>F1864/M1864</f>
        <v>90.9375</v>
      </c>
      <c r="Q1864" s="9" t="s">
        <v>8333</v>
      </c>
      <c r="R1864" s="9" t="s">
        <v>8335</v>
      </c>
      <c r="S1864" s="13">
        <f>(((K1864/60)/60)/24)+DATE(1970,1,1)+(-5/24)</f>
        <v>42755.284421296288</v>
      </c>
      <c r="T1864" s="13">
        <f>(((J1864/60)/60)/24)+DATE(1970,1,1)+(-5/24)</f>
        <v>42802.104166666664</v>
      </c>
      <c r="U1864">
        <f t="shared" si="29"/>
        <v>2017</v>
      </c>
    </row>
    <row r="1865" spans="1:21" ht="45" x14ac:dyDescent="0.2">
      <c r="A1865" s="8">
        <f>F1865/E1865</f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14">
        <f>F1865/M1865</f>
        <v>5</v>
      </c>
      <c r="Q1865" s="9" t="s">
        <v>8333</v>
      </c>
      <c r="R1865" s="9" t="s">
        <v>8335</v>
      </c>
      <c r="S1865" s="13">
        <f>(((K1865/60)/60)/24)+DATE(1970,1,1)+(-5/24)</f>
        <v>41772.588946759257</v>
      </c>
      <c r="T1865" s="13">
        <f>(((J1865/60)/60)/24)+DATE(1970,1,1)+(-5/24)</f>
        <v>41802.588946759257</v>
      </c>
      <c r="U1865">
        <f t="shared" si="29"/>
        <v>2014</v>
      </c>
    </row>
    <row r="1866" spans="1:21" ht="45" x14ac:dyDescent="0.2">
      <c r="A1866" s="8">
        <f>F1866/E1866</f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14">
        <f>F1866/M1866</f>
        <v>58.083333333333336</v>
      </c>
      <c r="Q1866" s="9" t="s">
        <v>8333</v>
      </c>
      <c r="R1866" s="9" t="s">
        <v>8335</v>
      </c>
      <c r="S1866" s="13">
        <f>(((K1866/60)/60)/24)+DATE(1970,1,1)+(-5/24)</f>
        <v>41733.508101851847</v>
      </c>
      <c r="T1866" s="13">
        <f>(((J1866/60)/60)/24)+DATE(1970,1,1)+(-5/24)</f>
        <v>41763.508101851847</v>
      </c>
      <c r="U1866">
        <f t="shared" si="29"/>
        <v>2014</v>
      </c>
    </row>
    <row r="1867" spans="1:21" ht="45" x14ac:dyDescent="0.2">
      <c r="A1867" s="8">
        <f>F1867/E1867</f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14">
        <f>F1867/M1867</f>
        <v>2</v>
      </c>
      <c r="Q1867" s="9" t="s">
        <v>8333</v>
      </c>
      <c r="R1867" s="9" t="s">
        <v>8335</v>
      </c>
      <c r="S1867" s="13">
        <f>(((K1867/60)/60)/24)+DATE(1970,1,1)+(-5/24)</f>
        <v>42645.159108796295</v>
      </c>
      <c r="T1867" s="13">
        <f>(((J1867/60)/60)/24)+DATE(1970,1,1)+(-5/24)</f>
        <v>42680.200775462967</v>
      </c>
      <c r="U1867">
        <f t="shared" si="29"/>
        <v>2016</v>
      </c>
    </row>
    <row r="1868" spans="1:21" ht="45" x14ac:dyDescent="0.2">
      <c r="A1868" s="8">
        <f>F1868/E1868</f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14">
        <f>F1868/M1868</f>
        <v>62.5</v>
      </c>
      <c r="Q1868" s="9" t="s">
        <v>8333</v>
      </c>
      <c r="R1868" s="9" t="s">
        <v>8335</v>
      </c>
      <c r="S1868" s="13">
        <f>(((K1868/60)/60)/24)+DATE(1970,1,1)+(-5/24)</f>
        <v>42742.038159722222</v>
      </c>
      <c r="T1868" s="13">
        <f>(((J1868/60)/60)/24)+DATE(1970,1,1)+(-5/24)</f>
        <v>42794.958333333336</v>
      </c>
      <c r="U1868">
        <f t="shared" si="29"/>
        <v>2017</v>
      </c>
    </row>
    <row r="1869" spans="1:21" ht="45" x14ac:dyDescent="0.2">
      <c r="A1869" s="8">
        <f>F1869/E1869</f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14">
        <f>F1869/M1869</f>
        <v>10</v>
      </c>
      <c r="Q1869" s="9" t="s">
        <v>8333</v>
      </c>
      <c r="R1869" s="9" t="s">
        <v>8335</v>
      </c>
      <c r="S1869" s="13">
        <f>(((K1869/60)/60)/24)+DATE(1970,1,1)+(-5/24)</f>
        <v>42649.716574074067</v>
      </c>
      <c r="T1869" s="13">
        <f>(((J1869/60)/60)/24)+DATE(1970,1,1)+(-5/24)</f>
        <v>42679.716574074067</v>
      </c>
      <c r="U1869">
        <f t="shared" si="29"/>
        <v>2016</v>
      </c>
    </row>
    <row r="1870" spans="1:21" ht="45" x14ac:dyDescent="0.2">
      <c r="A1870" s="8">
        <f>F1870/E1870</f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14">
        <f>F1870/M1870</f>
        <v>71.588235294117652</v>
      </c>
      <c r="Q1870" s="9" t="s">
        <v>8333</v>
      </c>
      <c r="R1870" s="9" t="s">
        <v>8335</v>
      </c>
      <c r="S1870" s="13">
        <f>(((K1870/60)/60)/24)+DATE(1970,1,1)+(-5/24)</f>
        <v>42328.570891203701</v>
      </c>
      <c r="T1870" s="13">
        <f>(((J1870/60)/60)/24)+DATE(1970,1,1)+(-5/24)</f>
        <v>42353.124305555553</v>
      </c>
      <c r="U1870">
        <f t="shared" si="29"/>
        <v>2015</v>
      </c>
    </row>
    <row r="1871" spans="1:21" ht="45" x14ac:dyDescent="0.2">
      <c r="A1871" s="8">
        <f>F1871/E1871</f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14" t="e">
        <f>F1871/M1871</f>
        <v>#DIV/0!</v>
      </c>
      <c r="Q1871" s="9" t="s">
        <v>8333</v>
      </c>
      <c r="R1871" s="9" t="s">
        <v>8335</v>
      </c>
      <c r="S1871" s="13">
        <f>(((K1871/60)/60)/24)+DATE(1970,1,1)+(-5/24)</f>
        <v>42708.794548611106</v>
      </c>
      <c r="T1871" s="13">
        <f>(((J1871/60)/60)/24)+DATE(1970,1,1)+(-5/24)</f>
        <v>42738.794548611106</v>
      </c>
      <c r="U1871">
        <f t="shared" si="29"/>
        <v>2016</v>
      </c>
    </row>
    <row r="1872" spans="1:21" ht="45" x14ac:dyDescent="0.2">
      <c r="A1872" s="8">
        <f>F1872/E1872</f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14">
        <f>F1872/M1872</f>
        <v>32.81818181818182</v>
      </c>
      <c r="Q1872" s="9" t="s">
        <v>8333</v>
      </c>
      <c r="R1872" s="9" t="s">
        <v>8335</v>
      </c>
      <c r="S1872" s="13">
        <f>(((K1872/60)/60)/24)+DATE(1970,1,1)+(-5/24)</f>
        <v>42371.14739583333</v>
      </c>
      <c r="T1872" s="13">
        <f>(((J1872/60)/60)/24)+DATE(1970,1,1)+(-5/24)</f>
        <v>42399.970138888886</v>
      </c>
      <c r="U1872">
        <f t="shared" si="29"/>
        <v>2016</v>
      </c>
    </row>
    <row r="1873" spans="1:21" ht="45" x14ac:dyDescent="0.2">
      <c r="A1873" s="8">
        <f>F1873/E1873</f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14">
        <f>F1873/M1873</f>
        <v>49.11578947368421</v>
      </c>
      <c r="Q1873" s="9" t="s">
        <v>8333</v>
      </c>
      <c r="R1873" s="9" t="s">
        <v>8335</v>
      </c>
      <c r="S1873" s="13">
        <f>(((K1873/60)/60)/24)+DATE(1970,1,1)+(-5/24)</f>
        <v>41923.575243055551</v>
      </c>
      <c r="T1873" s="13">
        <f>(((J1873/60)/60)/24)+DATE(1970,1,1)+(-5/24)</f>
        <v>41963.616909722223</v>
      </c>
      <c r="U1873">
        <f t="shared" si="29"/>
        <v>2014</v>
      </c>
    </row>
    <row r="1874" spans="1:21" ht="45" x14ac:dyDescent="0.2">
      <c r="A1874" s="8">
        <f>F1874/E1874</f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14">
        <f>F1874/M1874</f>
        <v>16.307692307692307</v>
      </c>
      <c r="Q1874" s="9" t="s">
        <v>8333</v>
      </c>
      <c r="R1874" s="9" t="s">
        <v>8335</v>
      </c>
      <c r="S1874" s="13">
        <f>(((K1874/60)/60)/24)+DATE(1970,1,1)+(-5/24)</f>
        <v>42154.921319444438</v>
      </c>
      <c r="T1874" s="13">
        <f>(((J1874/60)/60)/24)+DATE(1970,1,1)+(-5/24)</f>
        <v>42184.921319444438</v>
      </c>
      <c r="U1874">
        <f t="shared" si="29"/>
        <v>2015</v>
      </c>
    </row>
    <row r="1875" spans="1:21" ht="45" x14ac:dyDescent="0.2">
      <c r="A1875" s="8">
        <f>F1875/E1875</f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14">
        <f>F1875/M1875</f>
        <v>18</v>
      </c>
      <c r="Q1875" s="9" t="s">
        <v>8333</v>
      </c>
      <c r="R1875" s="9" t="s">
        <v>8335</v>
      </c>
      <c r="S1875" s="13">
        <f>(((K1875/60)/60)/24)+DATE(1970,1,1)+(-5/24)</f>
        <v>42164.407523148147</v>
      </c>
      <c r="T1875" s="13">
        <f>(((J1875/60)/60)/24)+DATE(1970,1,1)+(-5/24)</f>
        <v>42193.489583333336</v>
      </c>
      <c r="U1875">
        <f t="shared" si="29"/>
        <v>2015</v>
      </c>
    </row>
    <row r="1876" spans="1:21" ht="45" x14ac:dyDescent="0.2">
      <c r="A1876" s="8">
        <f>F1876/E1876</f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14">
        <f>F1876/M1876</f>
        <v>13</v>
      </c>
      <c r="Q1876" s="9" t="s">
        <v>8333</v>
      </c>
      <c r="R1876" s="9" t="s">
        <v>8335</v>
      </c>
      <c r="S1876" s="13">
        <f>(((K1876/60)/60)/24)+DATE(1970,1,1)+(-5/24)</f>
        <v>42529.760798611103</v>
      </c>
      <c r="T1876" s="13">
        <f>(((J1876/60)/60)/24)+DATE(1970,1,1)+(-5/24)</f>
        <v>42549.760798611103</v>
      </c>
      <c r="U1876">
        <f t="shared" si="29"/>
        <v>2016</v>
      </c>
    </row>
    <row r="1877" spans="1:21" ht="30" x14ac:dyDescent="0.2">
      <c r="A1877" s="8">
        <f>F1877/E1877</f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14">
        <f>F1877/M1877</f>
        <v>17</v>
      </c>
      <c r="Q1877" s="9" t="s">
        <v>8333</v>
      </c>
      <c r="R1877" s="9" t="s">
        <v>8335</v>
      </c>
      <c r="S1877" s="13">
        <f>(((K1877/60)/60)/24)+DATE(1970,1,1)+(-5/24)</f>
        <v>42528.691064814811</v>
      </c>
      <c r="T1877" s="13">
        <f>(((J1877/60)/60)/24)+DATE(1970,1,1)+(-5/24)</f>
        <v>42588.691064814811</v>
      </c>
      <c r="U1877">
        <f t="shared" si="29"/>
        <v>2016</v>
      </c>
    </row>
    <row r="1878" spans="1:21" ht="45" x14ac:dyDescent="0.2">
      <c r="A1878" s="8">
        <f>F1878/E1878</f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14" t="e">
        <f>F1878/M1878</f>
        <v>#DIV/0!</v>
      </c>
      <c r="Q1878" s="9" t="s">
        <v>8333</v>
      </c>
      <c r="R1878" s="9" t="s">
        <v>8335</v>
      </c>
      <c r="S1878" s="13">
        <f>(((K1878/60)/60)/24)+DATE(1970,1,1)+(-5/24)</f>
        <v>41776.076446759253</v>
      </c>
      <c r="T1878" s="13">
        <f>(((J1878/60)/60)/24)+DATE(1970,1,1)+(-5/24)</f>
        <v>41806.076446759253</v>
      </c>
      <c r="U1878">
        <f t="shared" si="29"/>
        <v>2014</v>
      </c>
    </row>
    <row r="1879" spans="1:21" ht="30" x14ac:dyDescent="0.2">
      <c r="A1879" s="8">
        <f>F1879/E1879</f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14" t="e">
        <f>F1879/M1879</f>
        <v>#DIV/0!</v>
      </c>
      <c r="Q1879" s="9" t="s">
        <v>8333</v>
      </c>
      <c r="R1879" s="9" t="s">
        <v>8335</v>
      </c>
      <c r="S1879" s="13">
        <f>(((K1879/60)/60)/24)+DATE(1970,1,1)+(-5/24)</f>
        <v>42034.820891203701</v>
      </c>
      <c r="T1879" s="13">
        <f>(((J1879/60)/60)/24)+DATE(1970,1,1)+(-5/24)</f>
        <v>42063.820891203701</v>
      </c>
      <c r="U1879">
        <f t="shared" si="29"/>
        <v>2015</v>
      </c>
    </row>
    <row r="1880" spans="1:21" ht="45" x14ac:dyDescent="0.2">
      <c r="A1880" s="8">
        <f>F1880/E1880</f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14" t="e">
        <f>F1880/M1880</f>
        <v>#DIV/0!</v>
      </c>
      <c r="Q1880" s="9" t="s">
        <v>8333</v>
      </c>
      <c r="R1880" s="9" t="s">
        <v>8335</v>
      </c>
      <c r="S1880" s="13">
        <f>(((K1880/60)/60)/24)+DATE(1970,1,1)+(-5/24)</f>
        <v>41772.800405092588</v>
      </c>
      <c r="T1880" s="13">
        <f>(((J1880/60)/60)/24)+DATE(1970,1,1)+(-5/24)</f>
        <v>41802.800405092588</v>
      </c>
      <c r="U1880">
        <f t="shared" si="29"/>
        <v>2014</v>
      </c>
    </row>
    <row r="1881" spans="1:21" ht="45" x14ac:dyDescent="0.2">
      <c r="A1881" s="8">
        <f>F1881/E1881</f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14">
        <f>F1881/M1881</f>
        <v>3</v>
      </c>
      <c r="Q1881" s="9" t="s">
        <v>8333</v>
      </c>
      <c r="R1881" s="9" t="s">
        <v>8335</v>
      </c>
      <c r="S1881" s="13">
        <f>(((K1881/60)/60)/24)+DATE(1970,1,1)+(-5/24)</f>
        <v>42413.441307870373</v>
      </c>
      <c r="T1881" s="13">
        <f>(((J1881/60)/60)/24)+DATE(1970,1,1)+(-5/24)</f>
        <v>42443.399641203701</v>
      </c>
      <c r="U1881">
        <f t="shared" si="29"/>
        <v>2016</v>
      </c>
    </row>
    <row r="1882" spans="1:21" ht="30" x14ac:dyDescent="0.2">
      <c r="A1882" s="8">
        <f>F1882/E1882</f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14">
        <f>F1882/M1882</f>
        <v>41.833333333333336</v>
      </c>
      <c r="Q1882" s="9" t="s">
        <v>8333</v>
      </c>
      <c r="R1882" s="9" t="s">
        <v>8335</v>
      </c>
      <c r="S1882" s="13">
        <f>(((K1882/60)/60)/24)+DATE(1970,1,1)+(-5/24)</f>
        <v>42430.358564814807</v>
      </c>
      <c r="T1882" s="13">
        <f>(((J1882/60)/60)/24)+DATE(1970,1,1)+(-5/24)</f>
        <v>42459.31689814815</v>
      </c>
      <c r="U1882">
        <f t="shared" si="29"/>
        <v>2016</v>
      </c>
    </row>
    <row r="1883" spans="1:21" ht="45" x14ac:dyDescent="0.2">
      <c r="A1883" s="8">
        <f>F1883/E1883</f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14">
        <f>F1883/M1883</f>
        <v>49.338428571428572</v>
      </c>
      <c r="Q1883" s="9" t="s">
        <v>8325</v>
      </c>
      <c r="R1883" s="9" t="s">
        <v>8329</v>
      </c>
      <c r="S1883" s="13">
        <f>(((K1883/60)/60)/24)+DATE(1970,1,1)+(-5/24)</f>
        <v>42042.944317129623</v>
      </c>
      <c r="T1883" s="13">
        <f>(((J1883/60)/60)/24)+DATE(1970,1,1)+(-5/24)</f>
        <v>42072.902650462966</v>
      </c>
      <c r="U1883">
        <f t="shared" si="29"/>
        <v>2015</v>
      </c>
    </row>
    <row r="1884" spans="1:21" ht="45" x14ac:dyDescent="0.2">
      <c r="A1884" s="8">
        <f>F1884/E1884</f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14">
        <f>F1884/M1884</f>
        <v>41.728395061728392</v>
      </c>
      <c r="Q1884" s="9" t="s">
        <v>8325</v>
      </c>
      <c r="R1884" s="9" t="s">
        <v>8329</v>
      </c>
      <c r="S1884" s="13">
        <f>(((K1884/60)/60)/24)+DATE(1970,1,1)+(-5/24)</f>
        <v>41067.740879629629</v>
      </c>
      <c r="T1884" s="13">
        <f>(((J1884/60)/60)/24)+DATE(1970,1,1)+(-5/24)</f>
        <v>41100.783333333333</v>
      </c>
      <c r="U1884">
        <f t="shared" si="29"/>
        <v>2012</v>
      </c>
    </row>
    <row r="1885" spans="1:21" ht="45" x14ac:dyDescent="0.2">
      <c r="A1885" s="8">
        <f>F1885/E1885</f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14">
        <f>F1885/M1885</f>
        <v>32.71875</v>
      </c>
      <c r="Q1885" s="9" t="s">
        <v>8325</v>
      </c>
      <c r="R1885" s="9" t="s">
        <v>8329</v>
      </c>
      <c r="S1885" s="13">
        <f>(((K1885/60)/60)/24)+DATE(1970,1,1)+(-5/24)</f>
        <v>40977.739675925921</v>
      </c>
      <c r="T1885" s="13">
        <f>(((J1885/60)/60)/24)+DATE(1970,1,1)+(-5/24)</f>
        <v>41007.698009259257</v>
      </c>
      <c r="U1885">
        <f t="shared" si="29"/>
        <v>2012</v>
      </c>
    </row>
    <row r="1886" spans="1:21" ht="45" x14ac:dyDescent="0.2">
      <c r="A1886" s="8">
        <f>F1886/E1886</f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14">
        <f>F1886/M1886</f>
        <v>51.96153846153846</v>
      </c>
      <c r="Q1886" s="9" t="s">
        <v>8325</v>
      </c>
      <c r="R1886" s="9" t="s">
        <v>8329</v>
      </c>
      <c r="S1886" s="13">
        <f>(((K1886/60)/60)/24)+DATE(1970,1,1)+(-5/24)</f>
        <v>41204.989988425921</v>
      </c>
      <c r="T1886" s="13">
        <f>(((J1886/60)/60)/24)+DATE(1970,1,1)+(-5/24)</f>
        <v>41240.291666666664</v>
      </c>
      <c r="U1886">
        <f t="shared" si="29"/>
        <v>2012</v>
      </c>
    </row>
    <row r="1887" spans="1:21" ht="45" x14ac:dyDescent="0.2">
      <c r="A1887" s="8">
        <f>F1887/E1887</f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14">
        <f>F1887/M1887</f>
        <v>50.685714285714283</v>
      </c>
      <c r="Q1887" s="9" t="s">
        <v>8325</v>
      </c>
      <c r="R1887" s="9" t="s">
        <v>8329</v>
      </c>
      <c r="S1887" s="13">
        <f>(((K1887/60)/60)/24)+DATE(1970,1,1)+(-5/24)</f>
        <v>41098.885532407403</v>
      </c>
      <c r="T1887" s="13">
        <f>(((J1887/60)/60)/24)+DATE(1970,1,1)+(-5/24)</f>
        <v>41131.708333333328</v>
      </c>
      <c r="U1887">
        <f t="shared" si="29"/>
        <v>2012</v>
      </c>
    </row>
    <row r="1888" spans="1:21" ht="45" x14ac:dyDescent="0.2">
      <c r="A1888" s="8">
        <f>F1888/E1888</f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14">
        <f>F1888/M1888</f>
        <v>42.241379310344826</v>
      </c>
      <c r="Q1888" s="9" t="s">
        <v>8325</v>
      </c>
      <c r="R1888" s="9" t="s">
        <v>8329</v>
      </c>
      <c r="S1888" s="13">
        <f>(((K1888/60)/60)/24)+DATE(1970,1,1)+(-5/24)</f>
        <v>41925.69835648148</v>
      </c>
      <c r="T1888" s="13">
        <f>(((J1888/60)/60)/24)+DATE(1970,1,1)+(-5/24)</f>
        <v>41955.740023148144</v>
      </c>
      <c r="U1888">
        <f t="shared" si="29"/>
        <v>2014</v>
      </c>
    </row>
    <row r="1889" spans="1:21" ht="45" x14ac:dyDescent="0.2">
      <c r="A1889" s="8">
        <f>F1889/E1889</f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14">
        <f>F1889/M1889</f>
        <v>416.875</v>
      </c>
      <c r="Q1889" s="9" t="s">
        <v>8325</v>
      </c>
      <c r="R1889" s="9" t="s">
        <v>8329</v>
      </c>
      <c r="S1889" s="13">
        <f>(((K1889/60)/60)/24)+DATE(1970,1,1)+(-5/24)</f>
        <v>42323.591805555552</v>
      </c>
      <c r="T1889" s="13">
        <f>(((J1889/60)/60)/24)+DATE(1970,1,1)+(-5/24)</f>
        <v>42341.687499999993</v>
      </c>
      <c r="U1889">
        <f t="shared" si="29"/>
        <v>2015</v>
      </c>
    </row>
    <row r="1890" spans="1:21" ht="45" x14ac:dyDescent="0.2">
      <c r="A1890" s="8">
        <f>F1890/E1890</f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14">
        <f>F1890/M1890</f>
        <v>46.651685393258425</v>
      </c>
      <c r="Q1890" s="9" t="s">
        <v>8325</v>
      </c>
      <c r="R1890" s="9" t="s">
        <v>8329</v>
      </c>
      <c r="S1890" s="13">
        <f>(((K1890/60)/60)/24)+DATE(1970,1,1)+(-5/24)</f>
        <v>40299.03162037037</v>
      </c>
      <c r="T1890" s="13">
        <f>(((J1890/60)/60)/24)+DATE(1970,1,1)+(-5/24)</f>
        <v>40329.999305555553</v>
      </c>
      <c r="U1890">
        <f t="shared" si="29"/>
        <v>2010</v>
      </c>
    </row>
    <row r="1891" spans="1:21" ht="45" x14ac:dyDescent="0.2">
      <c r="A1891" s="8">
        <f>F1891/E1891</f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14">
        <f>F1891/M1891</f>
        <v>48.454545454545453</v>
      </c>
      <c r="Q1891" s="9" t="s">
        <v>8325</v>
      </c>
      <c r="R1891" s="9" t="s">
        <v>8329</v>
      </c>
      <c r="S1891" s="13">
        <f>(((K1891/60)/60)/24)+DATE(1970,1,1)+(-5/24)</f>
        <v>41299.585023148145</v>
      </c>
      <c r="T1891" s="13">
        <f>(((J1891/60)/60)/24)+DATE(1970,1,1)+(-5/24)</f>
        <v>41344.543356481481</v>
      </c>
      <c r="U1891">
        <f t="shared" si="29"/>
        <v>2013</v>
      </c>
    </row>
    <row r="1892" spans="1:21" ht="45" x14ac:dyDescent="0.2">
      <c r="A1892" s="8">
        <f>F1892/E1892</f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14">
        <f>F1892/M1892</f>
        <v>70.5289837398374</v>
      </c>
      <c r="Q1892" s="9" t="s">
        <v>8325</v>
      </c>
      <c r="R1892" s="9" t="s">
        <v>8329</v>
      </c>
      <c r="S1892" s="13">
        <f>(((K1892/60)/60)/24)+DATE(1970,1,1)+(-5/24)</f>
        <v>41228.577870370369</v>
      </c>
      <c r="T1892" s="13">
        <f>(((J1892/60)/60)/24)+DATE(1970,1,1)+(-5/24)</f>
        <v>41258.577870370369</v>
      </c>
      <c r="U1892">
        <f t="shared" si="29"/>
        <v>2012</v>
      </c>
    </row>
    <row r="1893" spans="1:21" ht="45" x14ac:dyDescent="0.2">
      <c r="A1893" s="8">
        <f>F1893/E1893</f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14">
        <f>F1893/M1893</f>
        <v>87.958333333333329</v>
      </c>
      <c r="Q1893" s="9" t="s">
        <v>8325</v>
      </c>
      <c r="R1893" s="9" t="s">
        <v>8329</v>
      </c>
      <c r="S1893" s="13">
        <f>(((K1893/60)/60)/24)+DATE(1970,1,1)+(-5/24)</f>
        <v>40335.589745370366</v>
      </c>
      <c r="T1893" s="13">
        <f>(((J1893/60)/60)/24)+DATE(1970,1,1)+(-5/24)</f>
        <v>40381.041666666664</v>
      </c>
      <c r="U1893">
        <f t="shared" si="29"/>
        <v>2010</v>
      </c>
    </row>
    <row r="1894" spans="1:21" ht="30" x14ac:dyDescent="0.2">
      <c r="A1894" s="8">
        <f>F1894/E1894</f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14">
        <f>F1894/M1894</f>
        <v>26.26923076923077</v>
      </c>
      <c r="Q1894" s="9" t="s">
        <v>8325</v>
      </c>
      <c r="R1894" s="9" t="s">
        <v>8329</v>
      </c>
      <c r="S1894" s="13">
        <f>(((K1894/60)/60)/24)+DATE(1970,1,1)+(-5/24)</f>
        <v>40671.429178240738</v>
      </c>
      <c r="T1894" s="13">
        <f>(((J1894/60)/60)/24)+DATE(1970,1,1)+(-5/24)</f>
        <v>40701.429178240738</v>
      </c>
      <c r="U1894">
        <f t="shared" si="29"/>
        <v>2011</v>
      </c>
    </row>
    <row r="1895" spans="1:21" ht="45" x14ac:dyDescent="0.2">
      <c r="A1895" s="8">
        <f>F1895/E1895</f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14">
        <f>F1895/M1895</f>
        <v>57.777777777777779</v>
      </c>
      <c r="Q1895" s="9" t="s">
        <v>8325</v>
      </c>
      <c r="R1895" s="9" t="s">
        <v>8329</v>
      </c>
      <c r="S1895" s="13">
        <f>(((K1895/60)/60)/24)+DATE(1970,1,1)+(-5/24)</f>
        <v>40632.733622685184</v>
      </c>
      <c r="T1895" s="13">
        <f>(((J1895/60)/60)/24)+DATE(1970,1,1)+(-5/24)</f>
        <v>40648.957638888889</v>
      </c>
      <c r="U1895">
        <f t="shared" si="29"/>
        <v>2011</v>
      </c>
    </row>
    <row r="1896" spans="1:21" x14ac:dyDescent="0.2">
      <c r="A1896" s="8">
        <f>F1896/E1896</f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14">
        <f>F1896/M1896</f>
        <v>57.25</v>
      </c>
      <c r="Q1896" s="9" t="s">
        <v>8325</v>
      </c>
      <c r="R1896" s="9" t="s">
        <v>8329</v>
      </c>
      <c r="S1896" s="13">
        <f>(((K1896/60)/60)/24)+DATE(1970,1,1)+(-5/24)</f>
        <v>40920.696562500001</v>
      </c>
      <c r="T1896" s="13">
        <f>(((J1896/60)/60)/24)+DATE(1970,1,1)+(-5/24)</f>
        <v>40951.696562500001</v>
      </c>
      <c r="U1896">
        <f t="shared" si="29"/>
        <v>2012</v>
      </c>
    </row>
    <row r="1897" spans="1:21" ht="45" x14ac:dyDescent="0.2">
      <c r="A1897" s="8">
        <f>F1897/E1897</f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14">
        <f>F1897/M1897</f>
        <v>196.34042553191489</v>
      </c>
      <c r="Q1897" s="9" t="s">
        <v>8325</v>
      </c>
      <c r="R1897" s="9" t="s">
        <v>8329</v>
      </c>
      <c r="S1897" s="13">
        <f>(((K1897/60)/60)/24)+DATE(1970,1,1)+(-5/24)</f>
        <v>42267.538449074076</v>
      </c>
      <c r="T1897" s="13">
        <f>(((J1897/60)/60)/24)+DATE(1970,1,1)+(-5/24)</f>
        <v>42297.538449074076</v>
      </c>
      <c r="U1897">
        <f t="shared" si="29"/>
        <v>2015</v>
      </c>
    </row>
    <row r="1898" spans="1:21" ht="45" x14ac:dyDescent="0.2">
      <c r="A1898" s="8">
        <f>F1898/E1898</f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14">
        <f>F1898/M1898</f>
        <v>43</v>
      </c>
      <c r="Q1898" s="9" t="s">
        <v>8325</v>
      </c>
      <c r="R1898" s="9" t="s">
        <v>8329</v>
      </c>
      <c r="S1898" s="13">
        <f>(((K1898/60)/60)/24)+DATE(1970,1,1)+(-5/24)</f>
        <v>40981.501909722218</v>
      </c>
      <c r="T1898" s="13">
        <f>(((J1898/60)/60)/24)+DATE(1970,1,1)+(-5/24)</f>
        <v>41011.501909722218</v>
      </c>
      <c r="U1898">
        <f t="shared" si="29"/>
        <v>2012</v>
      </c>
    </row>
    <row r="1899" spans="1:21" ht="45" x14ac:dyDescent="0.2">
      <c r="A1899" s="8">
        <f>F1899/E1899</f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14">
        <f>F1899/M1899</f>
        <v>35.551912568306008</v>
      </c>
      <c r="Q1899" s="9" t="s">
        <v>8325</v>
      </c>
      <c r="R1899" s="9" t="s">
        <v>8329</v>
      </c>
      <c r="S1899" s="13">
        <f>(((K1899/60)/60)/24)+DATE(1970,1,1)+(-5/24)</f>
        <v>41680.375069444446</v>
      </c>
      <c r="T1899" s="13">
        <f>(((J1899/60)/60)/24)+DATE(1970,1,1)+(-5/24)</f>
        <v>41702.666666666664</v>
      </c>
      <c r="U1899">
        <f t="shared" si="29"/>
        <v>2014</v>
      </c>
    </row>
    <row r="1900" spans="1:21" ht="45" x14ac:dyDescent="0.2">
      <c r="A1900" s="8">
        <f>F1900/E1900</f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14">
        <f>F1900/M1900</f>
        <v>68.80952380952381</v>
      </c>
      <c r="Q1900" s="9" t="s">
        <v>8325</v>
      </c>
      <c r="R1900" s="9" t="s">
        <v>8329</v>
      </c>
      <c r="S1900" s="13">
        <f>(((K1900/60)/60)/24)+DATE(1970,1,1)+(-5/24)</f>
        <v>42365.9846412037</v>
      </c>
      <c r="T1900" s="13">
        <f>(((J1900/60)/60)/24)+DATE(1970,1,1)+(-5/24)</f>
        <v>42401.541666666664</v>
      </c>
      <c r="U1900">
        <f t="shared" si="29"/>
        <v>2015</v>
      </c>
    </row>
    <row r="1901" spans="1:21" ht="45" x14ac:dyDescent="0.2">
      <c r="A1901" s="8">
        <f>F1901/E1901</f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14">
        <f>F1901/M1901</f>
        <v>28.571428571428573</v>
      </c>
      <c r="Q1901" s="9" t="s">
        <v>8325</v>
      </c>
      <c r="R1901" s="9" t="s">
        <v>8329</v>
      </c>
      <c r="S1901" s="13">
        <f>(((K1901/60)/60)/24)+DATE(1970,1,1)+(-5/24)</f>
        <v>42058.733402777776</v>
      </c>
      <c r="T1901" s="13">
        <f>(((J1901/60)/60)/24)+DATE(1970,1,1)+(-5/24)</f>
        <v>42088.691736111105</v>
      </c>
      <c r="U1901">
        <f t="shared" si="29"/>
        <v>2015</v>
      </c>
    </row>
    <row r="1902" spans="1:21" ht="45" x14ac:dyDescent="0.2">
      <c r="A1902" s="8">
        <f>F1902/E1902</f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14">
        <f>F1902/M1902</f>
        <v>50.631666666666668</v>
      </c>
      <c r="Q1902" s="9" t="s">
        <v>8325</v>
      </c>
      <c r="R1902" s="9" t="s">
        <v>8329</v>
      </c>
      <c r="S1902" s="13">
        <f>(((K1902/60)/60)/24)+DATE(1970,1,1)+(-5/24)</f>
        <v>41160.663553240738</v>
      </c>
      <c r="T1902" s="13">
        <f>(((J1902/60)/60)/24)+DATE(1970,1,1)+(-5/24)</f>
        <v>41188.207638888889</v>
      </c>
      <c r="U1902">
        <f t="shared" si="29"/>
        <v>2012</v>
      </c>
    </row>
    <row r="1903" spans="1:21" ht="45" x14ac:dyDescent="0.2">
      <c r="A1903" s="8">
        <f>F1903/E1903</f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14">
        <f>F1903/M1903</f>
        <v>106.8</v>
      </c>
      <c r="Q1903" s="9" t="s">
        <v>8319</v>
      </c>
      <c r="R1903" s="9" t="s">
        <v>8348</v>
      </c>
      <c r="S1903" s="13">
        <f>(((K1903/60)/60)/24)+DATE(1970,1,1)+(-5/24)</f>
        <v>42116.334826388884</v>
      </c>
      <c r="T1903" s="13">
        <f>(((J1903/60)/60)/24)+DATE(1970,1,1)+(-5/24)</f>
        <v>42146.333333333336</v>
      </c>
      <c r="U1903">
        <f t="shared" si="29"/>
        <v>2015</v>
      </c>
    </row>
    <row r="1904" spans="1:21" ht="45" x14ac:dyDescent="0.2">
      <c r="A1904" s="8">
        <f>F1904/E1904</f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14">
        <f>F1904/M1904</f>
        <v>4</v>
      </c>
      <c r="Q1904" s="9" t="s">
        <v>8319</v>
      </c>
      <c r="R1904" s="9" t="s">
        <v>8348</v>
      </c>
      <c r="S1904" s="13">
        <f>(((K1904/60)/60)/24)+DATE(1970,1,1)+(-5/24)</f>
        <v>42037.581562499996</v>
      </c>
      <c r="T1904" s="13">
        <f>(((J1904/60)/60)/24)+DATE(1970,1,1)+(-5/24)</f>
        <v>42067.581562499996</v>
      </c>
      <c r="U1904">
        <f t="shared" si="29"/>
        <v>2015</v>
      </c>
    </row>
    <row r="1905" spans="1:21" ht="45" x14ac:dyDescent="0.2">
      <c r="A1905" s="8">
        <f>F1905/E1905</f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14">
        <f>F1905/M1905</f>
        <v>34.097560975609753</v>
      </c>
      <c r="Q1905" s="9" t="s">
        <v>8319</v>
      </c>
      <c r="R1905" s="9" t="s">
        <v>8348</v>
      </c>
      <c r="S1905" s="13">
        <f>(((K1905/60)/60)/24)+DATE(1970,1,1)+(-5/24)</f>
        <v>42702.562395833331</v>
      </c>
      <c r="T1905" s="13">
        <f>(((J1905/60)/60)/24)+DATE(1970,1,1)+(-5/24)</f>
        <v>42762.562395833331</v>
      </c>
      <c r="U1905">
        <f t="shared" si="29"/>
        <v>2016</v>
      </c>
    </row>
    <row r="1906" spans="1:21" ht="45" x14ac:dyDescent="0.2">
      <c r="A1906" s="8">
        <f>F1906/E1906</f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14">
        <f>F1906/M1906</f>
        <v>25</v>
      </c>
      <c r="Q1906" s="9" t="s">
        <v>8319</v>
      </c>
      <c r="R1906" s="9" t="s">
        <v>8348</v>
      </c>
      <c r="S1906" s="13">
        <f>(((K1906/60)/60)/24)+DATE(1970,1,1)+(-5/24)</f>
        <v>42326.477094907408</v>
      </c>
      <c r="T1906" s="13">
        <f>(((J1906/60)/60)/24)+DATE(1970,1,1)+(-5/24)</f>
        <v>42371.477094907408</v>
      </c>
      <c r="U1906">
        <f t="shared" si="29"/>
        <v>2015</v>
      </c>
    </row>
    <row r="1907" spans="1:21" ht="45" x14ac:dyDescent="0.2">
      <c r="A1907" s="8">
        <f>F1907/E1907</f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14">
        <f>F1907/M1907</f>
        <v>10.5</v>
      </c>
      <c r="Q1907" s="9" t="s">
        <v>8319</v>
      </c>
      <c r="R1907" s="9" t="s">
        <v>8348</v>
      </c>
      <c r="S1907" s="13">
        <f>(((K1907/60)/60)/24)+DATE(1970,1,1)+(-5/24)</f>
        <v>41859.717523148145</v>
      </c>
      <c r="T1907" s="13">
        <f>(((J1907/60)/60)/24)+DATE(1970,1,1)+(-5/24)</f>
        <v>41889.717523148145</v>
      </c>
      <c r="U1907">
        <f t="shared" si="29"/>
        <v>2014</v>
      </c>
    </row>
    <row r="1908" spans="1:21" ht="45" x14ac:dyDescent="0.2">
      <c r="A1908" s="8">
        <f>F1908/E1908</f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14">
        <f>F1908/M1908</f>
        <v>215.95959595959596</v>
      </c>
      <c r="Q1908" s="9" t="s">
        <v>8319</v>
      </c>
      <c r="R1908" s="9" t="s">
        <v>8348</v>
      </c>
      <c r="S1908" s="13">
        <f>(((K1908/60)/60)/24)+DATE(1970,1,1)+(-5/24)</f>
        <v>42514.462766203702</v>
      </c>
      <c r="T1908" s="13">
        <f>(((J1908/60)/60)/24)+DATE(1970,1,1)+(-5/24)</f>
        <v>42544.462766203702</v>
      </c>
      <c r="U1908">
        <f t="shared" si="29"/>
        <v>2016</v>
      </c>
    </row>
    <row r="1909" spans="1:21" ht="45" x14ac:dyDescent="0.2">
      <c r="A1909" s="8">
        <f>F1909/E1909</f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14">
        <f>F1909/M1909</f>
        <v>21.25</v>
      </c>
      <c r="Q1909" s="9" t="s">
        <v>8319</v>
      </c>
      <c r="R1909" s="9" t="s">
        <v>8348</v>
      </c>
      <c r="S1909" s="13">
        <f>(((K1909/60)/60)/24)+DATE(1970,1,1)+(-5/24)</f>
        <v>41767.378761574073</v>
      </c>
      <c r="T1909" s="13">
        <f>(((J1909/60)/60)/24)+DATE(1970,1,1)+(-5/24)</f>
        <v>41782.378761574073</v>
      </c>
      <c r="U1909">
        <f t="shared" si="29"/>
        <v>2014</v>
      </c>
    </row>
    <row r="1910" spans="1:21" ht="45" x14ac:dyDescent="0.2">
      <c r="A1910" s="8">
        <f>F1910/E1910</f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14">
        <f>F1910/M1910</f>
        <v>108.25</v>
      </c>
      <c r="Q1910" s="9" t="s">
        <v>8319</v>
      </c>
      <c r="R1910" s="9" t="s">
        <v>8348</v>
      </c>
      <c r="S1910" s="13">
        <f>(((K1910/60)/60)/24)+DATE(1970,1,1)+(-5/24)</f>
        <v>42703.709490740737</v>
      </c>
      <c r="T1910" s="13">
        <f>(((J1910/60)/60)/24)+DATE(1970,1,1)+(-5/24)</f>
        <v>42733.709490740737</v>
      </c>
      <c r="U1910">
        <f t="shared" si="29"/>
        <v>2016</v>
      </c>
    </row>
    <row r="1911" spans="1:21" ht="45" x14ac:dyDescent="0.2">
      <c r="A1911" s="8">
        <f>F1911/E1911</f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14">
        <f>F1911/M1911</f>
        <v>129.97368421052633</v>
      </c>
      <c r="Q1911" s="9" t="s">
        <v>8319</v>
      </c>
      <c r="R1911" s="9" t="s">
        <v>8348</v>
      </c>
      <c r="S1911" s="13">
        <f>(((K1911/60)/60)/24)+DATE(1970,1,1)+(-5/24)</f>
        <v>41905.220821759256</v>
      </c>
      <c r="T1911" s="13">
        <f>(((J1911/60)/60)/24)+DATE(1970,1,1)+(-5/24)</f>
        <v>41935.220821759256</v>
      </c>
      <c r="U1911">
        <f t="shared" si="29"/>
        <v>2014</v>
      </c>
    </row>
    <row r="1912" spans="1:21" ht="45" x14ac:dyDescent="0.2">
      <c r="A1912" s="8">
        <f>F1912/E1912</f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14">
        <f>F1912/M1912</f>
        <v>117.49473684210527</v>
      </c>
      <c r="Q1912" s="9" t="s">
        <v>8319</v>
      </c>
      <c r="R1912" s="9" t="s">
        <v>8348</v>
      </c>
      <c r="S1912" s="13">
        <f>(((K1912/60)/60)/24)+DATE(1970,1,1)+(-5/24)</f>
        <v>42264.754826388882</v>
      </c>
      <c r="T1912" s="13">
        <f>(((J1912/60)/60)/24)+DATE(1970,1,1)+(-5/24)</f>
        <v>42308.739583333336</v>
      </c>
      <c r="U1912">
        <f t="shared" si="29"/>
        <v>2015</v>
      </c>
    </row>
    <row r="1913" spans="1:21" ht="45" x14ac:dyDescent="0.2">
      <c r="A1913" s="8">
        <f>F1913/E1913</f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14">
        <f>F1913/M1913</f>
        <v>10</v>
      </c>
      <c r="Q1913" s="9" t="s">
        <v>8319</v>
      </c>
      <c r="R1913" s="9" t="s">
        <v>8348</v>
      </c>
      <c r="S1913" s="13">
        <f>(((K1913/60)/60)/24)+DATE(1970,1,1)+(-5/24)</f>
        <v>41829.825624999998</v>
      </c>
      <c r="T1913" s="13">
        <f>(((J1913/60)/60)/24)+DATE(1970,1,1)+(-5/24)</f>
        <v>41859.825624999998</v>
      </c>
      <c r="U1913">
        <f t="shared" si="29"/>
        <v>2014</v>
      </c>
    </row>
    <row r="1914" spans="1:21" ht="45" x14ac:dyDescent="0.2">
      <c r="A1914" s="8">
        <f>F1914/E1914</f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14">
        <f>F1914/M1914</f>
        <v>70.595238095238102</v>
      </c>
      <c r="Q1914" s="9" t="s">
        <v>8319</v>
      </c>
      <c r="R1914" s="9" t="s">
        <v>8348</v>
      </c>
      <c r="S1914" s="13">
        <f>(((K1914/60)/60)/24)+DATE(1970,1,1)+(-5/24)</f>
        <v>42129.018055555549</v>
      </c>
      <c r="T1914" s="13">
        <f>(((J1914/60)/60)/24)+DATE(1970,1,1)+(-5/24)</f>
        <v>42159.018055555549</v>
      </c>
      <c r="U1914">
        <f t="shared" si="29"/>
        <v>2015</v>
      </c>
    </row>
    <row r="1915" spans="1:21" ht="30" x14ac:dyDescent="0.2">
      <c r="A1915" s="8">
        <f>F1915/E1915</f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14">
        <f>F1915/M1915</f>
        <v>24.5</v>
      </c>
      <c r="Q1915" s="9" t="s">
        <v>8319</v>
      </c>
      <c r="R1915" s="9" t="s">
        <v>8348</v>
      </c>
      <c r="S1915" s="13">
        <f>(((K1915/60)/60)/24)+DATE(1970,1,1)+(-5/24)</f>
        <v>41890.302986111106</v>
      </c>
      <c r="T1915" s="13">
        <f>(((J1915/60)/60)/24)+DATE(1970,1,1)+(-5/24)</f>
        <v>41920.302986111106</v>
      </c>
      <c r="U1915">
        <f t="shared" si="29"/>
        <v>2014</v>
      </c>
    </row>
    <row r="1916" spans="1:21" ht="45" x14ac:dyDescent="0.2">
      <c r="A1916" s="8">
        <f>F1916/E1916</f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14">
        <f>F1916/M1916</f>
        <v>30</v>
      </c>
      <c r="Q1916" s="9" t="s">
        <v>8319</v>
      </c>
      <c r="R1916" s="9" t="s">
        <v>8348</v>
      </c>
      <c r="S1916" s="13">
        <f>(((K1916/60)/60)/24)+DATE(1970,1,1)+(-5/24)</f>
        <v>41928.966122685182</v>
      </c>
      <c r="T1916" s="13">
        <f>(((J1916/60)/60)/24)+DATE(1970,1,1)+(-5/24)</f>
        <v>41943.957638888889</v>
      </c>
      <c r="U1916">
        <f t="shared" si="29"/>
        <v>2014</v>
      </c>
    </row>
    <row r="1917" spans="1:21" ht="45" x14ac:dyDescent="0.2">
      <c r="A1917" s="8">
        <f>F1917/E1917</f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14">
        <f>F1917/M1917</f>
        <v>2</v>
      </c>
      <c r="Q1917" s="9" t="s">
        <v>8319</v>
      </c>
      <c r="R1917" s="9" t="s">
        <v>8348</v>
      </c>
      <c r="S1917" s="13">
        <f>(((K1917/60)/60)/24)+DATE(1970,1,1)+(-5/24)</f>
        <v>41863.840532407405</v>
      </c>
      <c r="T1917" s="13">
        <f>(((J1917/60)/60)/24)+DATE(1970,1,1)+(-5/24)</f>
        <v>41883.840532407405</v>
      </c>
      <c r="U1917">
        <f t="shared" si="29"/>
        <v>2014</v>
      </c>
    </row>
    <row r="1918" spans="1:21" ht="30" x14ac:dyDescent="0.2">
      <c r="A1918" s="8">
        <f>F1918/E1918</f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14">
        <f>F1918/M1918</f>
        <v>17</v>
      </c>
      <c r="Q1918" s="9" t="s">
        <v>8319</v>
      </c>
      <c r="R1918" s="9" t="s">
        <v>8348</v>
      </c>
      <c r="S1918" s="13">
        <f>(((K1918/60)/60)/24)+DATE(1970,1,1)+(-5/24)</f>
        <v>42656.508969907409</v>
      </c>
      <c r="T1918" s="13">
        <f>(((J1918/60)/60)/24)+DATE(1970,1,1)+(-5/24)</f>
        <v>42681.550636574073</v>
      </c>
      <c r="U1918">
        <f t="shared" si="29"/>
        <v>2016</v>
      </c>
    </row>
    <row r="1919" spans="1:21" ht="30" x14ac:dyDescent="0.2">
      <c r="A1919" s="8">
        <f>F1919/E1919</f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14">
        <f>F1919/M1919</f>
        <v>2928.9285714285716</v>
      </c>
      <c r="Q1919" s="9" t="s">
        <v>8319</v>
      </c>
      <c r="R1919" s="9" t="s">
        <v>8348</v>
      </c>
      <c r="S1919" s="13">
        <f>(((K1919/60)/60)/24)+DATE(1970,1,1)+(-5/24)</f>
        <v>42746.06172453703</v>
      </c>
      <c r="T1919" s="13">
        <f>(((J1919/60)/60)/24)+DATE(1970,1,1)+(-5/24)</f>
        <v>42776.06172453703</v>
      </c>
      <c r="U1919">
        <f t="shared" si="29"/>
        <v>2017</v>
      </c>
    </row>
    <row r="1920" spans="1:21" ht="45" x14ac:dyDescent="0.2">
      <c r="A1920" s="8">
        <f>F1920/E1920</f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14">
        <f>F1920/M1920</f>
        <v>28.888888888888889</v>
      </c>
      <c r="Q1920" s="9" t="s">
        <v>8319</v>
      </c>
      <c r="R1920" s="9" t="s">
        <v>8348</v>
      </c>
      <c r="S1920" s="13">
        <f>(((K1920/60)/60)/24)+DATE(1970,1,1)+(-5/24)</f>
        <v>41828.581608796296</v>
      </c>
      <c r="T1920" s="13">
        <f>(((J1920/60)/60)/24)+DATE(1970,1,1)+(-5/24)</f>
        <v>41863.581608796296</v>
      </c>
      <c r="U1920">
        <f t="shared" si="29"/>
        <v>2014</v>
      </c>
    </row>
    <row r="1921" spans="1:21" ht="45" x14ac:dyDescent="0.2">
      <c r="A1921" s="8">
        <f>F1921/E1921</f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14">
        <f>F1921/M1921</f>
        <v>29.625</v>
      </c>
      <c r="Q1921" s="9" t="s">
        <v>8319</v>
      </c>
      <c r="R1921" s="9" t="s">
        <v>8348</v>
      </c>
      <c r="S1921" s="13">
        <f>(((K1921/60)/60)/24)+DATE(1970,1,1)+(-5/24)</f>
        <v>42113.667233796288</v>
      </c>
      <c r="T1921" s="13">
        <f>(((J1921/60)/60)/24)+DATE(1970,1,1)+(-5/24)</f>
        <v>42143.667233796288</v>
      </c>
      <c r="U1921">
        <f t="shared" si="29"/>
        <v>2015</v>
      </c>
    </row>
    <row r="1922" spans="1:21" ht="45" x14ac:dyDescent="0.2">
      <c r="A1922" s="8">
        <f>F1922/E1922</f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14">
        <f>F1922/M1922</f>
        <v>40.980952380952381</v>
      </c>
      <c r="Q1922" s="9" t="s">
        <v>8319</v>
      </c>
      <c r="R1922" s="9" t="s">
        <v>8348</v>
      </c>
      <c r="S1922" s="13">
        <f>(((K1922/60)/60)/24)+DATE(1970,1,1)+(-5/24)</f>
        <v>42270.66737268518</v>
      </c>
      <c r="T1922" s="13">
        <f>(((J1922/60)/60)/24)+DATE(1970,1,1)+(-5/24)</f>
        <v>42298.749999999993</v>
      </c>
      <c r="U1922">
        <f t="shared" si="29"/>
        <v>2015</v>
      </c>
    </row>
    <row r="1923" spans="1:21" ht="30" x14ac:dyDescent="0.2">
      <c r="A1923" s="8">
        <f>F1923/E1923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14">
        <f>F1923/M1923</f>
        <v>54</v>
      </c>
      <c r="Q1923" s="9" t="s">
        <v>8325</v>
      </c>
      <c r="R1923" s="9" t="s">
        <v>8329</v>
      </c>
      <c r="S1923" s="13">
        <f>(((K1923/60)/60)/24)+DATE(1970,1,1)+(-5/24)</f>
        <v>41074.013229166667</v>
      </c>
      <c r="T1923" s="13">
        <f>(((J1923/60)/60)/24)+DATE(1970,1,1)+(-5/24)</f>
        <v>41104.013229166667</v>
      </c>
      <c r="U1923">
        <f t="shared" ref="U1923:U1986" si="30">YEAR(S1923)</f>
        <v>2012</v>
      </c>
    </row>
    <row r="1924" spans="1:21" ht="45" x14ac:dyDescent="0.2">
      <c r="A1924" s="8">
        <f>F1924/E1924</f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14">
        <f>F1924/M1924</f>
        <v>36.109375</v>
      </c>
      <c r="Q1924" s="9" t="s">
        <v>8325</v>
      </c>
      <c r="R1924" s="9" t="s">
        <v>8329</v>
      </c>
      <c r="S1924" s="13">
        <f>(((K1924/60)/60)/24)+DATE(1970,1,1)+(-5/24)</f>
        <v>41590.047534722216</v>
      </c>
      <c r="T1924" s="13">
        <f>(((J1924/60)/60)/24)+DATE(1970,1,1)+(-5/24)</f>
        <v>41620.047534722216</v>
      </c>
      <c r="U1924">
        <f t="shared" si="30"/>
        <v>2013</v>
      </c>
    </row>
    <row r="1925" spans="1:21" ht="45" x14ac:dyDescent="0.2">
      <c r="A1925" s="8">
        <f>F1925/E1925</f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14">
        <f>F1925/M1925</f>
        <v>23.153846153846153</v>
      </c>
      <c r="Q1925" s="9" t="s">
        <v>8325</v>
      </c>
      <c r="R1925" s="9" t="s">
        <v>8329</v>
      </c>
      <c r="S1925" s="13">
        <f>(((K1925/60)/60)/24)+DATE(1970,1,1)+(-5/24)</f>
        <v>40772.640416666662</v>
      </c>
      <c r="T1925" s="13">
        <f>(((J1925/60)/60)/24)+DATE(1970,1,1)+(-5/24)</f>
        <v>40812.999305555553</v>
      </c>
      <c r="U1925">
        <f t="shared" si="30"/>
        <v>2011</v>
      </c>
    </row>
    <row r="1926" spans="1:21" ht="45" x14ac:dyDescent="0.2">
      <c r="A1926" s="8">
        <f>F1926/E1926</f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14">
        <f>F1926/M1926</f>
        <v>104</v>
      </c>
      <c r="Q1926" s="9" t="s">
        <v>8325</v>
      </c>
      <c r="R1926" s="9" t="s">
        <v>8329</v>
      </c>
      <c r="S1926" s="13">
        <f>(((K1926/60)/60)/24)+DATE(1970,1,1)+(-5/24)</f>
        <v>41626.552719907406</v>
      </c>
      <c r="T1926" s="13">
        <f>(((J1926/60)/60)/24)+DATE(1970,1,1)+(-5/24)</f>
        <v>41654.606249999997</v>
      </c>
      <c r="U1926">
        <f t="shared" si="30"/>
        <v>2013</v>
      </c>
    </row>
    <row r="1927" spans="1:21" ht="30" x14ac:dyDescent="0.2">
      <c r="A1927" s="8">
        <f>F1927/E1927</f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14">
        <f>F1927/M1927</f>
        <v>31.826923076923077</v>
      </c>
      <c r="Q1927" s="9" t="s">
        <v>8325</v>
      </c>
      <c r="R1927" s="9" t="s">
        <v>8329</v>
      </c>
      <c r="S1927" s="13">
        <f>(((K1927/60)/60)/24)+DATE(1970,1,1)+(-5/24)</f>
        <v>41535.693148148144</v>
      </c>
      <c r="T1927" s="13">
        <f>(((J1927/60)/60)/24)+DATE(1970,1,1)+(-5/24)</f>
        <v>41557.791666666664</v>
      </c>
      <c r="U1927">
        <f t="shared" si="30"/>
        <v>2013</v>
      </c>
    </row>
    <row r="1928" spans="1:21" ht="45" x14ac:dyDescent="0.2">
      <c r="A1928" s="8">
        <f>F1928/E1928</f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14">
        <f>F1928/M1928</f>
        <v>27.3896261682243</v>
      </c>
      <c r="Q1928" s="9" t="s">
        <v>8325</v>
      </c>
      <c r="R1928" s="9" t="s">
        <v>8329</v>
      </c>
      <c r="S1928" s="13">
        <f>(((K1928/60)/60)/24)+DATE(1970,1,1)+(-5/24)</f>
        <v>40456.746018518512</v>
      </c>
      <c r="T1928" s="13">
        <f>(((J1928/60)/60)/24)+DATE(1970,1,1)+(-5/24)</f>
        <v>40483.80972222222</v>
      </c>
      <c r="U1928">
        <f t="shared" si="30"/>
        <v>2010</v>
      </c>
    </row>
    <row r="1929" spans="1:21" x14ac:dyDescent="0.2">
      <c r="A1929" s="8">
        <f>F1929/E1929</f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14">
        <f>F1929/M1929</f>
        <v>56.363636363636367</v>
      </c>
      <c r="Q1929" s="9" t="s">
        <v>8325</v>
      </c>
      <c r="R1929" s="9" t="s">
        <v>8329</v>
      </c>
      <c r="S1929" s="13">
        <f>(((K1929/60)/60)/24)+DATE(1970,1,1)+(-5/24)</f>
        <v>40960.653229166666</v>
      </c>
      <c r="T1929" s="13">
        <f>(((J1929/60)/60)/24)+DATE(1970,1,1)+(-5/24)</f>
        <v>40975.999305555553</v>
      </c>
      <c r="U1929">
        <f t="shared" si="30"/>
        <v>2012</v>
      </c>
    </row>
    <row r="1930" spans="1:21" ht="30" x14ac:dyDescent="0.2">
      <c r="A1930" s="8">
        <f>F1930/E1930</f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14">
        <f>F1930/M1930</f>
        <v>77.352941176470594</v>
      </c>
      <c r="Q1930" s="9" t="s">
        <v>8325</v>
      </c>
      <c r="R1930" s="9" t="s">
        <v>8329</v>
      </c>
      <c r="S1930" s="13">
        <f>(((K1930/60)/60)/24)+DATE(1970,1,1)+(-5/24)</f>
        <v>41371.439745370371</v>
      </c>
      <c r="T1930" s="13">
        <f>(((J1930/60)/60)/24)+DATE(1970,1,1)+(-5/24)</f>
        <v>41401.439745370371</v>
      </c>
      <c r="U1930">
        <f t="shared" si="30"/>
        <v>2013</v>
      </c>
    </row>
    <row r="1931" spans="1:21" ht="45" x14ac:dyDescent="0.2">
      <c r="A1931" s="8">
        <f>F1931/E1931</f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14">
        <f>F1931/M1931</f>
        <v>42.8</v>
      </c>
      <c r="Q1931" s="9" t="s">
        <v>8325</v>
      </c>
      <c r="R1931" s="9" t="s">
        <v>8329</v>
      </c>
      <c r="S1931" s="13">
        <f>(((K1931/60)/60)/24)+DATE(1970,1,1)+(-5/24)</f>
        <v>40686.813263888886</v>
      </c>
      <c r="T1931" s="13">
        <f>(((J1931/60)/60)/24)+DATE(1970,1,1)+(-5/24)</f>
        <v>40728.813263888886</v>
      </c>
      <c r="U1931">
        <f t="shared" si="30"/>
        <v>2011</v>
      </c>
    </row>
    <row r="1932" spans="1:21" ht="30" x14ac:dyDescent="0.2">
      <c r="A1932" s="8">
        <f>F1932/E1932</f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14">
        <f>F1932/M1932</f>
        <v>48.846153846153847</v>
      </c>
      <c r="Q1932" s="9" t="s">
        <v>8325</v>
      </c>
      <c r="R1932" s="9" t="s">
        <v>8329</v>
      </c>
      <c r="S1932" s="13">
        <f>(((K1932/60)/60)/24)+DATE(1970,1,1)+(-5/24)</f>
        <v>41402.350486111107</v>
      </c>
      <c r="T1932" s="13">
        <f>(((J1932/60)/60)/24)+DATE(1970,1,1)+(-5/24)</f>
        <v>41462.350486111107</v>
      </c>
      <c r="U1932">
        <f t="shared" si="30"/>
        <v>2013</v>
      </c>
    </row>
    <row r="1933" spans="1:21" ht="30" x14ac:dyDescent="0.2">
      <c r="A1933" s="8">
        <f>F1933/E1933</f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14">
        <f>F1933/M1933</f>
        <v>48.240400000000001</v>
      </c>
      <c r="Q1933" s="9" t="s">
        <v>8325</v>
      </c>
      <c r="R1933" s="9" t="s">
        <v>8329</v>
      </c>
      <c r="S1933" s="13">
        <f>(((K1933/60)/60)/24)+DATE(1970,1,1)+(-5/24)</f>
        <v>41037.684131944443</v>
      </c>
      <c r="T1933" s="13">
        <f>(((J1933/60)/60)/24)+DATE(1970,1,1)+(-5/24)</f>
        <v>41050.9375</v>
      </c>
      <c r="U1933">
        <f t="shared" si="30"/>
        <v>2012</v>
      </c>
    </row>
    <row r="1934" spans="1:21" ht="45" x14ac:dyDescent="0.2">
      <c r="A1934" s="8">
        <f>F1934/E1934</f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14">
        <f>F1934/M1934</f>
        <v>70.212500000000006</v>
      </c>
      <c r="Q1934" s="9" t="s">
        <v>8325</v>
      </c>
      <c r="R1934" s="9" t="s">
        <v>8329</v>
      </c>
      <c r="S1934" s="13">
        <f>(((K1934/60)/60)/24)+DATE(1970,1,1)+(-5/24)</f>
        <v>40911.601539351846</v>
      </c>
      <c r="T1934" s="13">
        <f>(((J1934/60)/60)/24)+DATE(1970,1,1)+(-5/24)</f>
        <v>40932.601539351846</v>
      </c>
      <c r="U1934">
        <f t="shared" si="30"/>
        <v>2012</v>
      </c>
    </row>
    <row r="1935" spans="1:21" ht="45" x14ac:dyDescent="0.2">
      <c r="A1935" s="8">
        <f>F1935/E1935</f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14">
        <f>F1935/M1935</f>
        <v>94.054545454545448</v>
      </c>
      <c r="Q1935" s="9" t="s">
        <v>8325</v>
      </c>
      <c r="R1935" s="9" t="s">
        <v>8329</v>
      </c>
      <c r="S1935" s="13">
        <f>(((K1935/60)/60)/24)+DATE(1970,1,1)+(-5/24)</f>
        <v>41878.922534722216</v>
      </c>
      <c r="T1935" s="13">
        <f>(((J1935/60)/60)/24)+DATE(1970,1,1)+(-5/24)</f>
        <v>41908.922534722216</v>
      </c>
      <c r="U1935">
        <f t="shared" si="30"/>
        <v>2014</v>
      </c>
    </row>
    <row r="1936" spans="1:21" ht="45" x14ac:dyDescent="0.2">
      <c r="A1936" s="8">
        <f>F1936/E1936</f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14">
        <f>F1936/M1936</f>
        <v>80.272727272727266</v>
      </c>
      <c r="Q1936" s="9" t="s">
        <v>8325</v>
      </c>
      <c r="R1936" s="9" t="s">
        <v>8329</v>
      </c>
      <c r="S1936" s="13">
        <f>(((K1936/60)/60)/24)+DATE(1970,1,1)+(-5/24)</f>
        <v>40865.658807870372</v>
      </c>
      <c r="T1936" s="13">
        <f>(((J1936/60)/60)/24)+DATE(1970,1,1)+(-5/24)</f>
        <v>40902</v>
      </c>
      <c r="U1936">
        <f t="shared" si="30"/>
        <v>2011</v>
      </c>
    </row>
    <row r="1937" spans="1:21" ht="45" x14ac:dyDescent="0.2">
      <c r="A1937" s="8">
        <f>F1937/E1937</f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14">
        <f>F1937/M1937</f>
        <v>54.2</v>
      </c>
      <c r="Q1937" s="9" t="s">
        <v>8325</v>
      </c>
      <c r="R1937" s="9" t="s">
        <v>8329</v>
      </c>
      <c r="S1937" s="13">
        <f>(((K1937/60)/60)/24)+DATE(1970,1,1)+(-5/24)</f>
        <v>41773.72420138889</v>
      </c>
      <c r="T1937" s="13">
        <f>(((J1937/60)/60)/24)+DATE(1970,1,1)+(-5/24)</f>
        <v>41810.999305555553</v>
      </c>
      <c r="U1937">
        <f t="shared" si="30"/>
        <v>2014</v>
      </c>
    </row>
    <row r="1938" spans="1:21" ht="45" x14ac:dyDescent="0.2">
      <c r="A1938" s="8">
        <f>F1938/E1938</f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14">
        <f>F1938/M1938</f>
        <v>60.26903448275862</v>
      </c>
      <c r="Q1938" s="9" t="s">
        <v>8325</v>
      </c>
      <c r="R1938" s="9" t="s">
        <v>8329</v>
      </c>
      <c r="S1938" s="13">
        <f>(((K1938/60)/60)/24)+DATE(1970,1,1)+(-5/24)</f>
        <v>40852.68136574074</v>
      </c>
      <c r="T1938" s="13">
        <f>(((J1938/60)/60)/24)+DATE(1970,1,1)+(-5/24)</f>
        <v>40883.040972222218</v>
      </c>
      <c r="U1938">
        <f t="shared" si="30"/>
        <v>2011</v>
      </c>
    </row>
    <row r="1939" spans="1:21" ht="45" x14ac:dyDescent="0.2">
      <c r="A1939" s="8">
        <f>F1939/E1939</f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14">
        <f>F1939/M1939</f>
        <v>38.740344827586206</v>
      </c>
      <c r="Q1939" s="9" t="s">
        <v>8325</v>
      </c>
      <c r="R1939" s="9" t="s">
        <v>8329</v>
      </c>
      <c r="S1939" s="13">
        <f>(((K1939/60)/60)/24)+DATE(1970,1,1)+(-5/24)</f>
        <v>41058.91065972222</v>
      </c>
      <c r="T1939" s="13">
        <f>(((J1939/60)/60)/24)+DATE(1970,1,1)+(-5/24)</f>
        <v>41074.957638888889</v>
      </c>
      <c r="U1939">
        <f t="shared" si="30"/>
        <v>2012</v>
      </c>
    </row>
    <row r="1940" spans="1:21" ht="45" x14ac:dyDescent="0.2">
      <c r="A1940" s="8">
        <f>F1940/E1940</f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14">
        <f>F1940/M1940</f>
        <v>152.54385964912279</v>
      </c>
      <c r="Q1940" s="9" t="s">
        <v>8325</v>
      </c>
      <c r="R1940" s="9" t="s">
        <v>8329</v>
      </c>
      <c r="S1940" s="13">
        <f>(((K1940/60)/60)/24)+DATE(1970,1,1)+(-5/24)</f>
        <v>41426.05128472222</v>
      </c>
      <c r="T1940" s="13">
        <f>(((J1940/60)/60)/24)+DATE(1970,1,1)+(-5/24)</f>
        <v>41457</v>
      </c>
      <c r="U1940">
        <f t="shared" si="30"/>
        <v>2013</v>
      </c>
    </row>
    <row r="1941" spans="1:21" ht="45" x14ac:dyDescent="0.2">
      <c r="A1941" s="8">
        <f>F1941/E1941</f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14">
        <f>F1941/M1941</f>
        <v>115.3125</v>
      </c>
      <c r="Q1941" s="9" t="s">
        <v>8325</v>
      </c>
      <c r="R1941" s="9" t="s">
        <v>8329</v>
      </c>
      <c r="S1941" s="13">
        <f>(((K1941/60)/60)/24)+DATE(1970,1,1)+(-5/24)</f>
        <v>41313.776712962957</v>
      </c>
      <c r="T1941" s="13">
        <f>(((J1941/60)/60)/24)+DATE(1970,1,1)+(-5/24)</f>
        <v>41343.735046296293</v>
      </c>
      <c r="U1941">
        <f t="shared" si="30"/>
        <v>2013</v>
      </c>
    </row>
    <row r="1942" spans="1:21" ht="45" x14ac:dyDescent="0.2">
      <c r="A1942" s="8">
        <f>F1942/E1942</f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14">
        <f>F1942/M1942</f>
        <v>35.838709677419352</v>
      </c>
      <c r="Q1942" s="9" t="s">
        <v>8325</v>
      </c>
      <c r="R1942" s="9" t="s">
        <v>8329</v>
      </c>
      <c r="S1942" s="13">
        <f>(((K1942/60)/60)/24)+DATE(1970,1,1)+(-5/24)</f>
        <v>40670.298993055556</v>
      </c>
      <c r="T1942" s="13">
        <f>(((J1942/60)/60)/24)+DATE(1970,1,1)+(-5/24)</f>
        <v>40708.957638888889</v>
      </c>
      <c r="U1942">
        <f t="shared" si="30"/>
        <v>2011</v>
      </c>
    </row>
    <row r="1943" spans="1:21" ht="45" x14ac:dyDescent="0.2">
      <c r="A1943" s="8">
        <f>F1943/E1943</f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14">
        <f>F1943/M1943</f>
        <v>64.570118779438872</v>
      </c>
      <c r="Q1943" s="9" t="s">
        <v>8319</v>
      </c>
      <c r="R1943" s="9" t="s">
        <v>8349</v>
      </c>
      <c r="S1943" s="13">
        <f>(((K1943/60)/60)/24)+DATE(1970,1,1)+(-5/24)</f>
        <v>41744.08253472222</v>
      </c>
      <c r="T1943" s="13">
        <f>(((J1943/60)/60)/24)+DATE(1970,1,1)+(-5/24)</f>
        <v>41774.08253472222</v>
      </c>
      <c r="U1943">
        <f t="shared" si="30"/>
        <v>2014</v>
      </c>
    </row>
    <row r="1944" spans="1:21" ht="45" x14ac:dyDescent="0.2">
      <c r="A1944" s="8">
        <f>F1944/E1944</f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14">
        <f>F1944/M1944</f>
        <v>87.436000000000007</v>
      </c>
      <c r="Q1944" s="9" t="s">
        <v>8319</v>
      </c>
      <c r="R1944" s="9" t="s">
        <v>8349</v>
      </c>
      <c r="S1944" s="13">
        <f>(((K1944/60)/60)/24)+DATE(1970,1,1)+(-5/24)</f>
        <v>40638.619675925926</v>
      </c>
      <c r="T1944" s="13">
        <f>(((J1944/60)/60)/24)+DATE(1970,1,1)+(-5/24)</f>
        <v>40728.619675925926</v>
      </c>
      <c r="U1944">
        <f t="shared" si="30"/>
        <v>2011</v>
      </c>
    </row>
    <row r="1945" spans="1:21" ht="45" x14ac:dyDescent="0.2">
      <c r="A1945" s="8">
        <f>F1945/E1945</f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14">
        <f>F1945/M1945</f>
        <v>68.815577078288939</v>
      </c>
      <c r="Q1945" s="9" t="s">
        <v>8319</v>
      </c>
      <c r="R1945" s="9" t="s">
        <v>8349</v>
      </c>
      <c r="S1945" s="13">
        <f>(((K1945/60)/60)/24)+DATE(1970,1,1)+(-5/24)</f>
        <v>42548.061527777776</v>
      </c>
      <c r="T1945" s="13">
        <f>(((J1945/60)/60)/24)+DATE(1970,1,1)+(-5/24)</f>
        <v>42593.061527777776</v>
      </c>
      <c r="U1945">
        <f t="shared" si="30"/>
        <v>2016</v>
      </c>
    </row>
    <row r="1946" spans="1:21" ht="45" x14ac:dyDescent="0.2">
      <c r="A1946" s="8">
        <f>F1946/E1946</f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14">
        <f>F1946/M1946</f>
        <v>176.200223588597</v>
      </c>
      <c r="Q1946" s="9" t="s">
        <v>8319</v>
      </c>
      <c r="R1946" s="9" t="s">
        <v>8349</v>
      </c>
      <c r="S1946" s="13">
        <f>(((K1946/60)/60)/24)+DATE(1970,1,1)+(-5/24)</f>
        <v>41730.376041666663</v>
      </c>
      <c r="T1946" s="13">
        <f>(((J1946/60)/60)/24)+DATE(1970,1,1)+(-5/24)</f>
        <v>41760.376041666663</v>
      </c>
      <c r="U1946">
        <f t="shared" si="30"/>
        <v>2014</v>
      </c>
    </row>
    <row r="1947" spans="1:21" ht="45" x14ac:dyDescent="0.2">
      <c r="A1947" s="8">
        <f>F1947/E1947</f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14">
        <f>F1947/M1947</f>
        <v>511.79117647058825</v>
      </c>
      <c r="Q1947" s="9" t="s">
        <v>8319</v>
      </c>
      <c r="R1947" s="9" t="s">
        <v>8349</v>
      </c>
      <c r="S1947" s="13">
        <f>(((K1947/60)/60)/24)+DATE(1970,1,1)+(-5/24)</f>
        <v>42157.043495370373</v>
      </c>
      <c r="T1947" s="13">
        <f>(((J1947/60)/60)/24)+DATE(1970,1,1)+(-5/24)</f>
        <v>42197.043495370373</v>
      </c>
      <c r="U1947">
        <f t="shared" si="30"/>
        <v>2015</v>
      </c>
    </row>
    <row r="1948" spans="1:21" ht="45" x14ac:dyDescent="0.2">
      <c r="A1948" s="8">
        <f>F1948/E1948</f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14">
        <f>F1948/M1948</f>
        <v>160.44285714285715</v>
      </c>
      <c r="Q1948" s="9" t="s">
        <v>8319</v>
      </c>
      <c r="R1948" s="9" t="s">
        <v>8349</v>
      </c>
      <c r="S1948" s="13">
        <f>(((K1948/60)/60)/24)+DATE(1970,1,1)+(-5/24)</f>
        <v>41688.941678240735</v>
      </c>
      <c r="T1948" s="13">
        <f>(((J1948/60)/60)/24)+DATE(1970,1,1)+(-5/24)</f>
        <v>41748.900011574071</v>
      </c>
      <c r="U1948">
        <f t="shared" si="30"/>
        <v>2014</v>
      </c>
    </row>
    <row r="1949" spans="1:21" ht="45" x14ac:dyDescent="0.2">
      <c r="A1949" s="8">
        <f>F1949/E1949</f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14">
        <f>F1949/M1949</f>
        <v>35.003043478260871</v>
      </c>
      <c r="Q1949" s="9" t="s">
        <v>8319</v>
      </c>
      <c r="R1949" s="9" t="s">
        <v>8349</v>
      </c>
      <c r="S1949" s="13">
        <f>(((K1949/60)/60)/24)+DATE(1970,1,1)+(-5/24)</f>
        <v>40102.709722222222</v>
      </c>
      <c r="T1949" s="13">
        <f>(((J1949/60)/60)/24)+DATE(1970,1,1)+(-5/24)</f>
        <v>40140.040972222218</v>
      </c>
      <c r="U1949">
        <f t="shared" si="30"/>
        <v>2009</v>
      </c>
    </row>
    <row r="1950" spans="1:21" ht="30" x14ac:dyDescent="0.2">
      <c r="A1950" s="8">
        <f>F1950/E1950</f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14">
        <f>F1950/M1950</f>
        <v>188.50671378091872</v>
      </c>
      <c r="Q1950" s="9" t="s">
        <v>8319</v>
      </c>
      <c r="R1950" s="9" t="s">
        <v>8349</v>
      </c>
      <c r="S1950" s="13">
        <f>(((K1950/60)/60)/24)+DATE(1970,1,1)+(-5/24)</f>
        <v>42473.395937499998</v>
      </c>
      <c r="T1950" s="13">
        <f>(((J1950/60)/60)/24)+DATE(1970,1,1)+(-5/24)</f>
        <v>42527.501388888886</v>
      </c>
      <c r="U1950">
        <f t="shared" si="30"/>
        <v>2016</v>
      </c>
    </row>
    <row r="1951" spans="1:21" ht="45" x14ac:dyDescent="0.2">
      <c r="A1951" s="8">
        <f>F1951/E1951</f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14">
        <f>F1951/M1951</f>
        <v>56.204984093319197</v>
      </c>
      <c r="Q1951" s="9" t="s">
        <v>8319</v>
      </c>
      <c r="R1951" s="9" t="s">
        <v>8349</v>
      </c>
      <c r="S1951" s="13">
        <f>(((K1951/60)/60)/24)+DATE(1970,1,1)+(-5/24)</f>
        <v>41800.214710648142</v>
      </c>
      <c r="T1951" s="13">
        <f>(((J1951/60)/60)/24)+DATE(1970,1,1)+(-5/24)</f>
        <v>41830.214710648142</v>
      </c>
      <c r="U1951">
        <f t="shared" si="30"/>
        <v>2014</v>
      </c>
    </row>
    <row r="1952" spans="1:21" ht="45" x14ac:dyDescent="0.2">
      <c r="A1952" s="8">
        <f>F1952/E1952</f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14">
        <f>F1952/M1952</f>
        <v>51.3054157782516</v>
      </c>
      <c r="Q1952" s="9" t="s">
        <v>8319</v>
      </c>
      <c r="R1952" s="9" t="s">
        <v>8349</v>
      </c>
      <c r="S1952" s="13">
        <f>(((K1952/60)/60)/24)+DATE(1970,1,1)+(-5/24)</f>
        <v>40623.973067129627</v>
      </c>
      <c r="T1952" s="13">
        <f>(((J1952/60)/60)/24)+DATE(1970,1,1)+(-5/24)</f>
        <v>40654.973067129627</v>
      </c>
      <c r="U1952">
        <f t="shared" si="30"/>
        <v>2011</v>
      </c>
    </row>
    <row r="1953" spans="1:21" ht="45" x14ac:dyDescent="0.2">
      <c r="A1953" s="8">
        <f>F1953/E1953</f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14">
        <f>F1953/M1953</f>
        <v>127.36450839328538</v>
      </c>
      <c r="Q1953" s="9" t="s">
        <v>8319</v>
      </c>
      <c r="R1953" s="9" t="s">
        <v>8349</v>
      </c>
      <c r="S1953" s="13">
        <f>(((K1953/60)/60)/24)+DATE(1970,1,1)+(-5/24)</f>
        <v>42651.212233796294</v>
      </c>
      <c r="T1953" s="13">
        <f>(((J1953/60)/60)/24)+DATE(1970,1,1)+(-5/24)</f>
        <v>42681.253900462958</v>
      </c>
      <c r="U1953">
        <f t="shared" si="30"/>
        <v>2016</v>
      </c>
    </row>
    <row r="1954" spans="1:21" ht="45" x14ac:dyDescent="0.2">
      <c r="A1954" s="8">
        <f>F1954/E1954</f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14">
        <f>F1954/M1954</f>
        <v>101.85532258064516</v>
      </c>
      <c r="Q1954" s="9" t="s">
        <v>8319</v>
      </c>
      <c r="R1954" s="9" t="s">
        <v>8349</v>
      </c>
      <c r="S1954" s="13">
        <f>(((K1954/60)/60)/24)+DATE(1970,1,1)+(-5/24)</f>
        <v>41526.398321759254</v>
      </c>
      <c r="T1954" s="13">
        <f>(((J1954/60)/60)/24)+DATE(1970,1,1)+(-5/24)</f>
        <v>41563.398321759254</v>
      </c>
      <c r="U1954">
        <f t="shared" si="30"/>
        <v>2013</v>
      </c>
    </row>
    <row r="1955" spans="1:21" ht="45" x14ac:dyDescent="0.2">
      <c r="A1955" s="8">
        <f>F1955/E1955</f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14">
        <f>F1955/M1955</f>
        <v>230.55782312925169</v>
      </c>
      <c r="Q1955" s="9" t="s">
        <v>8319</v>
      </c>
      <c r="R1955" s="9" t="s">
        <v>8349</v>
      </c>
      <c r="S1955" s="13">
        <f>(((K1955/60)/60)/24)+DATE(1970,1,1)+(-5/24)</f>
        <v>40940.991493055553</v>
      </c>
      <c r="T1955" s="13">
        <f>(((J1955/60)/60)/24)+DATE(1970,1,1)+(-5/24)</f>
        <v>40969.916666666664</v>
      </c>
      <c r="U1955">
        <f t="shared" si="30"/>
        <v>2012</v>
      </c>
    </row>
    <row r="1956" spans="1:21" ht="30" x14ac:dyDescent="0.2">
      <c r="A1956" s="8">
        <f>F1956/E1956</f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14">
        <f>F1956/M1956</f>
        <v>842.10602409638557</v>
      </c>
      <c r="Q1956" s="9" t="s">
        <v>8319</v>
      </c>
      <c r="R1956" s="9" t="s">
        <v>8349</v>
      </c>
      <c r="S1956" s="13">
        <f>(((K1956/60)/60)/24)+DATE(1970,1,1)+(-5/24)</f>
        <v>42394.372407407405</v>
      </c>
      <c r="T1956" s="13">
        <f>(((J1956/60)/60)/24)+DATE(1970,1,1)+(-5/24)</f>
        <v>42440.999999999993</v>
      </c>
      <c r="U1956">
        <f t="shared" si="30"/>
        <v>2016</v>
      </c>
    </row>
    <row r="1957" spans="1:21" ht="45" x14ac:dyDescent="0.2">
      <c r="A1957" s="8">
        <f>F1957/E1957</f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14">
        <f>F1957/M1957</f>
        <v>577.27593103448271</v>
      </c>
      <c r="Q1957" s="9" t="s">
        <v>8319</v>
      </c>
      <c r="R1957" s="9" t="s">
        <v>8349</v>
      </c>
      <c r="S1957" s="13">
        <f>(((K1957/60)/60)/24)+DATE(1970,1,1)+(-5/24)</f>
        <v>41020.063437500001</v>
      </c>
      <c r="T1957" s="13">
        <f>(((J1957/60)/60)/24)+DATE(1970,1,1)+(-5/24)</f>
        <v>41052.583333333328</v>
      </c>
      <c r="U1957">
        <f t="shared" si="30"/>
        <v>2012</v>
      </c>
    </row>
    <row r="1958" spans="1:21" ht="45" x14ac:dyDescent="0.2">
      <c r="A1958" s="8">
        <f>F1958/E1958</f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14">
        <f>F1958/M1958</f>
        <v>483.34246575342468</v>
      </c>
      <c r="Q1958" s="9" t="s">
        <v>8319</v>
      </c>
      <c r="R1958" s="9" t="s">
        <v>8349</v>
      </c>
      <c r="S1958" s="13">
        <f>(((K1958/60)/60)/24)+DATE(1970,1,1)+(-5/24)</f>
        <v>42067.71533564815</v>
      </c>
      <c r="T1958" s="13">
        <f>(((J1958/60)/60)/24)+DATE(1970,1,1)+(-5/24)</f>
        <v>42112.673668981479</v>
      </c>
      <c r="U1958">
        <f t="shared" si="30"/>
        <v>2015</v>
      </c>
    </row>
    <row r="1959" spans="1:21" ht="30" x14ac:dyDescent="0.2">
      <c r="A1959" s="8">
        <f>F1959/E1959</f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14">
        <f>F1959/M1959</f>
        <v>76.138500000000008</v>
      </c>
      <c r="Q1959" s="9" t="s">
        <v>8319</v>
      </c>
      <c r="R1959" s="9" t="s">
        <v>8349</v>
      </c>
      <c r="S1959" s="13">
        <f>(((K1959/60)/60)/24)+DATE(1970,1,1)+(-5/24)</f>
        <v>41178.890196759254</v>
      </c>
      <c r="T1959" s="13">
        <f>(((J1959/60)/60)/24)+DATE(1970,1,1)+(-5/24)</f>
        <v>41208.890196759254</v>
      </c>
      <c r="U1959">
        <f t="shared" si="30"/>
        <v>2012</v>
      </c>
    </row>
    <row r="1960" spans="1:21" ht="45" x14ac:dyDescent="0.2">
      <c r="A1960" s="8">
        <f>F1960/E1960</f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14">
        <f>F1960/M1960</f>
        <v>74.107684365781708</v>
      </c>
      <c r="Q1960" s="9" t="s">
        <v>8319</v>
      </c>
      <c r="R1960" s="9" t="s">
        <v>8349</v>
      </c>
      <c r="S1960" s="13">
        <f>(((K1960/60)/60)/24)+DATE(1970,1,1)+(-5/24)</f>
        <v>41326.779641203699</v>
      </c>
      <c r="T1960" s="13">
        <f>(((J1960/60)/60)/24)+DATE(1970,1,1)+(-5/24)</f>
        <v>41356.737974537034</v>
      </c>
      <c r="U1960">
        <f t="shared" si="30"/>
        <v>2013</v>
      </c>
    </row>
    <row r="1961" spans="1:21" ht="45" x14ac:dyDescent="0.2">
      <c r="A1961" s="8">
        <f>F1961/E1961</f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14">
        <f>F1961/M1961</f>
        <v>36.965660377358489</v>
      </c>
      <c r="Q1961" s="9" t="s">
        <v>8319</v>
      </c>
      <c r="R1961" s="9" t="s">
        <v>8349</v>
      </c>
      <c r="S1961" s="13">
        <f>(((K1961/60)/60)/24)+DATE(1970,1,1)+(-5/24)</f>
        <v>41871.63726851852</v>
      </c>
      <c r="T1961" s="13">
        <f>(((J1961/60)/60)/24)+DATE(1970,1,1)+(-5/24)</f>
        <v>41912.791666666664</v>
      </c>
      <c r="U1961">
        <f t="shared" si="30"/>
        <v>2014</v>
      </c>
    </row>
    <row r="1962" spans="1:21" ht="45" x14ac:dyDescent="0.2">
      <c r="A1962" s="8">
        <f>F1962/E1962</f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14">
        <f>F1962/M1962</f>
        <v>2500.969696969697</v>
      </c>
      <c r="Q1962" s="9" t="s">
        <v>8319</v>
      </c>
      <c r="R1962" s="9" t="s">
        <v>8349</v>
      </c>
      <c r="S1962" s="13">
        <f>(((K1962/60)/60)/24)+DATE(1970,1,1)+(-5/24)</f>
        <v>41964.154409722221</v>
      </c>
      <c r="T1962" s="13">
        <f>(((J1962/60)/60)/24)+DATE(1970,1,1)+(-5/24)</f>
        <v>41994.154409722221</v>
      </c>
      <c r="U1962">
        <f t="shared" si="30"/>
        <v>2014</v>
      </c>
    </row>
    <row r="1963" spans="1:21" ht="45" x14ac:dyDescent="0.2">
      <c r="A1963" s="8">
        <f>F1963/E1963</f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14">
        <f>F1963/M1963</f>
        <v>67.690214329454989</v>
      </c>
      <c r="Q1963" s="9" t="s">
        <v>8319</v>
      </c>
      <c r="R1963" s="9" t="s">
        <v>8349</v>
      </c>
      <c r="S1963" s="13">
        <f>(((K1963/60)/60)/24)+DATE(1970,1,1)+(-5/24)</f>
        <v>41147.986307870371</v>
      </c>
      <c r="T1963" s="13">
        <f>(((J1963/60)/60)/24)+DATE(1970,1,1)+(-5/24)</f>
        <v>41187.957638888889</v>
      </c>
      <c r="U1963">
        <f t="shared" si="30"/>
        <v>2012</v>
      </c>
    </row>
    <row r="1964" spans="1:21" ht="45" x14ac:dyDescent="0.2">
      <c r="A1964" s="8">
        <f>F1964/E1964</f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14">
        <f>F1964/M1964</f>
        <v>63.04738562091503</v>
      </c>
      <c r="Q1964" s="9" t="s">
        <v>8319</v>
      </c>
      <c r="R1964" s="9" t="s">
        <v>8349</v>
      </c>
      <c r="S1964" s="13">
        <f>(((K1964/60)/60)/24)+DATE(1970,1,1)+(-5/24)</f>
        <v>41742.572175925925</v>
      </c>
      <c r="T1964" s="13">
        <f>(((J1964/60)/60)/24)+DATE(1970,1,1)+(-5/24)</f>
        <v>41772.572175925925</v>
      </c>
      <c r="U1964">
        <f t="shared" si="30"/>
        <v>2014</v>
      </c>
    </row>
    <row r="1965" spans="1:21" ht="45" x14ac:dyDescent="0.2">
      <c r="A1965" s="8">
        <f>F1965/E1965</f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14">
        <f>F1965/M1965</f>
        <v>117.6</v>
      </c>
      <c r="Q1965" s="9" t="s">
        <v>8319</v>
      </c>
      <c r="R1965" s="9" t="s">
        <v>8349</v>
      </c>
      <c r="S1965" s="13">
        <f>(((K1965/60)/60)/24)+DATE(1970,1,1)+(-5/24)</f>
        <v>41863.221458333333</v>
      </c>
      <c r="T1965" s="13">
        <f>(((J1965/60)/60)/24)+DATE(1970,1,1)+(-5/24)</f>
        <v>41898.221458333333</v>
      </c>
      <c r="U1965">
        <f t="shared" si="30"/>
        <v>2014</v>
      </c>
    </row>
    <row r="1966" spans="1:21" ht="45" x14ac:dyDescent="0.2">
      <c r="A1966" s="8">
        <f>F1966/E1966</f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14">
        <f>F1966/M1966</f>
        <v>180.75185011709601</v>
      </c>
      <c r="Q1966" s="9" t="s">
        <v>8319</v>
      </c>
      <c r="R1966" s="9" t="s">
        <v>8349</v>
      </c>
      <c r="S1966" s="13">
        <f>(((K1966/60)/60)/24)+DATE(1970,1,1)+(-5/24)</f>
        <v>42452.064490740733</v>
      </c>
      <c r="T1966" s="13">
        <f>(((J1966/60)/60)/24)+DATE(1970,1,1)+(-5/24)</f>
        <v>42482.064490740733</v>
      </c>
      <c r="U1966">
        <f t="shared" si="30"/>
        <v>2016</v>
      </c>
    </row>
    <row r="1967" spans="1:21" ht="45" x14ac:dyDescent="0.2">
      <c r="A1967" s="8">
        <f>F1967/E1967</f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14">
        <f>F1967/M1967</f>
        <v>127.32038834951456</v>
      </c>
      <c r="Q1967" s="9" t="s">
        <v>8319</v>
      </c>
      <c r="R1967" s="9" t="s">
        <v>8349</v>
      </c>
      <c r="S1967" s="13">
        <f>(((K1967/60)/60)/24)+DATE(1970,1,1)+(-5/24)</f>
        <v>40897.880902777775</v>
      </c>
      <c r="T1967" s="13">
        <f>(((J1967/60)/60)/24)+DATE(1970,1,1)+(-5/24)</f>
        <v>40919.833333333328</v>
      </c>
      <c r="U1967">
        <f t="shared" si="30"/>
        <v>2011</v>
      </c>
    </row>
    <row r="1968" spans="1:21" ht="45" x14ac:dyDescent="0.2">
      <c r="A1968" s="8">
        <f>F1968/E1968</f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14">
        <f>F1968/M1968</f>
        <v>136.6444745538665</v>
      </c>
      <c r="Q1968" s="9" t="s">
        <v>8319</v>
      </c>
      <c r="R1968" s="9" t="s">
        <v>8349</v>
      </c>
      <c r="S1968" s="13">
        <f>(((K1968/60)/60)/24)+DATE(1970,1,1)+(-5/24)</f>
        <v>41835.332152777773</v>
      </c>
      <c r="T1968" s="13">
        <f>(((J1968/60)/60)/24)+DATE(1970,1,1)+(-5/24)</f>
        <v>41865.332152777773</v>
      </c>
      <c r="U1968">
        <f t="shared" si="30"/>
        <v>2014</v>
      </c>
    </row>
    <row r="1969" spans="1:21" ht="45" x14ac:dyDescent="0.2">
      <c r="A1969" s="8">
        <f>F1969/E1969</f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14">
        <f>F1969/M1969</f>
        <v>182.78024691358024</v>
      </c>
      <c r="Q1969" s="9" t="s">
        <v>8319</v>
      </c>
      <c r="R1969" s="9" t="s">
        <v>8349</v>
      </c>
      <c r="S1969" s="13">
        <f>(((K1969/60)/60)/24)+DATE(1970,1,1)+(-5/24)</f>
        <v>41730.455196759256</v>
      </c>
      <c r="T1969" s="13">
        <f>(((J1969/60)/60)/24)+DATE(1970,1,1)+(-5/24)</f>
        <v>41760.455196759256</v>
      </c>
      <c r="U1969">
        <f t="shared" si="30"/>
        <v>2014</v>
      </c>
    </row>
    <row r="1970" spans="1:21" ht="30" x14ac:dyDescent="0.2">
      <c r="A1970" s="8">
        <f>F1970/E1970</f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14">
        <f>F1970/M1970</f>
        <v>279.37843137254902</v>
      </c>
      <c r="Q1970" s="9" t="s">
        <v>8319</v>
      </c>
      <c r="R1970" s="9" t="s">
        <v>8349</v>
      </c>
      <c r="S1970" s="13">
        <f>(((K1970/60)/60)/24)+DATE(1970,1,1)+(-5/24)</f>
        <v>42676.378645833327</v>
      </c>
      <c r="T1970" s="13">
        <f>(((J1970/60)/60)/24)+DATE(1970,1,1)+(-5/24)</f>
        <v>42707.420312499999</v>
      </c>
      <c r="U1970">
        <f t="shared" si="30"/>
        <v>2016</v>
      </c>
    </row>
    <row r="1971" spans="1:21" ht="45" x14ac:dyDescent="0.2">
      <c r="A1971" s="8">
        <f>F1971/E1971</f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14">
        <f>F1971/M1971</f>
        <v>61.375728669846318</v>
      </c>
      <c r="Q1971" s="9" t="s">
        <v>8319</v>
      </c>
      <c r="R1971" s="9" t="s">
        <v>8349</v>
      </c>
      <c r="S1971" s="13">
        <f>(((K1971/60)/60)/24)+DATE(1970,1,1)+(-5/24)</f>
        <v>42557.584120370368</v>
      </c>
      <c r="T1971" s="13">
        <f>(((J1971/60)/60)/24)+DATE(1970,1,1)+(-5/24)</f>
        <v>42587.584120370368</v>
      </c>
      <c r="U1971">
        <f t="shared" si="30"/>
        <v>2016</v>
      </c>
    </row>
    <row r="1972" spans="1:21" ht="45" x14ac:dyDescent="0.2">
      <c r="A1972" s="8">
        <f>F1972/E1972</f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14">
        <f>F1972/M1972</f>
        <v>80.727532097004286</v>
      </c>
      <c r="Q1972" s="9" t="s">
        <v>8319</v>
      </c>
      <c r="R1972" s="9" t="s">
        <v>8349</v>
      </c>
      <c r="S1972" s="13">
        <f>(((K1972/60)/60)/24)+DATE(1970,1,1)+(-5/24)</f>
        <v>41323.984965277778</v>
      </c>
      <c r="T1972" s="13">
        <f>(((J1972/60)/60)/24)+DATE(1970,1,1)+(-5/24)</f>
        <v>41383.943298611113</v>
      </c>
      <c r="U1972">
        <f t="shared" si="30"/>
        <v>2013</v>
      </c>
    </row>
    <row r="1973" spans="1:21" ht="45" x14ac:dyDescent="0.2">
      <c r="A1973" s="8">
        <f>F1973/E1973</f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14">
        <f>F1973/M1973</f>
        <v>272.35590732591254</v>
      </c>
      <c r="Q1973" s="9" t="s">
        <v>8319</v>
      </c>
      <c r="R1973" s="9" t="s">
        <v>8349</v>
      </c>
      <c r="S1973" s="13">
        <f>(((K1973/60)/60)/24)+DATE(1970,1,1)+(-5/24)</f>
        <v>41561.29237268518</v>
      </c>
      <c r="T1973" s="13">
        <f>(((J1973/60)/60)/24)+DATE(1970,1,1)+(-5/24)</f>
        <v>41592.958333333328</v>
      </c>
      <c r="U1973">
        <f t="shared" si="30"/>
        <v>2013</v>
      </c>
    </row>
    <row r="1974" spans="1:21" ht="45" x14ac:dyDescent="0.2">
      <c r="A1974" s="8">
        <f>F1974/E1974</f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14">
        <f>F1974/M1974</f>
        <v>70.848739495798313</v>
      </c>
      <c r="Q1974" s="9" t="s">
        <v>8319</v>
      </c>
      <c r="R1974" s="9" t="s">
        <v>8349</v>
      </c>
      <c r="S1974" s="13">
        <f>(((K1974/60)/60)/24)+DATE(1970,1,1)+(-5/24)</f>
        <v>41200.803749999999</v>
      </c>
      <c r="T1974" s="13">
        <f>(((J1974/60)/60)/24)+DATE(1970,1,1)+(-5/24)</f>
        <v>41230.845416666663</v>
      </c>
      <c r="U1974">
        <f t="shared" si="30"/>
        <v>2012</v>
      </c>
    </row>
    <row r="1975" spans="1:21" ht="45" x14ac:dyDescent="0.2">
      <c r="A1975" s="8">
        <f>F1975/E1975</f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14">
        <f>F1975/M1975</f>
        <v>247.94003412969283</v>
      </c>
      <c r="Q1975" s="9" t="s">
        <v>8319</v>
      </c>
      <c r="R1975" s="9" t="s">
        <v>8349</v>
      </c>
      <c r="S1975" s="13">
        <f>(((K1975/60)/60)/24)+DATE(1970,1,1)+(-5/24)</f>
        <v>42549.514629629623</v>
      </c>
      <c r="T1975" s="13">
        <f>(((J1975/60)/60)/24)+DATE(1970,1,1)+(-5/24)</f>
        <v>42588.083333333336</v>
      </c>
      <c r="U1975">
        <f t="shared" si="30"/>
        <v>2016</v>
      </c>
    </row>
    <row r="1976" spans="1:21" ht="45" x14ac:dyDescent="0.2">
      <c r="A1976" s="8">
        <f>F1976/E1976</f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14">
        <f>F1976/M1976</f>
        <v>186.81393034825871</v>
      </c>
      <c r="Q1976" s="9" t="s">
        <v>8319</v>
      </c>
      <c r="R1976" s="9" t="s">
        <v>8349</v>
      </c>
      <c r="S1976" s="13">
        <f>(((K1976/60)/60)/24)+DATE(1970,1,1)+(-5/24)</f>
        <v>41445.125798611109</v>
      </c>
      <c r="T1976" s="13">
        <f>(((J1976/60)/60)/24)+DATE(1970,1,1)+(-5/24)</f>
        <v>41505.125798611109</v>
      </c>
      <c r="U1976">
        <f t="shared" si="30"/>
        <v>2013</v>
      </c>
    </row>
    <row r="1977" spans="1:21" ht="30" x14ac:dyDescent="0.2">
      <c r="A1977" s="8">
        <f>F1977/E1977</f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14">
        <f>F1977/M1977</f>
        <v>131.98948616600788</v>
      </c>
      <c r="Q1977" s="9" t="s">
        <v>8319</v>
      </c>
      <c r="R1977" s="9" t="s">
        <v>8349</v>
      </c>
      <c r="S1977" s="13">
        <f>(((K1977/60)/60)/24)+DATE(1970,1,1)+(-5/24)</f>
        <v>41313.54688657407</v>
      </c>
      <c r="T1977" s="13">
        <f>(((J1977/60)/60)/24)+DATE(1970,1,1)+(-5/24)</f>
        <v>41343.54688657407</v>
      </c>
      <c r="U1977">
        <f t="shared" si="30"/>
        <v>2013</v>
      </c>
    </row>
    <row r="1978" spans="1:21" ht="30" x14ac:dyDescent="0.2">
      <c r="A1978" s="8">
        <f>F1978/E1978</f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14">
        <f>F1978/M1978</f>
        <v>29.310782241014799</v>
      </c>
      <c r="Q1978" s="9" t="s">
        <v>8319</v>
      </c>
      <c r="R1978" s="9" t="s">
        <v>8349</v>
      </c>
      <c r="S1978" s="13">
        <f>(((K1978/60)/60)/24)+DATE(1970,1,1)+(-5/24)</f>
        <v>41438.691261574073</v>
      </c>
      <c r="T1978" s="13">
        <f>(((J1978/60)/60)/24)+DATE(1970,1,1)+(-5/24)</f>
        <v>41468.691261574073</v>
      </c>
      <c r="U1978">
        <f t="shared" si="30"/>
        <v>2013</v>
      </c>
    </row>
    <row r="1979" spans="1:21" ht="45" x14ac:dyDescent="0.2">
      <c r="A1979" s="8">
        <f>F1979/E1979</f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14">
        <f>F1979/M1979</f>
        <v>245.02436053593178</v>
      </c>
      <c r="Q1979" s="9" t="s">
        <v>8319</v>
      </c>
      <c r="R1979" s="9" t="s">
        <v>8349</v>
      </c>
      <c r="S1979" s="13">
        <f>(((K1979/60)/60)/24)+DATE(1970,1,1)+(-5/24)</f>
        <v>42311.008564814816</v>
      </c>
      <c r="T1979" s="13">
        <f>(((J1979/60)/60)/24)+DATE(1970,1,1)+(-5/24)</f>
        <v>42357.124305555553</v>
      </c>
      <c r="U1979">
        <f t="shared" si="30"/>
        <v>2015</v>
      </c>
    </row>
    <row r="1980" spans="1:21" ht="45" x14ac:dyDescent="0.2">
      <c r="A1980" s="8">
        <f>F1980/E1980</f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14">
        <f>F1980/M1980</f>
        <v>1323.2540463917526</v>
      </c>
      <c r="Q1980" s="9" t="s">
        <v>8319</v>
      </c>
      <c r="R1980" s="9" t="s">
        <v>8349</v>
      </c>
      <c r="S1980" s="13">
        <f>(((K1980/60)/60)/24)+DATE(1970,1,1)+(-5/24)</f>
        <v>41039.017268518517</v>
      </c>
      <c r="T1980" s="13">
        <f>(((J1980/60)/60)/24)+DATE(1970,1,1)+(-5/24)</f>
        <v>41072.083333333328</v>
      </c>
      <c r="U1980">
        <f t="shared" si="30"/>
        <v>2012</v>
      </c>
    </row>
    <row r="1981" spans="1:21" ht="30" x14ac:dyDescent="0.2">
      <c r="A1981" s="8">
        <f>F1981/E1981</f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14">
        <f>F1981/M1981</f>
        <v>282.65966789667897</v>
      </c>
      <c r="Q1981" s="9" t="s">
        <v>8319</v>
      </c>
      <c r="R1981" s="9" t="s">
        <v>8349</v>
      </c>
      <c r="S1981" s="13">
        <f>(((K1981/60)/60)/24)+DATE(1970,1,1)+(-5/24)</f>
        <v>42290.25168981481</v>
      </c>
      <c r="T1981" s="13">
        <f>(((J1981/60)/60)/24)+DATE(1970,1,1)+(-5/24)</f>
        <v>42326.999305555553</v>
      </c>
      <c r="U1981">
        <f t="shared" si="30"/>
        <v>2015</v>
      </c>
    </row>
    <row r="1982" spans="1:21" ht="30" x14ac:dyDescent="0.2">
      <c r="A1982" s="8">
        <f>F1982/E1982</f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14">
        <f>F1982/M1982</f>
        <v>91.214401028277635</v>
      </c>
      <c r="Q1982" s="9" t="s">
        <v>8319</v>
      </c>
      <c r="R1982" s="9" t="s">
        <v>8349</v>
      </c>
      <c r="S1982" s="13">
        <f>(((K1982/60)/60)/24)+DATE(1970,1,1)+(-5/24)</f>
        <v>42423.334050925921</v>
      </c>
      <c r="T1982" s="13">
        <f>(((J1982/60)/60)/24)+DATE(1970,1,1)+(-5/24)</f>
        <v>42463.292384259257</v>
      </c>
      <c r="U1982">
        <f t="shared" si="30"/>
        <v>2016</v>
      </c>
    </row>
    <row r="1983" spans="1:21" ht="45" x14ac:dyDescent="0.2">
      <c r="A1983" s="8">
        <f>F1983/E1983</f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14">
        <f>F1983/M1983</f>
        <v>31.75</v>
      </c>
      <c r="Q1983" s="9" t="s">
        <v>8338</v>
      </c>
      <c r="R1983" s="9" t="s">
        <v>8350</v>
      </c>
      <c r="S1983" s="13">
        <f>(((K1983/60)/60)/24)+DATE(1970,1,1)+(-5/24)</f>
        <v>41799.516956018517</v>
      </c>
      <c r="T1983" s="13">
        <f>(((J1983/60)/60)/24)+DATE(1970,1,1)+(-5/24)</f>
        <v>41829.516956018517</v>
      </c>
      <c r="U1983">
        <f t="shared" si="30"/>
        <v>2014</v>
      </c>
    </row>
    <row r="1984" spans="1:21" ht="30" x14ac:dyDescent="0.2">
      <c r="A1984" s="8">
        <f>F1984/E1984</f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14" t="e">
        <f>F1984/M1984</f>
        <v>#DIV/0!</v>
      </c>
      <c r="Q1984" s="9" t="s">
        <v>8338</v>
      </c>
      <c r="R1984" s="9" t="s">
        <v>8350</v>
      </c>
      <c r="S1984" s="13">
        <f>(((K1984/60)/60)/24)+DATE(1970,1,1)+(-5/24)</f>
        <v>42678.378321759257</v>
      </c>
      <c r="T1984" s="13">
        <f>(((J1984/60)/60)/24)+DATE(1970,1,1)+(-5/24)</f>
        <v>42708.419988425921</v>
      </c>
      <c r="U1984">
        <f t="shared" si="30"/>
        <v>2016</v>
      </c>
    </row>
    <row r="1985" spans="1:21" ht="45" x14ac:dyDescent="0.2">
      <c r="A1985" s="8">
        <f>F1985/E1985</f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14">
        <f>F1985/M1985</f>
        <v>88.6875</v>
      </c>
      <c r="Q1985" s="9" t="s">
        <v>8338</v>
      </c>
      <c r="R1985" s="9" t="s">
        <v>8350</v>
      </c>
      <c r="S1985" s="13">
        <f>(((K1985/60)/60)/24)+DATE(1970,1,1)+(-5/24)</f>
        <v>42592.803449074076</v>
      </c>
      <c r="T1985" s="13">
        <f>(((J1985/60)/60)/24)+DATE(1970,1,1)+(-5/24)</f>
        <v>42615.083333333336</v>
      </c>
      <c r="U1985">
        <f t="shared" si="30"/>
        <v>2016</v>
      </c>
    </row>
    <row r="1986" spans="1:21" ht="60" x14ac:dyDescent="0.2">
      <c r="A1986" s="8">
        <f>F1986/E1986</f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14">
        <f>F1986/M1986</f>
        <v>453.14285714285717</v>
      </c>
      <c r="Q1986" s="9" t="s">
        <v>8338</v>
      </c>
      <c r="R1986" s="9" t="s">
        <v>8350</v>
      </c>
      <c r="S1986" s="13">
        <f>(((K1986/60)/60)/24)+DATE(1970,1,1)+(-5/24)</f>
        <v>41913.581956018512</v>
      </c>
      <c r="T1986" s="13">
        <f>(((J1986/60)/60)/24)+DATE(1970,1,1)+(-5/24)</f>
        <v>41973.623622685183</v>
      </c>
      <c r="U1986">
        <f t="shared" si="30"/>
        <v>2014</v>
      </c>
    </row>
    <row r="1987" spans="1:21" ht="45" x14ac:dyDescent="0.2">
      <c r="A1987" s="8">
        <f>F1987/E1987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14">
        <f>F1987/M1987</f>
        <v>12.75</v>
      </c>
      <c r="Q1987" s="9" t="s">
        <v>8338</v>
      </c>
      <c r="R1987" s="9" t="s">
        <v>8350</v>
      </c>
      <c r="S1987" s="13">
        <f>(((K1987/60)/60)/24)+DATE(1970,1,1)+(-5/24)</f>
        <v>42555.490405092591</v>
      </c>
      <c r="T1987" s="13">
        <f>(((J1987/60)/60)/24)+DATE(1970,1,1)+(-5/24)</f>
        <v>42584.749999999993</v>
      </c>
      <c r="U1987">
        <f t="shared" ref="U1987:U2050" si="31">YEAR(S1987)</f>
        <v>2016</v>
      </c>
    </row>
    <row r="1988" spans="1:21" ht="45" x14ac:dyDescent="0.2">
      <c r="A1988" s="8">
        <f>F1988/E1988</f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14">
        <f>F1988/M1988</f>
        <v>1</v>
      </c>
      <c r="Q1988" s="9" t="s">
        <v>8338</v>
      </c>
      <c r="R1988" s="9" t="s">
        <v>8350</v>
      </c>
      <c r="S1988" s="13">
        <f>(((K1988/60)/60)/24)+DATE(1970,1,1)+(-5/24)</f>
        <v>42413.225497685176</v>
      </c>
      <c r="T1988" s="13">
        <f>(((J1988/60)/60)/24)+DATE(1970,1,1)+(-5/24)</f>
        <v>42443.183831018519</v>
      </c>
      <c r="U1988">
        <f t="shared" si="31"/>
        <v>2016</v>
      </c>
    </row>
    <row r="1989" spans="1:21" ht="30" x14ac:dyDescent="0.2">
      <c r="A1989" s="8">
        <f>F1989/E1989</f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14">
        <f>F1989/M1989</f>
        <v>83.428571428571431</v>
      </c>
      <c r="Q1989" s="9" t="s">
        <v>8338</v>
      </c>
      <c r="R1989" s="9" t="s">
        <v>8350</v>
      </c>
      <c r="S1989" s="13">
        <f>(((K1989/60)/60)/24)+DATE(1970,1,1)+(-5/24)</f>
        <v>42034.431435185186</v>
      </c>
      <c r="T1989" s="13">
        <f>(((J1989/60)/60)/24)+DATE(1970,1,1)+(-5/24)</f>
        <v>42064.431435185186</v>
      </c>
      <c r="U1989">
        <f t="shared" si="31"/>
        <v>2015</v>
      </c>
    </row>
    <row r="1990" spans="1:21" x14ac:dyDescent="0.2">
      <c r="A1990" s="8">
        <f>F1990/E1990</f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14">
        <f>F1990/M1990</f>
        <v>25</v>
      </c>
      <c r="Q1990" s="9" t="s">
        <v>8338</v>
      </c>
      <c r="R1990" s="9" t="s">
        <v>8350</v>
      </c>
      <c r="S1990" s="13">
        <f>(((K1990/60)/60)/24)+DATE(1970,1,1)+(-5/24)</f>
        <v>42206.554884259262</v>
      </c>
      <c r="T1990" s="13">
        <f>(((J1990/60)/60)/24)+DATE(1970,1,1)+(-5/24)</f>
        <v>42236.554884259262</v>
      </c>
      <c r="U1990">
        <f t="shared" si="31"/>
        <v>2015</v>
      </c>
    </row>
    <row r="1991" spans="1:21" ht="45" x14ac:dyDescent="0.2">
      <c r="A1991" s="8">
        <f>F1991/E1991</f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14">
        <f>F1991/M1991</f>
        <v>50</v>
      </c>
      <c r="Q1991" s="9" t="s">
        <v>8338</v>
      </c>
      <c r="R1991" s="9" t="s">
        <v>8350</v>
      </c>
      <c r="S1991" s="13">
        <f>(((K1991/60)/60)/24)+DATE(1970,1,1)+(-5/24)</f>
        <v>42685.472314814811</v>
      </c>
      <c r="T1991" s="13">
        <f>(((J1991/60)/60)/24)+DATE(1970,1,1)+(-5/24)</f>
        <v>42715.472314814811</v>
      </c>
      <c r="U1991">
        <f t="shared" si="31"/>
        <v>2016</v>
      </c>
    </row>
    <row r="1992" spans="1:21" ht="45" x14ac:dyDescent="0.2">
      <c r="A1992" s="8">
        <f>F1992/E1992</f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14">
        <f>F1992/M1992</f>
        <v>101.8</v>
      </c>
      <c r="Q1992" s="9" t="s">
        <v>8338</v>
      </c>
      <c r="R1992" s="9" t="s">
        <v>8350</v>
      </c>
      <c r="S1992" s="13">
        <f>(((K1992/60)/60)/24)+DATE(1970,1,1)+(-5/24)</f>
        <v>42397.987638888888</v>
      </c>
      <c r="T1992" s="13">
        <f>(((J1992/60)/60)/24)+DATE(1970,1,1)+(-5/24)</f>
        <v>42412.987638888888</v>
      </c>
      <c r="U1992">
        <f t="shared" si="31"/>
        <v>2016</v>
      </c>
    </row>
    <row r="1993" spans="1:21" ht="30" x14ac:dyDescent="0.2">
      <c r="A1993" s="8">
        <f>F1993/E1993</f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14">
        <f>F1993/M1993</f>
        <v>46.666666666666664</v>
      </c>
      <c r="Q1993" s="9" t="s">
        <v>8338</v>
      </c>
      <c r="R1993" s="9" t="s">
        <v>8350</v>
      </c>
      <c r="S1993" s="13">
        <f>(((K1993/60)/60)/24)+DATE(1970,1,1)+(-5/24)</f>
        <v>42167.685023148144</v>
      </c>
      <c r="T1993" s="13">
        <f>(((J1993/60)/60)/24)+DATE(1970,1,1)+(-5/24)</f>
        <v>42188.685023148144</v>
      </c>
      <c r="U1993">
        <f t="shared" si="31"/>
        <v>2015</v>
      </c>
    </row>
    <row r="1994" spans="1:21" ht="30" x14ac:dyDescent="0.2">
      <c r="A1994" s="8">
        <f>F1994/E1994</f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14">
        <f>F1994/M1994</f>
        <v>1</v>
      </c>
      <c r="Q1994" s="9" t="s">
        <v>8338</v>
      </c>
      <c r="R1994" s="9" t="s">
        <v>8350</v>
      </c>
      <c r="S1994" s="13">
        <f>(((K1994/60)/60)/24)+DATE(1970,1,1)+(-5/24)</f>
        <v>42022.935081018521</v>
      </c>
      <c r="T1994" s="13">
        <f>(((J1994/60)/60)/24)+DATE(1970,1,1)+(-5/24)</f>
        <v>42052.935081018521</v>
      </c>
      <c r="U1994">
        <f t="shared" si="31"/>
        <v>2015</v>
      </c>
    </row>
    <row r="1995" spans="1:21" ht="45" x14ac:dyDescent="0.2">
      <c r="A1995" s="8">
        <f>F1995/E1995</f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14" t="e">
        <f>F1995/M1995</f>
        <v>#DIV/0!</v>
      </c>
      <c r="Q1995" s="9" t="s">
        <v>8338</v>
      </c>
      <c r="R1995" s="9" t="s">
        <v>8350</v>
      </c>
      <c r="S1995" s="13">
        <f>(((K1995/60)/60)/24)+DATE(1970,1,1)+(-5/24)</f>
        <v>42329.380057870374</v>
      </c>
      <c r="T1995" s="13">
        <f>(((J1995/60)/60)/24)+DATE(1970,1,1)+(-5/24)</f>
        <v>42359.380057870374</v>
      </c>
      <c r="U1995">
        <f t="shared" si="31"/>
        <v>2015</v>
      </c>
    </row>
    <row r="1996" spans="1:21" ht="45" x14ac:dyDescent="0.2">
      <c r="A1996" s="8">
        <f>F1996/E1996</f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14" t="e">
        <f>F1996/M1996</f>
        <v>#DIV/0!</v>
      </c>
      <c r="Q1996" s="9" t="s">
        <v>8338</v>
      </c>
      <c r="R1996" s="9" t="s">
        <v>8350</v>
      </c>
      <c r="S1996" s="13">
        <f>(((K1996/60)/60)/24)+DATE(1970,1,1)+(-5/24)</f>
        <v>42650.797939814809</v>
      </c>
      <c r="T1996" s="13">
        <f>(((J1996/60)/60)/24)+DATE(1970,1,1)+(-5/24)</f>
        <v>42710.839606481481</v>
      </c>
      <c r="U1996">
        <f t="shared" si="31"/>
        <v>2016</v>
      </c>
    </row>
    <row r="1997" spans="1:21" ht="45" x14ac:dyDescent="0.2">
      <c r="A1997" s="8">
        <f>F1997/E1997</f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14">
        <f>F1997/M1997</f>
        <v>26</v>
      </c>
      <c r="Q1997" s="9" t="s">
        <v>8338</v>
      </c>
      <c r="R1997" s="9" t="s">
        <v>8350</v>
      </c>
      <c r="S1997" s="13">
        <f>(((K1997/60)/60)/24)+DATE(1970,1,1)+(-5/24)</f>
        <v>42181.693703703706</v>
      </c>
      <c r="T1997" s="13">
        <f>(((J1997/60)/60)/24)+DATE(1970,1,1)+(-5/24)</f>
        <v>42201.693703703706</v>
      </c>
      <c r="U1997">
        <f t="shared" si="31"/>
        <v>2015</v>
      </c>
    </row>
    <row r="1998" spans="1:21" ht="45" x14ac:dyDescent="0.2">
      <c r="A1998" s="8">
        <f>F1998/E1998</f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14" t="e">
        <f>F1998/M1998</f>
        <v>#DIV/0!</v>
      </c>
      <c r="Q1998" s="9" t="s">
        <v>8338</v>
      </c>
      <c r="R1998" s="9" t="s">
        <v>8350</v>
      </c>
      <c r="S1998" s="13">
        <f>(((K1998/60)/60)/24)+DATE(1970,1,1)+(-5/24)</f>
        <v>41800.611238425925</v>
      </c>
      <c r="T1998" s="13">
        <f>(((J1998/60)/60)/24)+DATE(1970,1,1)+(-5/24)</f>
        <v>41830.611238425925</v>
      </c>
      <c r="U1998">
        <f t="shared" si="31"/>
        <v>2014</v>
      </c>
    </row>
    <row r="1999" spans="1:21" ht="45" x14ac:dyDescent="0.2">
      <c r="A1999" s="8">
        <f>F1999/E1999</f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14" t="e">
        <f>F1999/M1999</f>
        <v>#DIV/0!</v>
      </c>
      <c r="Q1999" s="9" t="s">
        <v>8338</v>
      </c>
      <c r="R1999" s="9" t="s">
        <v>8350</v>
      </c>
      <c r="S1999" s="13">
        <f>(((K1999/60)/60)/24)+DATE(1970,1,1)+(-5/24)</f>
        <v>41847.722361111111</v>
      </c>
      <c r="T1999" s="13">
        <f>(((J1999/60)/60)/24)+DATE(1970,1,1)+(-5/24)</f>
        <v>41877.722361111111</v>
      </c>
      <c r="U1999">
        <f t="shared" si="31"/>
        <v>2014</v>
      </c>
    </row>
    <row r="2000" spans="1:21" ht="45" x14ac:dyDescent="0.2">
      <c r="A2000" s="8">
        <f>F2000/E2000</f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14">
        <f>F2000/M2000</f>
        <v>218.33333333333334</v>
      </c>
      <c r="Q2000" s="9" t="s">
        <v>8338</v>
      </c>
      <c r="R2000" s="9" t="s">
        <v>8350</v>
      </c>
      <c r="S2000" s="13">
        <f>(((K2000/60)/60)/24)+DATE(1970,1,1)+(-5/24)</f>
        <v>41806.910162037035</v>
      </c>
      <c r="T2000" s="13">
        <f>(((J2000/60)/60)/24)+DATE(1970,1,1)+(-5/24)</f>
        <v>41851.910162037035</v>
      </c>
      <c r="U2000">
        <f t="shared" si="31"/>
        <v>2014</v>
      </c>
    </row>
    <row r="2001" spans="1:21" ht="45" x14ac:dyDescent="0.2">
      <c r="A2001" s="8">
        <f>F2001/E2001</f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14">
        <f>F2001/M2001</f>
        <v>33.714285714285715</v>
      </c>
      <c r="Q2001" s="9" t="s">
        <v>8338</v>
      </c>
      <c r="R2001" s="9" t="s">
        <v>8350</v>
      </c>
      <c r="S2001" s="13">
        <f>(((K2001/60)/60)/24)+DATE(1970,1,1)+(-5/24)</f>
        <v>41926.274398148147</v>
      </c>
      <c r="T2001" s="13">
        <f>(((J2001/60)/60)/24)+DATE(1970,1,1)+(-5/24)</f>
        <v>41956.316064814811</v>
      </c>
      <c r="U2001">
        <f t="shared" si="31"/>
        <v>2014</v>
      </c>
    </row>
    <row r="2002" spans="1:21" ht="45" x14ac:dyDescent="0.2">
      <c r="A2002" s="8">
        <f>F2002/E2002</f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14">
        <f>F2002/M2002</f>
        <v>25</v>
      </c>
      <c r="Q2002" s="9" t="s">
        <v>8338</v>
      </c>
      <c r="R2002" s="9" t="s">
        <v>8350</v>
      </c>
      <c r="S2002" s="13">
        <f>(((K2002/60)/60)/24)+DATE(1970,1,1)+(-5/24)</f>
        <v>42345.743206018517</v>
      </c>
      <c r="T2002" s="13">
        <f>(((J2002/60)/60)/24)+DATE(1970,1,1)+(-5/24)</f>
        <v>42375.743206018517</v>
      </c>
      <c r="U2002">
        <f t="shared" si="31"/>
        <v>2015</v>
      </c>
    </row>
    <row r="2003" spans="1:21" ht="30" x14ac:dyDescent="0.2">
      <c r="A2003" s="8">
        <f>F2003/E2003</f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14">
        <f>F2003/M2003</f>
        <v>128.38790470372632</v>
      </c>
      <c r="Q2003" s="9" t="s">
        <v>8319</v>
      </c>
      <c r="R2003" s="9" t="s">
        <v>8349</v>
      </c>
      <c r="S2003" s="13">
        <f>(((K2003/60)/60)/24)+DATE(1970,1,1)+(-5/24)</f>
        <v>42136.001342592594</v>
      </c>
      <c r="T2003" s="13">
        <f>(((J2003/60)/60)/24)+DATE(1970,1,1)+(-5/24)</f>
        <v>42167.624999999993</v>
      </c>
      <c r="U2003">
        <f t="shared" si="31"/>
        <v>2015</v>
      </c>
    </row>
    <row r="2004" spans="1:21" ht="45" x14ac:dyDescent="0.2">
      <c r="A2004" s="8">
        <f>F2004/E2004</f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14">
        <f>F2004/M2004</f>
        <v>78.834261818181815</v>
      </c>
      <c r="Q2004" s="9" t="s">
        <v>8319</v>
      </c>
      <c r="R2004" s="9" t="s">
        <v>8349</v>
      </c>
      <c r="S2004" s="13">
        <f>(((K2004/60)/60)/24)+DATE(1970,1,1)+(-5/24)</f>
        <v>42728.503969907404</v>
      </c>
      <c r="T2004" s="13">
        <f>(((J2004/60)/60)/24)+DATE(1970,1,1)+(-5/24)</f>
        <v>42758.503969907404</v>
      </c>
      <c r="U2004">
        <f t="shared" si="31"/>
        <v>2016</v>
      </c>
    </row>
    <row r="2005" spans="1:21" ht="60" x14ac:dyDescent="0.2">
      <c r="A2005" s="8">
        <f>F2005/E2005</f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14">
        <f>F2005/M2005</f>
        <v>91.764705882352942</v>
      </c>
      <c r="Q2005" s="9" t="s">
        <v>8319</v>
      </c>
      <c r="R2005" s="9" t="s">
        <v>8349</v>
      </c>
      <c r="S2005" s="13">
        <f>(((K2005/60)/60)/24)+DATE(1970,1,1)+(-5/24)</f>
        <v>40346.917268518519</v>
      </c>
      <c r="T2005" s="13">
        <f>(((J2005/60)/60)/24)+DATE(1970,1,1)+(-5/24)</f>
        <v>40361.75</v>
      </c>
      <c r="U2005">
        <f t="shared" si="31"/>
        <v>2010</v>
      </c>
    </row>
    <row r="2006" spans="1:21" ht="45" x14ac:dyDescent="0.2">
      <c r="A2006" s="8">
        <f>F2006/E2006</f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14">
        <f>F2006/M2006</f>
        <v>331.10237288135596</v>
      </c>
      <c r="Q2006" s="9" t="s">
        <v>8319</v>
      </c>
      <c r="R2006" s="9" t="s">
        <v>8349</v>
      </c>
      <c r="S2006" s="13">
        <f>(((K2006/60)/60)/24)+DATE(1970,1,1)+(-5/24)</f>
        <v>41800.396562499998</v>
      </c>
      <c r="T2006" s="13">
        <f>(((J2006/60)/60)/24)+DATE(1970,1,1)+(-5/24)</f>
        <v>41830.396562499998</v>
      </c>
      <c r="U2006">
        <f t="shared" si="31"/>
        <v>2014</v>
      </c>
    </row>
    <row r="2007" spans="1:21" ht="45" x14ac:dyDescent="0.2">
      <c r="A2007" s="8">
        <f>F2007/E2007</f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14">
        <f>F2007/M2007</f>
        <v>194.26193717277485</v>
      </c>
      <c r="Q2007" s="9" t="s">
        <v>8319</v>
      </c>
      <c r="R2007" s="9" t="s">
        <v>8349</v>
      </c>
      <c r="S2007" s="13">
        <f>(((K2007/60)/60)/24)+DATE(1970,1,1)+(-5/24)</f>
        <v>41535.604374999995</v>
      </c>
      <c r="T2007" s="13">
        <f>(((J2007/60)/60)/24)+DATE(1970,1,1)+(-5/24)</f>
        <v>41562.957638888889</v>
      </c>
      <c r="U2007">
        <f t="shared" si="31"/>
        <v>2013</v>
      </c>
    </row>
    <row r="2008" spans="1:21" ht="45" x14ac:dyDescent="0.2">
      <c r="A2008" s="8">
        <f>F2008/E2008</f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14">
        <f>F2008/M2008</f>
        <v>408.97689768976898</v>
      </c>
      <c r="Q2008" s="9" t="s">
        <v>8319</v>
      </c>
      <c r="R2008" s="9" t="s">
        <v>8349</v>
      </c>
      <c r="S2008" s="13">
        <f>(((K2008/60)/60)/24)+DATE(1970,1,1)+(-5/24)</f>
        <v>41941.292187499996</v>
      </c>
      <c r="T2008" s="13">
        <f>(((J2008/60)/60)/24)+DATE(1970,1,1)+(-5/24)</f>
        <v>41976.333854166667</v>
      </c>
      <c r="U2008">
        <f t="shared" si="31"/>
        <v>2014</v>
      </c>
    </row>
    <row r="2009" spans="1:21" ht="45" x14ac:dyDescent="0.2">
      <c r="A2009" s="8">
        <f>F2009/E2009</f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14">
        <f>F2009/M2009</f>
        <v>84.459270072992695</v>
      </c>
      <c r="Q2009" s="9" t="s">
        <v>8319</v>
      </c>
      <c r="R2009" s="9" t="s">
        <v>8349</v>
      </c>
      <c r="S2009" s="13">
        <f>(((K2009/60)/60)/24)+DATE(1970,1,1)+(-5/24)</f>
        <v>40347.629467592589</v>
      </c>
      <c r="T2009" s="13">
        <f>(((J2009/60)/60)/24)+DATE(1970,1,1)+(-5/24)</f>
        <v>40413.958333333328</v>
      </c>
      <c r="U2009">
        <f t="shared" si="31"/>
        <v>2010</v>
      </c>
    </row>
    <row r="2010" spans="1:21" ht="45" x14ac:dyDescent="0.2">
      <c r="A2010" s="8">
        <f>F2010/E2010</f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14">
        <f>F2010/M2010</f>
        <v>44.853658536585364</v>
      </c>
      <c r="Q2010" s="9" t="s">
        <v>8319</v>
      </c>
      <c r="R2010" s="9" t="s">
        <v>8349</v>
      </c>
      <c r="S2010" s="13">
        <f>(((K2010/60)/60)/24)+DATE(1970,1,1)+(-5/24)</f>
        <v>40761.396087962959</v>
      </c>
      <c r="T2010" s="13">
        <f>(((J2010/60)/60)/24)+DATE(1970,1,1)+(-5/24)</f>
        <v>40805.396087962959</v>
      </c>
      <c r="U2010">
        <f t="shared" si="31"/>
        <v>2011</v>
      </c>
    </row>
    <row r="2011" spans="1:21" ht="45" x14ac:dyDescent="0.2">
      <c r="A2011" s="8">
        <f>F2011/E2011</f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14">
        <f>F2011/M2011</f>
        <v>383.3643216080402</v>
      </c>
      <c r="Q2011" s="9" t="s">
        <v>8319</v>
      </c>
      <c r="R2011" s="9" t="s">
        <v>8349</v>
      </c>
      <c r="S2011" s="13">
        <f>(((K2011/60)/60)/24)+DATE(1970,1,1)+(-5/24)</f>
        <v>42661.115081018514</v>
      </c>
      <c r="T2011" s="13">
        <f>(((J2011/60)/60)/24)+DATE(1970,1,1)+(-5/24)</f>
        <v>42697.156747685185</v>
      </c>
      <c r="U2011">
        <f t="shared" si="31"/>
        <v>2016</v>
      </c>
    </row>
    <row r="2012" spans="1:21" ht="30" x14ac:dyDescent="0.2">
      <c r="A2012" s="8">
        <f>F2012/E2012</f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14">
        <f>F2012/M2012</f>
        <v>55.276856649395505</v>
      </c>
      <c r="Q2012" s="9" t="s">
        <v>8319</v>
      </c>
      <c r="R2012" s="9" t="s">
        <v>8349</v>
      </c>
      <c r="S2012" s="13">
        <f>(((K2012/60)/60)/24)+DATE(1970,1,1)+(-5/24)</f>
        <v>42570.788090277776</v>
      </c>
      <c r="T2012" s="13">
        <f>(((J2012/60)/60)/24)+DATE(1970,1,1)+(-5/24)</f>
        <v>42600.788090277776</v>
      </c>
      <c r="U2012">
        <f t="shared" si="31"/>
        <v>2016</v>
      </c>
    </row>
    <row r="2013" spans="1:21" ht="45" x14ac:dyDescent="0.2">
      <c r="A2013" s="8">
        <f>F2013/E2013</f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14">
        <f>F2013/M2013</f>
        <v>422.02059732234807</v>
      </c>
      <c r="Q2013" s="9" t="s">
        <v>8319</v>
      </c>
      <c r="R2013" s="9" t="s">
        <v>8349</v>
      </c>
      <c r="S2013" s="13">
        <f>(((K2013/60)/60)/24)+DATE(1970,1,1)+(-5/24)</f>
        <v>42347.150150462963</v>
      </c>
      <c r="T2013" s="13">
        <f>(((J2013/60)/60)/24)+DATE(1970,1,1)+(-5/24)</f>
        <v>42380.749999999993</v>
      </c>
      <c r="U2013">
        <f t="shared" si="31"/>
        <v>2015</v>
      </c>
    </row>
    <row r="2014" spans="1:21" ht="45" x14ac:dyDescent="0.2">
      <c r="A2014" s="8">
        <f>F2014/E2014</f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14">
        <f>F2014/M2014</f>
        <v>64.180327868852459</v>
      </c>
      <c r="Q2014" s="9" t="s">
        <v>8319</v>
      </c>
      <c r="R2014" s="9" t="s">
        <v>8349</v>
      </c>
      <c r="S2014" s="13">
        <f>(((K2014/60)/60)/24)+DATE(1970,1,1)+(-5/24)</f>
        <v>42010.613900462959</v>
      </c>
      <c r="T2014" s="13">
        <f>(((J2014/60)/60)/24)+DATE(1970,1,1)+(-5/24)</f>
        <v>42040.613900462959</v>
      </c>
      <c r="U2014">
        <f t="shared" si="31"/>
        <v>2015</v>
      </c>
    </row>
    <row r="2015" spans="1:21" ht="45" x14ac:dyDescent="0.2">
      <c r="A2015" s="8">
        <f>F2015/E2015</f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14">
        <f>F2015/M2015</f>
        <v>173.57781674704077</v>
      </c>
      <c r="Q2015" s="9" t="s">
        <v>8319</v>
      </c>
      <c r="R2015" s="9" t="s">
        <v>8349</v>
      </c>
      <c r="S2015" s="13">
        <f>(((K2015/60)/60)/24)+DATE(1970,1,1)+(-5/24)</f>
        <v>42499.752476851849</v>
      </c>
      <c r="T2015" s="13">
        <f>(((J2015/60)/60)/24)+DATE(1970,1,1)+(-5/24)</f>
        <v>42559.752476851849</v>
      </c>
      <c r="U2015">
        <f t="shared" si="31"/>
        <v>2016</v>
      </c>
    </row>
    <row r="2016" spans="1:21" ht="45" x14ac:dyDescent="0.2">
      <c r="A2016" s="8">
        <f>F2016/E2016</f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14">
        <f>F2016/M2016</f>
        <v>88.601680840609291</v>
      </c>
      <c r="Q2016" s="9" t="s">
        <v>8319</v>
      </c>
      <c r="R2016" s="9" t="s">
        <v>8349</v>
      </c>
      <c r="S2016" s="13">
        <f>(((K2016/60)/60)/24)+DATE(1970,1,1)+(-5/24)</f>
        <v>41324.006238425922</v>
      </c>
      <c r="T2016" s="13">
        <f>(((J2016/60)/60)/24)+DATE(1970,1,1)+(-5/24)</f>
        <v>41357.964571759258</v>
      </c>
      <c r="U2016">
        <f t="shared" si="31"/>
        <v>2013</v>
      </c>
    </row>
    <row r="2017" spans="1:21" ht="45" x14ac:dyDescent="0.2">
      <c r="A2017" s="8">
        <f>F2017/E2017</f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14">
        <f>F2017/M2017</f>
        <v>50.222283950617282</v>
      </c>
      <c r="Q2017" s="9" t="s">
        <v>8319</v>
      </c>
      <c r="R2017" s="9" t="s">
        <v>8349</v>
      </c>
      <c r="S2017" s="13">
        <f>(((K2017/60)/60)/24)+DATE(1970,1,1)+(-5/24)</f>
        <v>40765.668553240735</v>
      </c>
      <c r="T2017" s="13">
        <f>(((J2017/60)/60)/24)+DATE(1970,1,1)+(-5/24)</f>
        <v>40795.668553240735</v>
      </c>
      <c r="U2017">
        <f t="shared" si="31"/>
        <v>2011</v>
      </c>
    </row>
    <row r="2018" spans="1:21" ht="30" x14ac:dyDescent="0.2">
      <c r="A2018" s="8">
        <f>F2018/E2018</f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14">
        <f>F2018/M2018</f>
        <v>192.38876826722338</v>
      </c>
      <c r="Q2018" s="9" t="s">
        <v>8319</v>
      </c>
      <c r="R2018" s="9" t="s">
        <v>8349</v>
      </c>
      <c r="S2018" s="13">
        <f>(((K2018/60)/60)/24)+DATE(1970,1,1)+(-5/24)</f>
        <v>41312.672442129624</v>
      </c>
      <c r="T2018" s="13">
        <f>(((J2018/60)/60)/24)+DATE(1970,1,1)+(-5/24)</f>
        <v>41342.672442129624</v>
      </c>
      <c r="U2018">
        <f t="shared" si="31"/>
        <v>2013</v>
      </c>
    </row>
    <row r="2019" spans="1:21" ht="45" x14ac:dyDescent="0.2">
      <c r="A2019" s="8">
        <f>F2019/E2019</f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14">
        <f>F2019/M2019</f>
        <v>73.416901408450698</v>
      </c>
      <c r="Q2019" s="9" t="s">
        <v>8319</v>
      </c>
      <c r="R2019" s="9" t="s">
        <v>8349</v>
      </c>
      <c r="S2019" s="13">
        <f>(((K2019/60)/60)/24)+DATE(1970,1,1)+(-5/24)</f>
        <v>40960.849016203698</v>
      </c>
      <c r="T2019" s="13">
        <f>(((J2019/60)/60)/24)+DATE(1970,1,1)+(-5/24)</f>
        <v>40991.958333333328</v>
      </c>
      <c r="U2019">
        <f t="shared" si="31"/>
        <v>2012</v>
      </c>
    </row>
    <row r="2020" spans="1:21" ht="45" x14ac:dyDescent="0.2">
      <c r="A2020" s="8">
        <f>F2020/E2020</f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14">
        <f>F2020/M2020</f>
        <v>147.68495555555555</v>
      </c>
      <c r="Q2020" s="9" t="s">
        <v>8319</v>
      </c>
      <c r="R2020" s="9" t="s">
        <v>8349</v>
      </c>
      <c r="S2020" s="13">
        <f>(((K2020/60)/60)/24)+DATE(1970,1,1)+(-5/24)</f>
        <v>42199.157511574071</v>
      </c>
      <c r="T2020" s="13">
        <f>(((J2020/60)/60)/24)+DATE(1970,1,1)+(-5/24)</f>
        <v>42229.157511574071</v>
      </c>
      <c r="U2020">
        <f t="shared" si="31"/>
        <v>2015</v>
      </c>
    </row>
    <row r="2021" spans="1:21" ht="45" x14ac:dyDescent="0.2">
      <c r="A2021" s="8">
        <f>F2021/E2021</f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14">
        <f>F2021/M2021</f>
        <v>108.96848314606741</v>
      </c>
      <c r="Q2021" s="9" t="s">
        <v>8319</v>
      </c>
      <c r="R2021" s="9" t="s">
        <v>8349</v>
      </c>
      <c r="S2021" s="13">
        <f>(((K2021/60)/60)/24)+DATE(1970,1,1)+(-5/24)</f>
        <v>42605.500243055554</v>
      </c>
      <c r="T2021" s="13">
        <f>(((J2021/60)/60)/24)+DATE(1970,1,1)+(-5/24)</f>
        <v>42635.500243055554</v>
      </c>
      <c r="U2021">
        <f t="shared" si="31"/>
        <v>2016</v>
      </c>
    </row>
    <row r="2022" spans="1:21" ht="45" x14ac:dyDescent="0.2">
      <c r="A2022" s="8">
        <f>F2022/E2022</f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14">
        <f>F2022/M2022</f>
        <v>23.647540983606557</v>
      </c>
      <c r="Q2022" s="9" t="s">
        <v>8319</v>
      </c>
      <c r="R2022" s="9" t="s">
        <v>8349</v>
      </c>
      <c r="S2022" s="13">
        <f>(((K2022/60)/60)/24)+DATE(1970,1,1)+(-5/24)</f>
        <v>41736.88916666666</v>
      </c>
      <c r="T2022" s="13">
        <f>(((J2022/60)/60)/24)+DATE(1970,1,1)+(-5/24)</f>
        <v>41773.752777777772</v>
      </c>
      <c r="U2022">
        <f t="shared" si="31"/>
        <v>2014</v>
      </c>
    </row>
    <row r="2023" spans="1:21" ht="45" x14ac:dyDescent="0.2">
      <c r="A2023" s="8">
        <f>F2023/E2023</f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14">
        <f>F2023/M2023</f>
        <v>147.94736842105263</v>
      </c>
      <c r="Q2023" s="9" t="s">
        <v>8319</v>
      </c>
      <c r="R2023" s="9" t="s">
        <v>8349</v>
      </c>
      <c r="S2023" s="13">
        <f>(((K2023/60)/60)/24)+DATE(1970,1,1)+(-5/24)</f>
        <v>41860.862233796295</v>
      </c>
      <c r="T2023" s="13">
        <f>(((J2023/60)/60)/24)+DATE(1970,1,1)+(-5/24)</f>
        <v>41905.862233796295</v>
      </c>
      <c r="U2023">
        <f t="shared" si="31"/>
        <v>2014</v>
      </c>
    </row>
    <row r="2024" spans="1:21" ht="45" x14ac:dyDescent="0.2">
      <c r="A2024" s="8">
        <f>F2024/E2024</f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14">
        <f>F2024/M2024</f>
        <v>385.03692307692307</v>
      </c>
      <c r="Q2024" s="9" t="s">
        <v>8319</v>
      </c>
      <c r="R2024" s="9" t="s">
        <v>8349</v>
      </c>
      <c r="S2024" s="13">
        <f>(((K2024/60)/60)/24)+DATE(1970,1,1)+(-5/24)</f>
        <v>42502.36078703704</v>
      </c>
      <c r="T2024" s="13">
        <f>(((J2024/60)/60)/24)+DATE(1970,1,1)+(-5/24)</f>
        <v>42532.36078703704</v>
      </c>
      <c r="U2024">
        <f t="shared" si="31"/>
        <v>2016</v>
      </c>
    </row>
    <row r="2025" spans="1:21" ht="45" x14ac:dyDescent="0.2">
      <c r="A2025" s="8">
        <f>F2025/E2025</f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14">
        <f>F2025/M2025</f>
        <v>457.39093484419266</v>
      </c>
      <c r="Q2025" s="9" t="s">
        <v>8319</v>
      </c>
      <c r="R2025" s="9" t="s">
        <v>8349</v>
      </c>
      <c r="S2025" s="13">
        <f>(((K2025/60)/60)/24)+DATE(1970,1,1)+(-5/24)</f>
        <v>42136.212418981479</v>
      </c>
      <c r="T2025" s="13">
        <f>(((J2025/60)/60)/24)+DATE(1970,1,1)+(-5/24)</f>
        <v>42166.212418981479</v>
      </c>
      <c r="U2025">
        <f t="shared" si="31"/>
        <v>2015</v>
      </c>
    </row>
    <row r="2026" spans="1:21" ht="45" x14ac:dyDescent="0.2">
      <c r="A2026" s="8">
        <f>F2026/E2026</f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14">
        <f>F2026/M2026</f>
        <v>222.99047619047619</v>
      </c>
      <c r="Q2026" s="9" t="s">
        <v>8319</v>
      </c>
      <c r="R2026" s="9" t="s">
        <v>8349</v>
      </c>
      <c r="S2026" s="13">
        <f>(((K2026/60)/60)/24)+DATE(1970,1,1)+(-5/24)</f>
        <v>41099.758611111109</v>
      </c>
      <c r="T2026" s="13">
        <f>(((J2026/60)/60)/24)+DATE(1970,1,1)+(-5/24)</f>
        <v>41133.916666666664</v>
      </c>
      <c r="U2026">
        <f t="shared" si="31"/>
        <v>2012</v>
      </c>
    </row>
    <row r="2027" spans="1:21" ht="45" x14ac:dyDescent="0.2">
      <c r="A2027" s="8">
        <f>F2027/E2027</f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14">
        <f>F2027/M2027</f>
        <v>220.74074074074073</v>
      </c>
      <c r="Q2027" s="9" t="s">
        <v>8319</v>
      </c>
      <c r="R2027" s="9" t="s">
        <v>8349</v>
      </c>
      <c r="S2027" s="13">
        <f>(((K2027/60)/60)/24)+DATE(1970,1,1)+(-5/24)</f>
        <v>42135.976226851846</v>
      </c>
      <c r="T2027" s="13">
        <f>(((J2027/60)/60)/24)+DATE(1970,1,1)+(-5/24)</f>
        <v>42165.976226851846</v>
      </c>
      <c r="U2027">
        <f t="shared" si="31"/>
        <v>2015</v>
      </c>
    </row>
    <row r="2028" spans="1:21" ht="30" x14ac:dyDescent="0.2">
      <c r="A2028" s="8">
        <f>F2028/E2028</f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14">
        <f>F2028/M2028</f>
        <v>73.503898678414089</v>
      </c>
      <c r="Q2028" s="9" t="s">
        <v>8319</v>
      </c>
      <c r="R2028" s="9" t="s">
        <v>8349</v>
      </c>
      <c r="S2028" s="13">
        <f>(((K2028/60)/60)/24)+DATE(1970,1,1)+(-5/24)</f>
        <v>41704.527604166666</v>
      </c>
      <c r="T2028" s="13">
        <f>(((J2028/60)/60)/24)+DATE(1970,1,1)+(-5/24)</f>
        <v>41749.957638888889</v>
      </c>
      <c r="U2028">
        <f t="shared" si="31"/>
        <v>2014</v>
      </c>
    </row>
    <row r="2029" spans="1:21" ht="45" x14ac:dyDescent="0.2">
      <c r="A2029" s="8">
        <f>F2029/E2029</f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14">
        <f>F2029/M2029</f>
        <v>223.09647495361781</v>
      </c>
      <c r="Q2029" s="9" t="s">
        <v>8319</v>
      </c>
      <c r="R2029" s="9" t="s">
        <v>8349</v>
      </c>
      <c r="S2029" s="13">
        <f>(((K2029/60)/60)/24)+DATE(1970,1,1)+(-5/24)</f>
        <v>42048.605543981481</v>
      </c>
      <c r="T2029" s="13">
        <f>(((J2029/60)/60)/24)+DATE(1970,1,1)+(-5/24)</f>
        <v>42093.563877314817</v>
      </c>
      <c r="U2029">
        <f t="shared" si="31"/>
        <v>2015</v>
      </c>
    </row>
    <row r="2030" spans="1:21" ht="30" x14ac:dyDescent="0.2">
      <c r="A2030" s="8">
        <f>F2030/E2030</f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14">
        <f>F2030/M2030</f>
        <v>47.911392405063289</v>
      </c>
      <c r="Q2030" s="9" t="s">
        <v>8319</v>
      </c>
      <c r="R2030" s="9" t="s">
        <v>8349</v>
      </c>
      <c r="S2030" s="13">
        <f>(((K2030/60)/60)/24)+DATE(1970,1,1)+(-5/24)</f>
        <v>40215.710717592592</v>
      </c>
      <c r="T2030" s="13">
        <f>(((J2030/60)/60)/24)+DATE(1970,1,1)+(-5/24)</f>
        <v>40252.704861111109</v>
      </c>
      <c r="U2030">
        <f t="shared" si="31"/>
        <v>2010</v>
      </c>
    </row>
    <row r="2031" spans="1:21" ht="30" x14ac:dyDescent="0.2">
      <c r="A2031" s="8">
        <f>F2031/E2031</f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14">
        <f>F2031/M2031</f>
        <v>96.063829787234042</v>
      </c>
      <c r="Q2031" s="9" t="s">
        <v>8319</v>
      </c>
      <c r="R2031" s="9" t="s">
        <v>8349</v>
      </c>
      <c r="S2031" s="13">
        <f>(((K2031/60)/60)/24)+DATE(1970,1,1)+(-5/24)</f>
        <v>41847.813437500001</v>
      </c>
      <c r="T2031" s="13">
        <f>(((J2031/60)/60)/24)+DATE(1970,1,1)+(-5/24)</f>
        <v>41877.813437500001</v>
      </c>
      <c r="U2031">
        <f t="shared" si="31"/>
        <v>2014</v>
      </c>
    </row>
    <row r="2032" spans="1:21" ht="45" x14ac:dyDescent="0.2">
      <c r="A2032" s="8">
        <f>F2032/E2032</f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14">
        <f>F2032/M2032</f>
        <v>118.6144</v>
      </c>
      <c r="Q2032" s="9" t="s">
        <v>8319</v>
      </c>
      <c r="R2032" s="9" t="s">
        <v>8349</v>
      </c>
      <c r="S2032" s="13">
        <f>(((K2032/60)/60)/24)+DATE(1970,1,1)+(-5/24)</f>
        <v>41212.788148148145</v>
      </c>
      <c r="T2032" s="13">
        <f>(((J2032/60)/60)/24)+DATE(1970,1,1)+(-5/24)</f>
        <v>41242.788148148145</v>
      </c>
      <c r="U2032">
        <f t="shared" si="31"/>
        <v>2012</v>
      </c>
    </row>
    <row r="2033" spans="1:21" ht="30" x14ac:dyDescent="0.2">
      <c r="A2033" s="8">
        <f>F2033/E2033</f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14">
        <f>F2033/M2033</f>
        <v>118.45472440944881</v>
      </c>
      <c r="Q2033" s="9" t="s">
        <v>8319</v>
      </c>
      <c r="R2033" s="9" t="s">
        <v>8349</v>
      </c>
      <c r="S2033" s="13">
        <f>(((K2033/60)/60)/24)+DATE(1970,1,1)+(-5/24)</f>
        <v>41975.120983796289</v>
      </c>
      <c r="T2033" s="13">
        <f>(((J2033/60)/60)/24)+DATE(1970,1,1)+(-5/24)</f>
        <v>42012.833333333336</v>
      </c>
      <c r="U2033">
        <f t="shared" si="31"/>
        <v>2014</v>
      </c>
    </row>
    <row r="2034" spans="1:21" ht="45" x14ac:dyDescent="0.2">
      <c r="A2034" s="8">
        <f>F2034/E2034</f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14">
        <f>F2034/M2034</f>
        <v>143.21468926553672</v>
      </c>
      <c r="Q2034" s="9" t="s">
        <v>8319</v>
      </c>
      <c r="R2034" s="9" t="s">
        <v>8349</v>
      </c>
      <c r="S2034" s="13">
        <f>(((K2034/60)/60)/24)+DATE(1970,1,1)+(-5/24)</f>
        <v>42689.35733796296</v>
      </c>
      <c r="T2034" s="13">
        <f>(((J2034/60)/60)/24)+DATE(1970,1,1)+(-5/24)</f>
        <v>42718.999999999993</v>
      </c>
      <c r="U2034">
        <f t="shared" si="31"/>
        <v>2016</v>
      </c>
    </row>
    <row r="2035" spans="1:21" ht="45" x14ac:dyDescent="0.2">
      <c r="A2035" s="8">
        <f>F2035/E2035</f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14">
        <f>F2035/M2035</f>
        <v>282.71518987341773</v>
      </c>
      <c r="Q2035" s="9" t="s">
        <v>8319</v>
      </c>
      <c r="R2035" s="9" t="s">
        <v>8349</v>
      </c>
      <c r="S2035" s="13">
        <f>(((K2035/60)/60)/24)+DATE(1970,1,1)+(-5/24)</f>
        <v>41724.874050925922</v>
      </c>
      <c r="T2035" s="13">
        <f>(((J2035/60)/60)/24)+DATE(1970,1,1)+(-5/24)</f>
        <v>41754.874050925922</v>
      </c>
      <c r="U2035">
        <f t="shared" si="31"/>
        <v>2014</v>
      </c>
    </row>
    <row r="2036" spans="1:21" ht="45" x14ac:dyDescent="0.2">
      <c r="A2036" s="8">
        <f>F2036/E2036</f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14">
        <f>F2036/M2036</f>
        <v>593.93620078740162</v>
      </c>
      <c r="Q2036" s="9" t="s">
        <v>8319</v>
      </c>
      <c r="R2036" s="9" t="s">
        <v>8349</v>
      </c>
      <c r="S2036" s="13">
        <f>(((K2036/60)/60)/24)+DATE(1970,1,1)+(-5/24)</f>
        <v>42075.921678240738</v>
      </c>
      <c r="T2036" s="13">
        <f>(((J2036/60)/60)/24)+DATE(1970,1,1)+(-5/24)</f>
        <v>42131.081944444442</v>
      </c>
      <c r="U2036">
        <f t="shared" si="31"/>
        <v>2015</v>
      </c>
    </row>
    <row r="2037" spans="1:21" ht="45" x14ac:dyDescent="0.2">
      <c r="A2037" s="8">
        <f>F2037/E2037</f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14">
        <f>F2037/M2037</f>
        <v>262.15704968944101</v>
      </c>
      <c r="Q2037" s="9" t="s">
        <v>8319</v>
      </c>
      <c r="R2037" s="9" t="s">
        <v>8349</v>
      </c>
      <c r="S2037" s="13">
        <f>(((K2037/60)/60)/24)+DATE(1970,1,1)+(-5/24)</f>
        <v>42311.41674768518</v>
      </c>
      <c r="T2037" s="13">
        <f>(((J2037/60)/60)/24)+DATE(1970,1,1)+(-5/24)</f>
        <v>42356.833333333336</v>
      </c>
      <c r="U2037">
        <f t="shared" si="31"/>
        <v>2015</v>
      </c>
    </row>
    <row r="2038" spans="1:21" ht="45" x14ac:dyDescent="0.2">
      <c r="A2038" s="8">
        <f>F2038/E2038</f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14">
        <f>F2038/M2038</f>
        <v>46.580778301886795</v>
      </c>
      <c r="Q2038" s="9" t="s">
        <v>8319</v>
      </c>
      <c r="R2038" s="9" t="s">
        <v>8349</v>
      </c>
      <c r="S2038" s="13">
        <f>(((K2038/60)/60)/24)+DATE(1970,1,1)+(-5/24)</f>
        <v>41738.656469907408</v>
      </c>
      <c r="T2038" s="13">
        <f>(((J2038/60)/60)/24)+DATE(1970,1,1)+(-5/24)</f>
        <v>41768.656469907408</v>
      </c>
      <c r="U2038">
        <f t="shared" si="31"/>
        <v>2014</v>
      </c>
    </row>
    <row r="2039" spans="1:21" ht="45" x14ac:dyDescent="0.2">
      <c r="A2039" s="8">
        <f>F2039/E2039</f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14">
        <f>F2039/M2039</f>
        <v>70.041118881118877</v>
      </c>
      <c r="Q2039" s="9" t="s">
        <v>8319</v>
      </c>
      <c r="R2039" s="9" t="s">
        <v>8349</v>
      </c>
      <c r="S2039" s="13">
        <f>(((K2039/60)/60)/24)+DATE(1970,1,1)+(-5/24)</f>
        <v>41578.001770833333</v>
      </c>
      <c r="T2039" s="13">
        <f>(((J2039/60)/60)/24)+DATE(1970,1,1)+(-5/24)</f>
        <v>41638.043437499997</v>
      </c>
      <c r="U2039">
        <f t="shared" si="31"/>
        <v>2013</v>
      </c>
    </row>
    <row r="2040" spans="1:21" ht="45" x14ac:dyDescent="0.2">
      <c r="A2040" s="8">
        <f>F2040/E2040</f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14">
        <f>F2040/M2040</f>
        <v>164.90686274509804</v>
      </c>
      <c r="Q2040" s="9" t="s">
        <v>8319</v>
      </c>
      <c r="R2040" s="9" t="s">
        <v>8349</v>
      </c>
      <c r="S2040" s="13">
        <f>(((K2040/60)/60)/24)+DATE(1970,1,1)+(-5/24)</f>
        <v>41424.062743055554</v>
      </c>
      <c r="T2040" s="13">
        <f>(((J2040/60)/60)/24)+DATE(1970,1,1)+(-5/24)</f>
        <v>41456.541666666664</v>
      </c>
      <c r="U2040">
        <f t="shared" si="31"/>
        <v>2013</v>
      </c>
    </row>
    <row r="2041" spans="1:21" ht="30" x14ac:dyDescent="0.2">
      <c r="A2041" s="8">
        <f>F2041/E2041</f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14">
        <f>F2041/M2041</f>
        <v>449.26385224274406</v>
      </c>
      <c r="Q2041" s="9" t="s">
        <v>8319</v>
      </c>
      <c r="R2041" s="9" t="s">
        <v>8349</v>
      </c>
      <c r="S2041" s="13">
        <f>(((K2041/60)/60)/24)+DATE(1970,1,1)+(-5/24)</f>
        <v>42675.23061342592</v>
      </c>
      <c r="T2041" s="13">
        <f>(((J2041/60)/60)/24)+DATE(1970,1,1)+(-5/24)</f>
        <v>42704.999305555553</v>
      </c>
      <c r="U2041">
        <f t="shared" si="31"/>
        <v>2016</v>
      </c>
    </row>
    <row r="2042" spans="1:21" ht="30" x14ac:dyDescent="0.2">
      <c r="A2042" s="8">
        <f>F2042/E2042</f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14">
        <f>F2042/M2042</f>
        <v>27.472841328413285</v>
      </c>
      <c r="Q2042" s="9" t="s">
        <v>8319</v>
      </c>
      <c r="R2042" s="9" t="s">
        <v>8349</v>
      </c>
      <c r="S2042" s="13">
        <f>(((K2042/60)/60)/24)+DATE(1970,1,1)+(-5/24)</f>
        <v>41578.718784722223</v>
      </c>
      <c r="T2042" s="13">
        <f>(((J2042/60)/60)/24)+DATE(1970,1,1)+(-5/24)</f>
        <v>41593.760451388887</v>
      </c>
      <c r="U2042">
        <f t="shared" si="31"/>
        <v>2013</v>
      </c>
    </row>
    <row r="2043" spans="1:21" ht="45" x14ac:dyDescent="0.2">
      <c r="A2043" s="8">
        <f>F2043/E2043</f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14">
        <f>F2043/M2043</f>
        <v>143.97499999999999</v>
      </c>
      <c r="Q2043" s="9" t="s">
        <v>8319</v>
      </c>
      <c r="R2043" s="9" t="s">
        <v>8349</v>
      </c>
      <c r="S2043" s="13">
        <f>(((K2043/60)/60)/24)+DATE(1970,1,1)+(-5/24)</f>
        <v>42654.317442129628</v>
      </c>
      <c r="T2043" s="13">
        <f>(((J2043/60)/60)/24)+DATE(1970,1,1)+(-5/24)</f>
        <v>42684.359108796292</v>
      </c>
      <c r="U2043">
        <f t="shared" si="31"/>
        <v>2016</v>
      </c>
    </row>
    <row r="2044" spans="1:21" ht="45" x14ac:dyDescent="0.2">
      <c r="A2044" s="8">
        <f>F2044/E2044</f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14">
        <f>F2044/M2044</f>
        <v>88.23571428571428</v>
      </c>
      <c r="Q2044" s="9" t="s">
        <v>8319</v>
      </c>
      <c r="R2044" s="9" t="s">
        <v>8349</v>
      </c>
      <c r="S2044" s="13">
        <f>(((K2044/60)/60)/24)+DATE(1970,1,1)+(-5/24)</f>
        <v>42331.499699074069</v>
      </c>
      <c r="T2044" s="13">
        <f>(((J2044/60)/60)/24)+DATE(1970,1,1)+(-5/24)</f>
        <v>42391.499699074069</v>
      </c>
      <c r="U2044">
        <f t="shared" si="31"/>
        <v>2015</v>
      </c>
    </row>
    <row r="2045" spans="1:21" ht="45" x14ac:dyDescent="0.2">
      <c r="A2045" s="8">
        <f>F2045/E2045</f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14">
        <f>F2045/M2045</f>
        <v>36.326424870466319</v>
      </c>
      <c r="Q2045" s="9" t="s">
        <v>8319</v>
      </c>
      <c r="R2045" s="9" t="s">
        <v>8349</v>
      </c>
      <c r="S2045" s="13">
        <f>(((K2045/60)/60)/24)+DATE(1970,1,1)+(-5/24)</f>
        <v>42660.968483796292</v>
      </c>
      <c r="T2045" s="13">
        <f>(((J2045/60)/60)/24)+DATE(1970,1,1)+(-5/24)</f>
        <v>42714.999305555553</v>
      </c>
      <c r="U2045">
        <f t="shared" si="31"/>
        <v>2016</v>
      </c>
    </row>
    <row r="2046" spans="1:21" ht="45" x14ac:dyDescent="0.2">
      <c r="A2046" s="8">
        <f>F2046/E2046</f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14">
        <f>F2046/M2046</f>
        <v>90.177777777777777</v>
      </c>
      <c r="Q2046" s="9" t="s">
        <v>8319</v>
      </c>
      <c r="R2046" s="9" t="s">
        <v>8349</v>
      </c>
      <c r="S2046" s="13">
        <f>(((K2046/60)/60)/24)+DATE(1970,1,1)+(-5/24)</f>
        <v>42138.475856481477</v>
      </c>
      <c r="T2046" s="13">
        <f>(((J2046/60)/60)/24)+DATE(1970,1,1)+(-5/24)</f>
        <v>42168.475856481477</v>
      </c>
      <c r="U2046">
        <f t="shared" si="31"/>
        <v>2015</v>
      </c>
    </row>
    <row r="2047" spans="1:21" ht="45" x14ac:dyDescent="0.2">
      <c r="A2047" s="8">
        <f>F2047/E2047</f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14">
        <f>F2047/M2047</f>
        <v>152.62361216730039</v>
      </c>
      <c r="Q2047" s="9" t="s">
        <v>8319</v>
      </c>
      <c r="R2047" s="9" t="s">
        <v>8349</v>
      </c>
      <c r="S2047" s="13">
        <f>(((K2047/60)/60)/24)+DATE(1970,1,1)+(-5/24)</f>
        <v>41068.880173611105</v>
      </c>
      <c r="T2047" s="13">
        <f>(((J2047/60)/60)/24)+DATE(1970,1,1)+(-5/24)</f>
        <v>41098.880173611105</v>
      </c>
      <c r="U2047">
        <f t="shared" si="31"/>
        <v>2012</v>
      </c>
    </row>
    <row r="2048" spans="1:21" ht="45" x14ac:dyDescent="0.2">
      <c r="A2048" s="8">
        <f>F2048/E2048</f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14">
        <f>F2048/M2048</f>
        <v>55.806451612903224</v>
      </c>
      <c r="Q2048" s="9" t="s">
        <v>8319</v>
      </c>
      <c r="R2048" s="9" t="s">
        <v>8349</v>
      </c>
      <c r="S2048" s="13">
        <f>(((K2048/60)/60)/24)+DATE(1970,1,1)+(-5/24)</f>
        <v>41386.963472222218</v>
      </c>
      <c r="T2048" s="13">
        <f>(((J2048/60)/60)/24)+DATE(1970,1,1)+(-5/24)</f>
        <v>41416.963472222218</v>
      </c>
      <c r="U2048">
        <f t="shared" si="31"/>
        <v>2013</v>
      </c>
    </row>
    <row r="2049" spans="1:21" ht="45" x14ac:dyDescent="0.2">
      <c r="A2049" s="8">
        <f>F2049/E2049</f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14">
        <f>F2049/M2049</f>
        <v>227.85327313769753</v>
      </c>
      <c r="Q2049" s="9" t="s">
        <v>8319</v>
      </c>
      <c r="R2049" s="9" t="s">
        <v>8349</v>
      </c>
      <c r="S2049" s="13">
        <f>(((K2049/60)/60)/24)+DATE(1970,1,1)+(-5/24)</f>
        <v>42081.695254629631</v>
      </c>
      <c r="T2049" s="13">
        <f>(((J2049/60)/60)/24)+DATE(1970,1,1)+(-5/24)</f>
        <v>42110.791666666664</v>
      </c>
      <c r="U2049">
        <f t="shared" si="31"/>
        <v>2015</v>
      </c>
    </row>
    <row r="2050" spans="1:21" ht="45" x14ac:dyDescent="0.2">
      <c r="A2050" s="8">
        <f>F2050/E2050</f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14">
        <f>F2050/M2050</f>
        <v>91.82989803350327</v>
      </c>
      <c r="Q2050" s="9" t="s">
        <v>8319</v>
      </c>
      <c r="R2050" s="9" t="s">
        <v>8349</v>
      </c>
      <c r="S2050" s="13">
        <f>(((K2050/60)/60)/24)+DATE(1970,1,1)+(-5/24)</f>
        <v>41387.443182870367</v>
      </c>
      <c r="T2050" s="13">
        <f>(((J2050/60)/60)/24)+DATE(1970,1,1)+(-5/24)</f>
        <v>41417.443182870367</v>
      </c>
      <c r="U2050">
        <f t="shared" si="31"/>
        <v>2013</v>
      </c>
    </row>
    <row r="2051" spans="1:21" ht="30" x14ac:dyDescent="0.2">
      <c r="A2051" s="8">
        <f>F2051/E2051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14">
        <f>F2051/M2051</f>
        <v>80.991037735849048</v>
      </c>
      <c r="Q2051" s="9" t="s">
        <v>8319</v>
      </c>
      <c r="R2051" s="9" t="s">
        <v>8349</v>
      </c>
      <c r="S2051" s="13">
        <f>(((K2051/60)/60)/24)+DATE(1970,1,1)+(-5/24)</f>
        <v>41575.319016203699</v>
      </c>
      <c r="T2051" s="13">
        <f>(((J2051/60)/60)/24)+DATE(1970,1,1)+(-5/24)</f>
        <v>41610.749305555553</v>
      </c>
      <c r="U2051">
        <f t="shared" ref="U2051:U2114" si="32">YEAR(S2051)</f>
        <v>2013</v>
      </c>
    </row>
    <row r="2052" spans="1:21" ht="45" x14ac:dyDescent="0.2">
      <c r="A2052" s="8">
        <f>F2052/E2052</f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14">
        <f>F2052/M2052</f>
        <v>278.39411764705881</v>
      </c>
      <c r="Q2052" s="9" t="s">
        <v>8319</v>
      </c>
      <c r="R2052" s="9" t="s">
        <v>8349</v>
      </c>
      <c r="S2052" s="13">
        <f>(((K2052/60)/60)/24)+DATE(1970,1,1)+(-5/24)</f>
        <v>42114.863171296289</v>
      </c>
      <c r="T2052" s="13">
        <f>(((J2052/60)/60)/24)+DATE(1970,1,1)+(-5/24)</f>
        <v>42154.863171296289</v>
      </c>
      <c r="U2052">
        <f t="shared" si="32"/>
        <v>2015</v>
      </c>
    </row>
    <row r="2053" spans="1:21" ht="45" x14ac:dyDescent="0.2">
      <c r="A2053" s="8">
        <f>F2053/E2053</f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14">
        <f>F2053/M2053</f>
        <v>43.095041322314053</v>
      </c>
      <c r="Q2053" s="9" t="s">
        <v>8319</v>
      </c>
      <c r="R2053" s="9" t="s">
        <v>8349</v>
      </c>
      <c r="S2053" s="13">
        <f>(((K2053/60)/60)/24)+DATE(1970,1,1)+(-5/24)</f>
        <v>41603.814085648148</v>
      </c>
      <c r="T2053" s="13">
        <f>(((J2053/60)/60)/24)+DATE(1970,1,1)+(-5/24)</f>
        <v>41633.814085648148</v>
      </c>
      <c r="U2053">
        <f t="shared" si="32"/>
        <v>2013</v>
      </c>
    </row>
    <row r="2054" spans="1:21" ht="45" x14ac:dyDescent="0.2">
      <c r="A2054" s="8">
        <f>F2054/E2054</f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14">
        <f>F2054/M2054</f>
        <v>326.29205175600737</v>
      </c>
      <c r="Q2054" s="9" t="s">
        <v>8319</v>
      </c>
      <c r="R2054" s="9" t="s">
        <v>8349</v>
      </c>
      <c r="S2054" s="13">
        <f>(((K2054/60)/60)/24)+DATE(1970,1,1)+(-5/24)</f>
        <v>42374.875613425924</v>
      </c>
      <c r="T2054" s="13">
        <f>(((J2054/60)/60)/24)+DATE(1970,1,1)+(-5/24)</f>
        <v>42419.875613425924</v>
      </c>
      <c r="U2054">
        <f t="shared" si="32"/>
        <v>2016</v>
      </c>
    </row>
    <row r="2055" spans="1:21" ht="45" x14ac:dyDescent="0.2">
      <c r="A2055" s="8">
        <f>F2055/E2055</f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14">
        <f>F2055/M2055</f>
        <v>41.743801652892564</v>
      </c>
      <c r="Q2055" s="9" t="s">
        <v>8319</v>
      </c>
      <c r="R2055" s="9" t="s">
        <v>8349</v>
      </c>
      <c r="S2055" s="13">
        <f>(((K2055/60)/60)/24)+DATE(1970,1,1)+(-5/24)</f>
        <v>42303.409155092588</v>
      </c>
      <c r="T2055" s="13">
        <f>(((J2055/60)/60)/24)+DATE(1970,1,1)+(-5/24)</f>
        <v>42333.450821759259</v>
      </c>
      <c r="U2055">
        <f t="shared" si="32"/>
        <v>2015</v>
      </c>
    </row>
    <row r="2056" spans="1:21" ht="45" x14ac:dyDescent="0.2">
      <c r="A2056" s="8">
        <f>F2056/E2056</f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14">
        <f>F2056/M2056</f>
        <v>64.020933977455712</v>
      </c>
      <c r="Q2056" s="9" t="s">
        <v>8319</v>
      </c>
      <c r="R2056" s="9" t="s">
        <v>8349</v>
      </c>
      <c r="S2056" s="13">
        <f>(((K2056/60)/60)/24)+DATE(1970,1,1)+(-5/24)</f>
        <v>41731.312615740739</v>
      </c>
      <c r="T2056" s="13">
        <f>(((J2056/60)/60)/24)+DATE(1970,1,1)+(-5/24)</f>
        <v>41761.312615740739</v>
      </c>
      <c r="U2056">
        <f t="shared" si="32"/>
        <v>2014</v>
      </c>
    </row>
    <row r="2057" spans="1:21" ht="45" x14ac:dyDescent="0.2">
      <c r="A2057" s="8">
        <f>F2057/E2057</f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14">
        <f>F2057/M2057</f>
        <v>99.455445544554451</v>
      </c>
      <c r="Q2057" s="9" t="s">
        <v>8319</v>
      </c>
      <c r="R2057" s="9" t="s">
        <v>8349</v>
      </c>
      <c r="S2057" s="13">
        <f>(((K2057/60)/60)/24)+DATE(1970,1,1)+(-5/24)</f>
        <v>41946.465775462959</v>
      </c>
      <c r="T2057" s="13">
        <f>(((J2057/60)/60)/24)+DATE(1970,1,1)+(-5/24)</f>
        <v>41975.958333333336</v>
      </c>
      <c r="U2057">
        <f t="shared" si="32"/>
        <v>2014</v>
      </c>
    </row>
    <row r="2058" spans="1:21" ht="45" x14ac:dyDescent="0.2">
      <c r="A2058" s="8">
        <f>F2058/E2058</f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14">
        <f>F2058/M2058</f>
        <v>138.49458483754512</v>
      </c>
      <c r="Q2058" s="9" t="s">
        <v>8319</v>
      </c>
      <c r="R2058" s="9" t="s">
        <v>8349</v>
      </c>
      <c r="S2058" s="13">
        <f>(((K2058/60)/60)/24)+DATE(1970,1,1)+(-5/24)</f>
        <v>41351.552569444444</v>
      </c>
      <c r="T2058" s="13">
        <f>(((J2058/60)/60)/24)+DATE(1970,1,1)+(-5/24)</f>
        <v>41381.552569444444</v>
      </c>
      <c r="U2058">
        <f t="shared" si="32"/>
        <v>2013</v>
      </c>
    </row>
    <row r="2059" spans="1:21" ht="45" x14ac:dyDescent="0.2">
      <c r="A2059" s="8">
        <f>F2059/E2059</f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14">
        <f>F2059/M2059</f>
        <v>45.547792792792798</v>
      </c>
      <c r="Q2059" s="9" t="s">
        <v>8319</v>
      </c>
      <c r="R2059" s="9" t="s">
        <v>8349</v>
      </c>
      <c r="S2059" s="13">
        <f>(((K2059/60)/60)/24)+DATE(1970,1,1)+(-5/24)</f>
        <v>42396.286249999997</v>
      </c>
      <c r="T2059" s="13">
        <f>(((J2059/60)/60)/24)+DATE(1970,1,1)+(-5/24)</f>
        <v>42426.286249999997</v>
      </c>
      <c r="U2059">
        <f t="shared" si="32"/>
        <v>2016</v>
      </c>
    </row>
    <row r="2060" spans="1:21" ht="30" x14ac:dyDescent="0.2">
      <c r="A2060" s="8">
        <f>F2060/E2060</f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14">
        <f>F2060/M2060</f>
        <v>10.507317073170732</v>
      </c>
      <c r="Q2060" s="9" t="s">
        <v>8319</v>
      </c>
      <c r="R2060" s="9" t="s">
        <v>8349</v>
      </c>
      <c r="S2060" s="13">
        <f>(((K2060/60)/60)/24)+DATE(1970,1,1)+(-5/24)</f>
        <v>42026.16238425926</v>
      </c>
      <c r="T2060" s="13">
        <f>(((J2060/60)/60)/24)+DATE(1970,1,1)+(-5/24)</f>
        <v>42065.624999999993</v>
      </c>
      <c r="U2060">
        <f t="shared" si="32"/>
        <v>2015</v>
      </c>
    </row>
    <row r="2061" spans="1:21" ht="45" x14ac:dyDescent="0.2">
      <c r="A2061" s="8">
        <f>F2061/E2061</f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14">
        <f>F2061/M2061</f>
        <v>114.76533333333333</v>
      </c>
      <c r="Q2061" s="9" t="s">
        <v>8319</v>
      </c>
      <c r="R2061" s="9" t="s">
        <v>8349</v>
      </c>
      <c r="S2061" s="13">
        <f>(((K2061/60)/60)/24)+DATE(1970,1,1)+(-5/24)</f>
        <v>42361.394143518519</v>
      </c>
      <c r="T2061" s="13">
        <f>(((J2061/60)/60)/24)+DATE(1970,1,1)+(-5/24)</f>
        <v>42400.707638888889</v>
      </c>
      <c r="U2061">
        <f t="shared" si="32"/>
        <v>2015</v>
      </c>
    </row>
    <row r="2062" spans="1:21" ht="45" x14ac:dyDescent="0.2">
      <c r="A2062" s="8">
        <f>F2062/E2062</f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14">
        <f>F2062/M2062</f>
        <v>35.997067448680355</v>
      </c>
      <c r="Q2062" s="9" t="s">
        <v>8319</v>
      </c>
      <c r="R2062" s="9" t="s">
        <v>8349</v>
      </c>
      <c r="S2062" s="13">
        <f>(((K2062/60)/60)/24)+DATE(1970,1,1)+(-5/24)</f>
        <v>41783.434606481482</v>
      </c>
      <c r="T2062" s="13">
        <f>(((J2062/60)/60)/24)+DATE(1970,1,1)+(-5/24)</f>
        <v>41843.434606481482</v>
      </c>
      <c r="U2062">
        <f t="shared" si="32"/>
        <v>2014</v>
      </c>
    </row>
    <row r="2063" spans="1:21" ht="45" x14ac:dyDescent="0.2">
      <c r="A2063" s="8">
        <f>F2063/E2063</f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14">
        <f>F2063/M2063</f>
        <v>154.17142857142858</v>
      </c>
      <c r="Q2063" s="9" t="s">
        <v>8319</v>
      </c>
      <c r="R2063" s="9" t="s">
        <v>8349</v>
      </c>
      <c r="S2063" s="13">
        <f>(((K2063/60)/60)/24)+DATE(1970,1,1)+(-5/24)</f>
        <v>42705.556180555555</v>
      </c>
      <c r="T2063" s="13">
        <f>(((J2063/60)/60)/24)+DATE(1970,1,1)+(-5/24)</f>
        <v>42735.556180555555</v>
      </c>
      <c r="U2063">
        <f t="shared" si="32"/>
        <v>2016</v>
      </c>
    </row>
    <row r="2064" spans="1:21" ht="45" x14ac:dyDescent="0.2">
      <c r="A2064" s="8">
        <f>F2064/E2064</f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14">
        <f>F2064/M2064</f>
        <v>566.38916256157631</v>
      </c>
      <c r="Q2064" s="9" t="s">
        <v>8319</v>
      </c>
      <c r="R2064" s="9" t="s">
        <v>8349</v>
      </c>
      <c r="S2064" s="13">
        <f>(((K2064/60)/60)/24)+DATE(1970,1,1)+(-5/24)</f>
        <v>42423.174745370365</v>
      </c>
      <c r="T2064" s="13">
        <f>(((J2064/60)/60)/24)+DATE(1970,1,1)+(-5/24)</f>
        <v>42453.1330787037</v>
      </c>
      <c r="U2064">
        <f t="shared" si="32"/>
        <v>2016</v>
      </c>
    </row>
    <row r="2065" spans="1:21" ht="30" x14ac:dyDescent="0.2">
      <c r="A2065" s="8">
        <f>F2065/E2065</f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14">
        <f>F2065/M2065</f>
        <v>120.85714285714286</v>
      </c>
      <c r="Q2065" s="9" t="s">
        <v>8319</v>
      </c>
      <c r="R2065" s="9" t="s">
        <v>8349</v>
      </c>
      <c r="S2065" s="13">
        <f>(((K2065/60)/60)/24)+DATE(1970,1,1)+(-5/24)</f>
        <v>42472.524317129624</v>
      </c>
      <c r="T2065" s="13">
        <f>(((J2065/60)/60)/24)+DATE(1970,1,1)+(-5/24)</f>
        <v>42505.524317129624</v>
      </c>
      <c r="U2065">
        <f t="shared" si="32"/>
        <v>2016</v>
      </c>
    </row>
    <row r="2066" spans="1:21" ht="45" x14ac:dyDescent="0.2">
      <c r="A2066" s="8">
        <f>F2066/E2066</f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14">
        <f>F2066/M2066</f>
        <v>86.163845492085343</v>
      </c>
      <c r="Q2066" s="9" t="s">
        <v>8319</v>
      </c>
      <c r="R2066" s="9" t="s">
        <v>8349</v>
      </c>
      <c r="S2066" s="13">
        <f>(((K2066/60)/60)/24)+DATE(1970,1,1)+(-5/24)</f>
        <v>41389.1565162037</v>
      </c>
      <c r="T2066" s="13">
        <f>(((J2066/60)/60)/24)+DATE(1970,1,1)+(-5/24)</f>
        <v>41425.291666666664</v>
      </c>
      <c r="U2066">
        <f t="shared" si="32"/>
        <v>2013</v>
      </c>
    </row>
    <row r="2067" spans="1:21" ht="45" x14ac:dyDescent="0.2">
      <c r="A2067" s="8">
        <f>F2067/E2067</f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14">
        <f>F2067/M2067</f>
        <v>51.212114395886893</v>
      </c>
      <c r="Q2067" s="9" t="s">
        <v>8319</v>
      </c>
      <c r="R2067" s="9" t="s">
        <v>8349</v>
      </c>
      <c r="S2067" s="13">
        <f>(((K2067/60)/60)/24)+DATE(1970,1,1)+(-5/24)</f>
        <v>41603.125335648147</v>
      </c>
      <c r="T2067" s="13">
        <f>(((J2067/60)/60)/24)+DATE(1970,1,1)+(-5/24)</f>
        <v>41633.125335648147</v>
      </c>
      <c r="U2067">
        <f t="shared" si="32"/>
        <v>2013</v>
      </c>
    </row>
    <row r="2068" spans="1:21" ht="45" x14ac:dyDescent="0.2">
      <c r="A2068" s="8">
        <f>F2068/E2068</f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14">
        <f>F2068/M2068</f>
        <v>67.261538461538464</v>
      </c>
      <c r="Q2068" s="9" t="s">
        <v>8319</v>
      </c>
      <c r="R2068" s="9" t="s">
        <v>8349</v>
      </c>
      <c r="S2068" s="13">
        <f>(((K2068/60)/60)/24)+DATE(1970,1,1)+(-5/24)</f>
        <v>41844.563460648147</v>
      </c>
      <c r="T2068" s="13">
        <f>(((J2068/60)/60)/24)+DATE(1970,1,1)+(-5/24)</f>
        <v>41874.563460648147</v>
      </c>
      <c r="U2068">
        <f t="shared" si="32"/>
        <v>2014</v>
      </c>
    </row>
    <row r="2069" spans="1:21" ht="45" x14ac:dyDescent="0.2">
      <c r="A2069" s="8">
        <f>F2069/E2069</f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14">
        <f>F2069/M2069</f>
        <v>62.8</v>
      </c>
      <c r="Q2069" s="9" t="s">
        <v>8319</v>
      </c>
      <c r="R2069" s="9" t="s">
        <v>8349</v>
      </c>
      <c r="S2069" s="13">
        <f>(((K2069/60)/60)/24)+DATE(1970,1,1)+(-5/24)</f>
        <v>42115.645555555551</v>
      </c>
      <c r="T2069" s="13">
        <f>(((J2069/60)/60)/24)+DATE(1970,1,1)+(-5/24)</f>
        <v>42148.645555555551</v>
      </c>
      <c r="U2069">
        <f t="shared" si="32"/>
        <v>2015</v>
      </c>
    </row>
    <row r="2070" spans="1:21" ht="45" x14ac:dyDescent="0.2">
      <c r="A2070" s="8">
        <f>F2070/E2070</f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14">
        <f>F2070/M2070</f>
        <v>346.13118421052633</v>
      </c>
      <c r="Q2070" s="9" t="s">
        <v>8319</v>
      </c>
      <c r="R2070" s="9" t="s">
        <v>8349</v>
      </c>
      <c r="S2070" s="13">
        <f>(((K2070/60)/60)/24)+DATE(1970,1,1)+(-5/24)</f>
        <v>42633.633275462962</v>
      </c>
      <c r="T2070" s="13">
        <f>(((J2070/60)/60)/24)+DATE(1970,1,1)+(-5/24)</f>
        <v>42663.633275462962</v>
      </c>
      <c r="U2070">
        <f t="shared" si="32"/>
        <v>2016</v>
      </c>
    </row>
    <row r="2071" spans="1:21" ht="45" x14ac:dyDescent="0.2">
      <c r="A2071" s="8">
        <f>F2071/E2071</f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14">
        <f>F2071/M2071</f>
        <v>244.11912547528519</v>
      </c>
      <c r="Q2071" s="9" t="s">
        <v>8319</v>
      </c>
      <c r="R2071" s="9" t="s">
        <v>8349</v>
      </c>
      <c r="S2071" s="13">
        <f>(((K2071/60)/60)/24)+DATE(1970,1,1)+(-5/24)</f>
        <v>42340.763784722221</v>
      </c>
      <c r="T2071" s="13">
        <f>(((J2071/60)/60)/24)+DATE(1970,1,1)+(-5/24)</f>
        <v>42371.763784722221</v>
      </c>
      <c r="U2071">
        <f t="shared" si="32"/>
        <v>2015</v>
      </c>
    </row>
    <row r="2072" spans="1:21" ht="45" x14ac:dyDescent="0.2">
      <c r="A2072" s="8">
        <f>F2072/E2072</f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14">
        <f>F2072/M2072</f>
        <v>259.25424836601309</v>
      </c>
      <c r="Q2072" s="9" t="s">
        <v>8319</v>
      </c>
      <c r="R2072" s="9" t="s">
        <v>8349</v>
      </c>
      <c r="S2072" s="13">
        <f>(((K2072/60)/60)/24)+DATE(1970,1,1)+(-5/24)</f>
        <v>42519.448182870365</v>
      </c>
      <c r="T2072" s="13">
        <f>(((J2072/60)/60)/24)+DATE(1970,1,1)+(-5/24)</f>
        <v>42549.448182870365</v>
      </c>
      <c r="U2072">
        <f t="shared" si="32"/>
        <v>2016</v>
      </c>
    </row>
    <row r="2073" spans="1:21" ht="45" x14ac:dyDescent="0.2">
      <c r="A2073" s="8">
        <f>F2073/E2073</f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14">
        <f>F2073/M2073</f>
        <v>201.96402877697841</v>
      </c>
      <c r="Q2073" s="9" t="s">
        <v>8319</v>
      </c>
      <c r="R2073" s="9" t="s">
        <v>8349</v>
      </c>
      <c r="S2073" s="13">
        <f>(((K2073/60)/60)/24)+DATE(1970,1,1)+(-5/24)</f>
        <v>42600.070416666662</v>
      </c>
      <c r="T2073" s="13">
        <f>(((J2073/60)/60)/24)+DATE(1970,1,1)+(-5/24)</f>
        <v>42645.070416666662</v>
      </c>
      <c r="U2073">
        <f t="shared" si="32"/>
        <v>2016</v>
      </c>
    </row>
    <row r="2074" spans="1:21" ht="45" x14ac:dyDescent="0.2">
      <c r="A2074" s="8">
        <f>F2074/E2074</f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14">
        <f>F2074/M2074</f>
        <v>226.20857142857142</v>
      </c>
      <c r="Q2074" s="9" t="s">
        <v>8319</v>
      </c>
      <c r="R2074" s="9" t="s">
        <v>8349</v>
      </c>
      <c r="S2074" s="13">
        <f>(((K2074/60)/60)/24)+DATE(1970,1,1)+(-5/24)</f>
        <v>42467.373055555552</v>
      </c>
      <c r="T2074" s="13">
        <f>(((J2074/60)/60)/24)+DATE(1970,1,1)+(-5/24)</f>
        <v>42497.373055555552</v>
      </c>
      <c r="U2074">
        <f t="shared" si="32"/>
        <v>2016</v>
      </c>
    </row>
    <row r="2075" spans="1:21" ht="45" x14ac:dyDescent="0.2">
      <c r="A2075" s="8">
        <f>F2075/E2075</f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14">
        <f>F2075/M2075</f>
        <v>324.69</v>
      </c>
      <c r="Q2075" s="9" t="s">
        <v>8319</v>
      </c>
      <c r="R2075" s="9" t="s">
        <v>8349</v>
      </c>
      <c r="S2075" s="13">
        <f>(((K2075/60)/60)/24)+DATE(1970,1,1)+(-5/24)</f>
        <v>42087.459699074076</v>
      </c>
      <c r="T2075" s="13">
        <f>(((J2075/60)/60)/24)+DATE(1970,1,1)+(-5/24)</f>
        <v>42132.459699074076</v>
      </c>
      <c r="U2075">
        <f t="shared" si="32"/>
        <v>2015</v>
      </c>
    </row>
    <row r="2076" spans="1:21" ht="30" x14ac:dyDescent="0.2">
      <c r="A2076" s="8">
        <f>F2076/E2076</f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14">
        <f>F2076/M2076</f>
        <v>205</v>
      </c>
      <c r="Q2076" s="9" t="s">
        <v>8319</v>
      </c>
      <c r="R2076" s="9" t="s">
        <v>8349</v>
      </c>
      <c r="S2076" s="13">
        <f>(((K2076/60)/60)/24)+DATE(1970,1,1)+(-5/24)</f>
        <v>42466.617847222216</v>
      </c>
      <c r="T2076" s="13">
        <f>(((J2076/60)/60)/24)+DATE(1970,1,1)+(-5/24)</f>
        <v>42496.617847222216</v>
      </c>
      <c r="U2076">
        <f t="shared" si="32"/>
        <v>2016</v>
      </c>
    </row>
    <row r="2077" spans="1:21" ht="45" x14ac:dyDescent="0.2">
      <c r="A2077" s="8">
        <f>F2077/E2077</f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14">
        <f>F2077/M2077</f>
        <v>20.465926829268295</v>
      </c>
      <c r="Q2077" s="9" t="s">
        <v>8319</v>
      </c>
      <c r="R2077" s="9" t="s">
        <v>8349</v>
      </c>
      <c r="S2077" s="13">
        <f>(((K2077/60)/60)/24)+DATE(1970,1,1)+(-5/24)</f>
        <v>41450.473240740735</v>
      </c>
      <c r="T2077" s="13">
        <f>(((J2077/60)/60)/24)+DATE(1970,1,1)+(-5/24)</f>
        <v>41480.473240740735</v>
      </c>
      <c r="U2077">
        <f t="shared" si="32"/>
        <v>2013</v>
      </c>
    </row>
    <row r="2078" spans="1:21" ht="30" x14ac:dyDescent="0.2">
      <c r="A2078" s="8">
        <f>F2078/E2078</f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14">
        <f>F2078/M2078</f>
        <v>116.35303146309367</v>
      </c>
      <c r="Q2078" s="9" t="s">
        <v>8319</v>
      </c>
      <c r="R2078" s="9" t="s">
        <v>8349</v>
      </c>
      <c r="S2078" s="13">
        <f>(((K2078/60)/60)/24)+DATE(1970,1,1)+(-5/24)</f>
        <v>41803.672326388885</v>
      </c>
      <c r="T2078" s="13">
        <f>(((J2078/60)/60)/24)+DATE(1970,1,1)+(-5/24)</f>
        <v>41843.672326388885</v>
      </c>
      <c r="U2078">
        <f t="shared" si="32"/>
        <v>2014</v>
      </c>
    </row>
    <row r="2079" spans="1:21" ht="45" x14ac:dyDescent="0.2">
      <c r="A2079" s="8">
        <f>F2079/E2079</f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14">
        <f>F2079/M2079</f>
        <v>307.20212765957444</v>
      </c>
      <c r="Q2079" s="9" t="s">
        <v>8319</v>
      </c>
      <c r="R2079" s="9" t="s">
        <v>8349</v>
      </c>
      <c r="S2079" s="13">
        <f>(((K2079/60)/60)/24)+DATE(1970,1,1)+(-5/24)</f>
        <v>42102.83421296296</v>
      </c>
      <c r="T2079" s="13">
        <f>(((J2079/60)/60)/24)+DATE(1970,1,1)+(-5/24)</f>
        <v>42160.666666666664</v>
      </c>
      <c r="U2079">
        <f t="shared" si="32"/>
        <v>2015</v>
      </c>
    </row>
    <row r="2080" spans="1:21" ht="45" x14ac:dyDescent="0.2">
      <c r="A2080" s="8">
        <f>F2080/E2080</f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14">
        <f>F2080/M2080</f>
        <v>546.6875</v>
      </c>
      <c r="Q2080" s="9" t="s">
        <v>8319</v>
      </c>
      <c r="R2080" s="9" t="s">
        <v>8349</v>
      </c>
      <c r="S2080" s="13">
        <f>(((K2080/60)/60)/24)+DATE(1970,1,1)+(-5/24)</f>
        <v>42692.563159722216</v>
      </c>
      <c r="T2080" s="13">
        <f>(((J2080/60)/60)/24)+DATE(1970,1,1)+(-5/24)</f>
        <v>42722.563159722216</v>
      </c>
      <c r="U2080">
        <f t="shared" si="32"/>
        <v>2016</v>
      </c>
    </row>
    <row r="2081" spans="1:21" ht="45" x14ac:dyDescent="0.2">
      <c r="A2081" s="8">
        <f>F2081/E2081</f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14">
        <f>F2081/M2081</f>
        <v>47.474464579901152</v>
      </c>
      <c r="Q2081" s="9" t="s">
        <v>8319</v>
      </c>
      <c r="R2081" s="9" t="s">
        <v>8349</v>
      </c>
      <c r="S2081" s="13">
        <f>(((K2081/60)/60)/24)+DATE(1970,1,1)+(-5/24)</f>
        <v>42150.502233796295</v>
      </c>
      <c r="T2081" s="13">
        <f>(((J2081/60)/60)/24)+DATE(1970,1,1)+(-5/24)</f>
        <v>42180.583333333336</v>
      </c>
      <c r="U2081">
        <f t="shared" si="32"/>
        <v>2015</v>
      </c>
    </row>
    <row r="2082" spans="1:21" ht="45" x14ac:dyDescent="0.2">
      <c r="A2082" s="8">
        <f>F2082/E2082</f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14">
        <f>F2082/M2082</f>
        <v>101.56</v>
      </c>
      <c r="Q2082" s="9" t="s">
        <v>8319</v>
      </c>
      <c r="R2082" s="9" t="s">
        <v>8349</v>
      </c>
      <c r="S2082" s="13">
        <f>(((K2082/60)/60)/24)+DATE(1970,1,1)+(-5/24)</f>
        <v>42289.748842592591</v>
      </c>
      <c r="T2082" s="13">
        <f>(((J2082/60)/60)/24)+DATE(1970,1,1)+(-5/24)</f>
        <v>42319.790509259255</v>
      </c>
      <c r="U2082">
        <f t="shared" si="32"/>
        <v>2015</v>
      </c>
    </row>
    <row r="2083" spans="1:21" ht="45" x14ac:dyDescent="0.2">
      <c r="A2083" s="8">
        <f>F2083/E2083</f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14">
        <f>F2083/M2083</f>
        <v>72.909090909090907</v>
      </c>
      <c r="Q2083" s="9" t="s">
        <v>8325</v>
      </c>
      <c r="R2083" s="9" t="s">
        <v>8329</v>
      </c>
      <c r="S2083" s="13">
        <f>(((K2083/60)/60)/24)+DATE(1970,1,1)+(-5/24)</f>
        <v>41003.948553240742</v>
      </c>
      <c r="T2083" s="13">
        <f>(((J2083/60)/60)/24)+DATE(1970,1,1)+(-5/24)</f>
        <v>41044.999305555553</v>
      </c>
      <c r="U2083">
        <f t="shared" si="32"/>
        <v>2012</v>
      </c>
    </row>
    <row r="2084" spans="1:21" ht="45" x14ac:dyDescent="0.2">
      <c r="A2084" s="8">
        <f>F2084/E2084</f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14">
        <f>F2084/M2084</f>
        <v>43.710526315789473</v>
      </c>
      <c r="Q2084" s="9" t="s">
        <v>8325</v>
      </c>
      <c r="R2084" s="9" t="s">
        <v>8329</v>
      </c>
      <c r="S2084" s="13">
        <f>(((K2084/60)/60)/24)+DATE(1970,1,1)+(-5/24)</f>
        <v>40810.911990740737</v>
      </c>
      <c r="T2084" s="13">
        <f>(((J2084/60)/60)/24)+DATE(1970,1,1)+(-5/24)</f>
        <v>40870.953657407401</v>
      </c>
      <c r="U2084">
        <f t="shared" si="32"/>
        <v>2011</v>
      </c>
    </row>
    <row r="2085" spans="1:21" ht="45" x14ac:dyDescent="0.2">
      <c r="A2085" s="8">
        <f>F2085/E2085</f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14">
        <f>F2085/M2085</f>
        <v>34</v>
      </c>
      <c r="Q2085" s="9" t="s">
        <v>8325</v>
      </c>
      <c r="R2085" s="9" t="s">
        <v>8329</v>
      </c>
      <c r="S2085" s="13">
        <f>(((K2085/60)/60)/24)+DATE(1970,1,1)+(-5/24)</f>
        <v>41034.513831018514</v>
      </c>
      <c r="T2085" s="13">
        <f>(((J2085/60)/60)/24)+DATE(1970,1,1)+(-5/24)</f>
        <v>41064.513831018514</v>
      </c>
      <c r="U2085">
        <f t="shared" si="32"/>
        <v>2012</v>
      </c>
    </row>
    <row r="2086" spans="1:21" ht="45" x14ac:dyDescent="0.2">
      <c r="A2086" s="8">
        <f>F2086/E2086</f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14">
        <f>F2086/M2086</f>
        <v>70.652173913043484</v>
      </c>
      <c r="Q2086" s="9" t="s">
        <v>8325</v>
      </c>
      <c r="R2086" s="9" t="s">
        <v>8329</v>
      </c>
      <c r="S2086" s="13">
        <f>(((K2086/60)/60)/24)+DATE(1970,1,1)+(-5/24)</f>
        <v>41731.624791666662</v>
      </c>
      <c r="T2086" s="13">
        <f>(((J2086/60)/60)/24)+DATE(1970,1,1)+(-5/24)</f>
        <v>41763.082638888889</v>
      </c>
      <c r="U2086">
        <f t="shared" si="32"/>
        <v>2014</v>
      </c>
    </row>
    <row r="2087" spans="1:21" ht="45" x14ac:dyDescent="0.2">
      <c r="A2087" s="8">
        <f>F2087/E2087</f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14">
        <f>F2087/M2087</f>
        <v>89.301204819277103</v>
      </c>
      <c r="Q2087" s="9" t="s">
        <v>8325</v>
      </c>
      <c r="R2087" s="9" t="s">
        <v>8329</v>
      </c>
      <c r="S2087" s="13">
        <f>(((K2087/60)/60)/24)+DATE(1970,1,1)+(-5/24)</f>
        <v>41075.627164351848</v>
      </c>
      <c r="T2087" s="13">
        <f>(((J2087/60)/60)/24)+DATE(1970,1,1)+(-5/24)</f>
        <v>41105.627164351848</v>
      </c>
      <c r="U2087">
        <f t="shared" si="32"/>
        <v>2012</v>
      </c>
    </row>
    <row r="2088" spans="1:21" ht="45" x14ac:dyDescent="0.2">
      <c r="A2088" s="8">
        <f>F2088/E2088</f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14">
        <f>F2088/M2088</f>
        <v>115.08571428571429</v>
      </c>
      <c r="Q2088" s="9" t="s">
        <v>8325</v>
      </c>
      <c r="R2088" s="9" t="s">
        <v>8329</v>
      </c>
      <c r="S2088" s="13">
        <f>(((K2088/60)/60)/24)+DATE(1970,1,1)+(-5/24)</f>
        <v>40860.462175925924</v>
      </c>
      <c r="T2088" s="13">
        <f>(((J2088/60)/60)/24)+DATE(1970,1,1)+(-5/24)</f>
        <v>40890.999305555553</v>
      </c>
      <c r="U2088">
        <f t="shared" si="32"/>
        <v>2011</v>
      </c>
    </row>
    <row r="2089" spans="1:21" ht="45" x14ac:dyDescent="0.2">
      <c r="A2089" s="8">
        <f>F2089/E2089</f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14">
        <f>F2089/M2089</f>
        <v>62.12</v>
      </c>
      <c r="Q2089" s="9" t="s">
        <v>8325</v>
      </c>
      <c r="R2089" s="9" t="s">
        <v>8329</v>
      </c>
      <c r="S2089" s="13">
        <f>(((K2089/60)/60)/24)+DATE(1970,1,1)+(-5/24)</f>
        <v>40763.996041666665</v>
      </c>
      <c r="T2089" s="13">
        <f>(((J2089/60)/60)/24)+DATE(1970,1,1)+(-5/24)</f>
        <v>40793.996041666665</v>
      </c>
      <c r="U2089">
        <f t="shared" si="32"/>
        <v>2011</v>
      </c>
    </row>
    <row r="2090" spans="1:21" ht="45" x14ac:dyDescent="0.2">
      <c r="A2090" s="8">
        <f>F2090/E2090</f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14">
        <f>F2090/M2090</f>
        <v>46.204266666666669</v>
      </c>
      <c r="Q2090" s="9" t="s">
        <v>8325</v>
      </c>
      <c r="R2090" s="9" t="s">
        <v>8329</v>
      </c>
      <c r="S2090" s="13">
        <f>(((K2090/60)/60)/24)+DATE(1970,1,1)+(-5/24)</f>
        <v>40395.506388888884</v>
      </c>
      <c r="T2090" s="13">
        <f>(((J2090/60)/60)/24)+DATE(1970,1,1)+(-5/24)</f>
        <v>40431.957638888889</v>
      </c>
      <c r="U2090">
        <f t="shared" si="32"/>
        <v>2010</v>
      </c>
    </row>
    <row r="2091" spans="1:21" ht="30" x14ac:dyDescent="0.2">
      <c r="A2091" s="8">
        <f>F2091/E2091</f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14">
        <f>F2091/M2091</f>
        <v>48.54854838709678</v>
      </c>
      <c r="Q2091" s="9" t="s">
        <v>8325</v>
      </c>
      <c r="R2091" s="9" t="s">
        <v>8329</v>
      </c>
      <c r="S2091" s="13">
        <f>(((K2091/60)/60)/24)+DATE(1970,1,1)+(-5/24)</f>
        <v>41452.867986111109</v>
      </c>
      <c r="T2091" s="13">
        <f>(((J2091/60)/60)/24)+DATE(1970,1,1)+(-5/24)</f>
        <v>41487.867986111109</v>
      </c>
      <c r="U2091">
        <f t="shared" si="32"/>
        <v>2013</v>
      </c>
    </row>
    <row r="2092" spans="1:21" ht="45" x14ac:dyDescent="0.2">
      <c r="A2092" s="8">
        <f>F2092/E2092</f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14">
        <f>F2092/M2092</f>
        <v>57.520187499999999</v>
      </c>
      <c r="Q2092" s="9" t="s">
        <v>8325</v>
      </c>
      <c r="R2092" s="9" t="s">
        <v>8329</v>
      </c>
      <c r="S2092" s="13">
        <f>(((K2092/60)/60)/24)+DATE(1970,1,1)+(-5/24)</f>
        <v>41299.173090277778</v>
      </c>
      <c r="T2092" s="13">
        <f>(((J2092/60)/60)/24)+DATE(1970,1,1)+(-5/24)</f>
        <v>41329.173090277778</v>
      </c>
      <c r="U2092">
        <f t="shared" si="32"/>
        <v>2013</v>
      </c>
    </row>
    <row r="2093" spans="1:21" ht="45" x14ac:dyDescent="0.2">
      <c r="A2093" s="8">
        <f>F2093/E2093</f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14">
        <f>F2093/M2093</f>
        <v>88.147154471544724</v>
      </c>
      <c r="Q2093" s="9" t="s">
        <v>8325</v>
      </c>
      <c r="R2093" s="9" t="s">
        <v>8329</v>
      </c>
      <c r="S2093" s="13">
        <f>(((K2093/60)/60)/24)+DATE(1970,1,1)+(-5/24)</f>
        <v>40555.114328703698</v>
      </c>
      <c r="T2093" s="13">
        <f>(((J2093/60)/60)/24)+DATE(1970,1,1)+(-5/24)</f>
        <v>40603.625</v>
      </c>
      <c r="U2093">
        <f t="shared" si="32"/>
        <v>2011</v>
      </c>
    </row>
    <row r="2094" spans="1:21" ht="45" x14ac:dyDescent="0.2">
      <c r="A2094" s="8">
        <f>F2094/E2094</f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14">
        <f>F2094/M2094</f>
        <v>110.49090909090908</v>
      </c>
      <c r="Q2094" s="9" t="s">
        <v>8325</v>
      </c>
      <c r="R2094" s="9" t="s">
        <v>8329</v>
      </c>
      <c r="S2094" s="13">
        <f>(((K2094/60)/60)/24)+DATE(1970,1,1)+(-5/24)</f>
        <v>40763.499212962961</v>
      </c>
      <c r="T2094" s="13">
        <f>(((J2094/60)/60)/24)+DATE(1970,1,1)+(-5/24)</f>
        <v>40823.499212962961</v>
      </c>
      <c r="U2094">
        <f t="shared" si="32"/>
        <v>2011</v>
      </c>
    </row>
    <row r="2095" spans="1:21" ht="45" x14ac:dyDescent="0.2">
      <c r="A2095" s="8">
        <f>F2095/E2095</f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14">
        <f>F2095/M2095</f>
        <v>66.826086956521735</v>
      </c>
      <c r="Q2095" s="9" t="s">
        <v>8325</v>
      </c>
      <c r="R2095" s="9" t="s">
        <v>8329</v>
      </c>
      <c r="S2095" s="13">
        <f>(((K2095/60)/60)/24)+DATE(1970,1,1)+(-5/24)</f>
        <v>41205.646203703705</v>
      </c>
      <c r="T2095" s="13">
        <f>(((J2095/60)/60)/24)+DATE(1970,1,1)+(-5/24)</f>
        <v>41265.68787037037</v>
      </c>
      <c r="U2095">
        <f t="shared" si="32"/>
        <v>2012</v>
      </c>
    </row>
    <row r="2096" spans="1:21" ht="45" x14ac:dyDescent="0.2">
      <c r="A2096" s="8">
        <f>F2096/E2096</f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14">
        <f>F2096/M2096</f>
        <v>58.597222222222221</v>
      </c>
      <c r="Q2096" s="9" t="s">
        <v>8325</v>
      </c>
      <c r="R2096" s="9" t="s">
        <v>8329</v>
      </c>
      <c r="S2096" s="13">
        <f>(((K2096/60)/60)/24)+DATE(1970,1,1)+(-5/24)</f>
        <v>40938.811689814815</v>
      </c>
      <c r="T2096" s="13">
        <f>(((J2096/60)/60)/24)+DATE(1970,1,1)+(-5/24)</f>
        <v>40972.916666666664</v>
      </c>
      <c r="U2096">
        <f t="shared" si="32"/>
        <v>2012</v>
      </c>
    </row>
    <row r="2097" spans="1:21" ht="45" x14ac:dyDescent="0.2">
      <c r="A2097" s="8">
        <f>F2097/E2097</f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14">
        <f>F2097/M2097</f>
        <v>113.63636363636364</v>
      </c>
      <c r="Q2097" s="9" t="s">
        <v>8325</v>
      </c>
      <c r="R2097" s="9" t="s">
        <v>8329</v>
      </c>
      <c r="S2097" s="13">
        <f>(((K2097/60)/60)/24)+DATE(1970,1,1)+(-5/24)</f>
        <v>40758.525150462956</v>
      </c>
      <c r="T2097" s="13">
        <f>(((J2097/60)/60)/24)+DATE(1970,1,1)+(-5/24)</f>
        <v>40818.525150462956</v>
      </c>
      <c r="U2097">
        <f t="shared" si="32"/>
        <v>2011</v>
      </c>
    </row>
    <row r="2098" spans="1:21" ht="45" x14ac:dyDescent="0.2">
      <c r="A2098" s="8">
        <f>F2098/E2098</f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14">
        <f>F2098/M2098</f>
        <v>43.571428571428569</v>
      </c>
      <c r="Q2098" s="9" t="s">
        <v>8325</v>
      </c>
      <c r="R2098" s="9" t="s">
        <v>8329</v>
      </c>
      <c r="S2098" s="13">
        <f>(((K2098/60)/60)/24)+DATE(1970,1,1)+(-5/24)</f>
        <v>41192.550173611111</v>
      </c>
      <c r="T2098" s="13">
        <f>(((J2098/60)/60)/24)+DATE(1970,1,1)+(-5/24)</f>
        <v>41207.957638888889</v>
      </c>
      <c r="U2098">
        <f t="shared" si="32"/>
        <v>2012</v>
      </c>
    </row>
    <row r="2099" spans="1:21" ht="45" x14ac:dyDescent="0.2">
      <c r="A2099" s="8">
        <f>F2099/E2099</f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14">
        <f>F2099/M2099</f>
        <v>78.94736842105263</v>
      </c>
      <c r="Q2099" s="9" t="s">
        <v>8325</v>
      </c>
      <c r="R2099" s="9" t="s">
        <v>8329</v>
      </c>
      <c r="S2099" s="13">
        <f>(((K2099/60)/60)/24)+DATE(1970,1,1)+(-5/24)</f>
        <v>40818.376562499994</v>
      </c>
      <c r="T2099" s="13">
        <f>(((J2099/60)/60)/24)+DATE(1970,1,1)+(-5/24)</f>
        <v>40878.418229166666</v>
      </c>
      <c r="U2099">
        <f t="shared" si="32"/>
        <v>2011</v>
      </c>
    </row>
    <row r="2100" spans="1:21" ht="45" x14ac:dyDescent="0.2">
      <c r="A2100" s="8">
        <f>F2100/E2100</f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14">
        <f>F2100/M2100</f>
        <v>188.125</v>
      </c>
      <c r="Q2100" s="9" t="s">
        <v>8325</v>
      </c>
      <c r="R2100" s="9" t="s">
        <v>8329</v>
      </c>
      <c r="S2100" s="13">
        <f>(((K2100/60)/60)/24)+DATE(1970,1,1)+(-5/24)</f>
        <v>40945.905497685184</v>
      </c>
      <c r="T2100" s="13">
        <f>(((J2100/60)/60)/24)+DATE(1970,1,1)+(-5/24)</f>
        <v>40975.905497685184</v>
      </c>
      <c r="U2100">
        <f t="shared" si="32"/>
        <v>2012</v>
      </c>
    </row>
    <row r="2101" spans="1:21" x14ac:dyDescent="0.2">
      <c r="A2101" s="8">
        <f>F2101/E2101</f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14">
        <f>F2101/M2101</f>
        <v>63.031746031746032</v>
      </c>
      <c r="Q2101" s="9" t="s">
        <v>8325</v>
      </c>
      <c r="R2101" s="9" t="s">
        <v>8329</v>
      </c>
      <c r="S2101" s="13">
        <f>(((K2101/60)/60)/24)+DATE(1970,1,1)+(-5/24)</f>
        <v>42173.53800925926</v>
      </c>
      <c r="T2101" s="13">
        <f>(((J2101/60)/60)/24)+DATE(1970,1,1)+(-5/24)</f>
        <v>42186.944444444445</v>
      </c>
      <c r="U2101">
        <f t="shared" si="32"/>
        <v>2015</v>
      </c>
    </row>
    <row r="2102" spans="1:21" ht="45" x14ac:dyDescent="0.2">
      <c r="A2102" s="8">
        <f>F2102/E2102</f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14">
        <f>F2102/M2102</f>
        <v>30.37037037037037</v>
      </c>
      <c r="Q2102" s="9" t="s">
        <v>8325</v>
      </c>
      <c r="R2102" s="9" t="s">
        <v>8329</v>
      </c>
      <c r="S2102" s="13">
        <f>(((K2102/60)/60)/24)+DATE(1970,1,1)+(-5/24)</f>
        <v>41074.62663194444</v>
      </c>
      <c r="T2102" s="13">
        <f>(((J2102/60)/60)/24)+DATE(1970,1,1)+(-5/24)</f>
        <v>41089.957638888889</v>
      </c>
      <c r="U2102">
        <f t="shared" si="32"/>
        <v>2012</v>
      </c>
    </row>
    <row r="2103" spans="1:21" ht="45" x14ac:dyDescent="0.2">
      <c r="A2103" s="8">
        <f>F2103/E2103</f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14">
        <f>F2103/M2103</f>
        <v>51.477272727272727</v>
      </c>
      <c r="Q2103" s="9" t="s">
        <v>8325</v>
      </c>
      <c r="R2103" s="9" t="s">
        <v>8329</v>
      </c>
      <c r="S2103" s="13">
        <f>(((K2103/60)/60)/24)+DATE(1970,1,1)+(-5/24)</f>
        <v>40891.941134259258</v>
      </c>
      <c r="T2103" s="13">
        <f>(((J2103/60)/60)/24)+DATE(1970,1,1)+(-5/24)</f>
        <v>40951.941134259258</v>
      </c>
      <c r="U2103">
        <f t="shared" si="32"/>
        <v>2011</v>
      </c>
    </row>
    <row r="2104" spans="1:21" ht="45" x14ac:dyDescent="0.2">
      <c r="A2104" s="8">
        <f>F2104/E2104</f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14">
        <f>F2104/M2104</f>
        <v>35.789473684210527</v>
      </c>
      <c r="Q2104" s="9" t="s">
        <v>8325</v>
      </c>
      <c r="R2104" s="9" t="s">
        <v>8329</v>
      </c>
      <c r="S2104" s="13">
        <f>(((K2104/60)/60)/24)+DATE(1970,1,1)+(-5/24)</f>
        <v>40638.660277777773</v>
      </c>
      <c r="T2104" s="13">
        <f>(((J2104/60)/60)/24)+DATE(1970,1,1)+(-5/24)</f>
        <v>40668.660277777773</v>
      </c>
      <c r="U2104">
        <f t="shared" si="32"/>
        <v>2011</v>
      </c>
    </row>
    <row r="2105" spans="1:21" ht="30" x14ac:dyDescent="0.2">
      <c r="A2105" s="8">
        <f>F2105/E2105</f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14">
        <f>F2105/M2105</f>
        <v>98.817391304347822</v>
      </c>
      <c r="Q2105" s="9" t="s">
        <v>8325</v>
      </c>
      <c r="R2105" s="9" t="s">
        <v>8329</v>
      </c>
      <c r="S2105" s="13">
        <f>(((K2105/60)/60)/24)+DATE(1970,1,1)+(-5/24)</f>
        <v>41192.546608796292</v>
      </c>
      <c r="T2105" s="13">
        <f>(((J2105/60)/60)/24)+DATE(1970,1,1)+(-5/24)</f>
        <v>41222.588275462964</v>
      </c>
      <c r="U2105">
        <f t="shared" si="32"/>
        <v>2012</v>
      </c>
    </row>
    <row r="2106" spans="1:21" ht="45" x14ac:dyDescent="0.2">
      <c r="A2106" s="8">
        <f>F2106/E2106</f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14">
        <f>F2106/M2106</f>
        <v>28</v>
      </c>
      <c r="Q2106" s="9" t="s">
        <v>8325</v>
      </c>
      <c r="R2106" s="9" t="s">
        <v>8329</v>
      </c>
      <c r="S2106" s="13">
        <f>(((K2106/60)/60)/24)+DATE(1970,1,1)+(-5/24)</f>
        <v>41393.86613425926</v>
      </c>
      <c r="T2106" s="13">
        <f>(((J2106/60)/60)/24)+DATE(1970,1,1)+(-5/24)</f>
        <v>41424.791666666664</v>
      </c>
      <c r="U2106">
        <f t="shared" si="32"/>
        <v>2013</v>
      </c>
    </row>
    <row r="2107" spans="1:21" ht="30" x14ac:dyDescent="0.2">
      <c r="A2107" s="8">
        <f>F2107/E2107</f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14">
        <f>F2107/M2107</f>
        <v>51.313131313131315</v>
      </c>
      <c r="Q2107" s="9" t="s">
        <v>8325</v>
      </c>
      <c r="R2107" s="9" t="s">
        <v>8329</v>
      </c>
      <c r="S2107" s="13">
        <f>(((K2107/60)/60)/24)+DATE(1970,1,1)+(-5/24)</f>
        <v>41951.580474537033</v>
      </c>
      <c r="T2107" s="13">
        <f>(((J2107/60)/60)/24)+DATE(1970,1,1)+(-5/24)</f>
        <v>41963.958333333336</v>
      </c>
      <c r="U2107">
        <f t="shared" si="32"/>
        <v>2014</v>
      </c>
    </row>
    <row r="2108" spans="1:21" ht="45" x14ac:dyDescent="0.2">
      <c r="A2108" s="8">
        <f>F2108/E2108</f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14">
        <f>F2108/M2108</f>
        <v>53.522727272727273</v>
      </c>
      <c r="Q2108" s="9" t="s">
        <v>8325</v>
      </c>
      <c r="R2108" s="9" t="s">
        <v>8329</v>
      </c>
      <c r="S2108" s="13">
        <f>(((K2108/60)/60)/24)+DATE(1970,1,1)+(-5/24)</f>
        <v>41270.006643518514</v>
      </c>
      <c r="T2108" s="13">
        <f>(((J2108/60)/60)/24)+DATE(1970,1,1)+(-5/24)</f>
        <v>41300.006643518514</v>
      </c>
      <c r="U2108">
        <f t="shared" si="32"/>
        <v>2012</v>
      </c>
    </row>
    <row r="2109" spans="1:21" ht="45" x14ac:dyDescent="0.2">
      <c r="A2109" s="8">
        <f>F2109/E2109</f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14">
        <f>F2109/M2109</f>
        <v>37.149310344827583</v>
      </c>
      <c r="Q2109" s="9" t="s">
        <v>8325</v>
      </c>
      <c r="R2109" s="9" t="s">
        <v>8329</v>
      </c>
      <c r="S2109" s="13">
        <f>(((K2109/60)/60)/24)+DATE(1970,1,1)+(-5/24)</f>
        <v>41934.502233796295</v>
      </c>
      <c r="T2109" s="13">
        <f>(((J2109/60)/60)/24)+DATE(1970,1,1)+(-5/24)</f>
        <v>41955.543900462959</v>
      </c>
      <c r="U2109">
        <f t="shared" si="32"/>
        <v>2014</v>
      </c>
    </row>
    <row r="2110" spans="1:21" ht="45" x14ac:dyDescent="0.2">
      <c r="A2110" s="8">
        <f>F2110/E2110</f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14">
        <f>F2110/M2110</f>
        <v>89.895287958115176</v>
      </c>
      <c r="Q2110" s="9" t="s">
        <v>8325</v>
      </c>
      <c r="R2110" s="9" t="s">
        <v>8329</v>
      </c>
      <c r="S2110" s="13">
        <f>(((K2110/60)/60)/24)+DATE(1970,1,1)+(-5/24)</f>
        <v>41134.967361111107</v>
      </c>
      <c r="T2110" s="13">
        <f>(((J2110/60)/60)/24)+DATE(1970,1,1)+(-5/24)</f>
        <v>41161.954861111109</v>
      </c>
      <c r="U2110">
        <f t="shared" si="32"/>
        <v>2012</v>
      </c>
    </row>
    <row r="2111" spans="1:21" ht="30" x14ac:dyDescent="0.2">
      <c r="A2111" s="8">
        <f>F2111/E2111</f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14">
        <f>F2111/M2111</f>
        <v>106.52500000000001</v>
      </c>
      <c r="Q2111" s="9" t="s">
        <v>8325</v>
      </c>
      <c r="R2111" s="9" t="s">
        <v>8329</v>
      </c>
      <c r="S2111" s="13">
        <f>(((K2111/60)/60)/24)+DATE(1970,1,1)+(-5/24)</f>
        <v>42160.500196759262</v>
      </c>
      <c r="T2111" s="13">
        <f>(((J2111/60)/60)/24)+DATE(1970,1,1)+(-5/24)</f>
        <v>42190.500196759262</v>
      </c>
      <c r="U2111">
        <f t="shared" si="32"/>
        <v>2015</v>
      </c>
    </row>
    <row r="2112" spans="1:21" ht="30" x14ac:dyDescent="0.2">
      <c r="A2112" s="8">
        <f>F2112/E2112</f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14">
        <f>F2112/M2112</f>
        <v>52.815789473684212</v>
      </c>
      <c r="Q2112" s="9" t="s">
        <v>8325</v>
      </c>
      <c r="R2112" s="9" t="s">
        <v>8329</v>
      </c>
      <c r="S2112" s="13">
        <f>(((K2112/60)/60)/24)+DATE(1970,1,1)+(-5/24)</f>
        <v>41759.462604166663</v>
      </c>
      <c r="T2112" s="13">
        <f>(((J2112/60)/60)/24)+DATE(1970,1,1)+(-5/24)</f>
        <v>41786.999305555553</v>
      </c>
      <c r="U2112">
        <f t="shared" si="32"/>
        <v>2014</v>
      </c>
    </row>
    <row r="2113" spans="1:21" ht="45" x14ac:dyDescent="0.2">
      <c r="A2113" s="8">
        <f>F2113/E2113</f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14">
        <f>F2113/M2113</f>
        <v>54.615384615384613</v>
      </c>
      <c r="Q2113" s="9" t="s">
        <v>8325</v>
      </c>
      <c r="R2113" s="9" t="s">
        <v>8329</v>
      </c>
      <c r="S2113" s="13">
        <f>(((K2113/60)/60)/24)+DATE(1970,1,1)+(-5/24)</f>
        <v>40702.988715277774</v>
      </c>
      <c r="T2113" s="13">
        <f>(((J2113/60)/60)/24)+DATE(1970,1,1)+(-5/24)</f>
        <v>40769.833333333328</v>
      </c>
      <c r="U2113">
        <f t="shared" si="32"/>
        <v>2011</v>
      </c>
    </row>
    <row r="2114" spans="1:21" ht="45" x14ac:dyDescent="0.2">
      <c r="A2114" s="8">
        <f>F2114/E2114</f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14">
        <f>F2114/M2114</f>
        <v>27.272727272727273</v>
      </c>
      <c r="Q2114" s="9" t="s">
        <v>8325</v>
      </c>
      <c r="R2114" s="9" t="s">
        <v>8329</v>
      </c>
      <c r="S2114" s="13">
        <f>(((K2114/60)/60)/24)+DATE(1970,1,1)+(-5/24)</f>
        <v>41365.719826388886</v>
      </c>
      <c r="T2114" s="13">
        <f>(((J2114/60)/60)/24)+DATE(1970,1,1)+(-5/24)</f>
        <v>41379.719826388886</v>
      </c>
      <c r="U2114">
        <f t="shared" si="32"/>
        <v>2013</v>
      </c>
    </row>
    <row r="2115" spans="1:21" ht="30" x14ac:dyDescent="0.2">
      <c r="A2115" s="8">
        <f>F2115/E2115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14">
        <f>F2115/M2115</f>
        <v>68.598130841121488</v>
      </c>
      <c r="Q2115" s="9" t="s">
        <v>8325</v>
      </c>
      <c r="R2115" s="9" t="s">
        <v>8329</v>
      </c>
      <c r="S2115" s="13">
        <f>(((K2115/60)/60)/24)+DATE(1970,1,1)+(-5/24)</f>
        <v>41870.657129629624</v>
      </c>
      <c r="T2115" s="13">
        <f>(((J2115/60)/60)/24)+DATE(1970,1,1)+(-5/24)</f>
        <v>41905.657129629624</v>
      </c>
      <c r="U2115">
        <f t="shared" ref="U2115:U2178" si="33">YEAR(S2115)</f>
        <v>2014</v>
      </c>
    </row>
    <row r="2116" spans="1:21" ht="45" x14ac:dyDescent="0.2">
      <c r="A2116" s="8">
        <f>F2116/E2116</f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14">
        <f>F2116/M2116</f>
        <v>35.612244897959187</v>
      </c>
      <c r="Q2116" s="9" t="s">
        <v>8325</v>
      </c>
      <c r="R2116" s="9" t="s">
        <v>8329</v>
      </c>
      <c r="S2116" s="13">
        <f>(((K2116/60)/60)/24)+DATE(1970,1,1)+(-5/24)</f>
        <v>40458.607291666667</v>
      </c>
      <c r="T2116" s="13">
        <f>(((J2116/60)/60)/24)+DATE(1970,1,1)+(-5/24)</f>
        <v>40520.999305555553</v>
      </c>
      <c r="U2116">
        <f t="shared" si="33"/>
        <v>2010</v>
      </c>
    </row>
    <row r="2117" spans="1:21" ht="45" x14ac:dyDescent="0.2">
      <c r="A2117" s="8">
        <f>F2117/E2117</f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14">
        <f>F2117/M2117</f>
        <v>94.027777777777771</v>
      </c>
      <c r="Q2117" s="9" t="s">
        <v>8325</v>
      </c>
      <c r="R2117" s="9" t="s">
        <v>8329</v>
      </c>
      <c r="S2117" s="13">
        <f>(((K2117/60)/60)/24)+DATE(1970,1,1)+(-5/24)</f>
        <v>40563.872696759259</v>
      </c>
      <c r="T2117" s="13">
        <f>(((J2117/60)/60)/24)+DATE(1970,1,1)+(-5/24)</f>
        <v>40593.872696759259</v>
      </c>
      <c r="U2117">
        <f t="shared" si="33"/>
        <v>2011</v>
      </c>
    </row>
    <row r="2118" spans="1:21" ht="45" x14ac:dyDescent="0.2">
      <c r="A2118" s="8">
        <f>F2118/E2118</f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14">
        <f>F2118/M2118</f>
        <v>526.45652173913038</v>
      </c>
      <c r="Q2118" s="9" t="s">
        <v>8325</v>
      </c>
      <c r="R2118" s="9" t="s">
        <v>8329</v>
      </c>
      <c r="S2118" s="13">
        <f>(((K2118/60)/60)/24)+DATE(1970,1,1)+(-5/24)</f>
        <v>41136.569479166668</v>
      </c>
      <c r="T2118" s="13">
        <f>(((J2118/60)/60)/24)+DATE(1970,1,1)+(-5/24)</f>
        <v>41184.569479166668</v>
      </c>
      <c r="U2118">
        <f t="shared" si="33"/>
        <v>2012</v>
      </c>
    </row>
    <row r="2119" spans="1:21" ht="45" x14ac:dyDescent="0.2">
      <c r="A2119" s="8">
        <f>F2119/E2119</f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14">
        <f>F2119/M2119</f>
        <v>50.657142857142858</v>
      </c>
      <c r="Q2119" s="9" t="s">
        <v>8325</v>
      </c>
      <c r="R2119" s="9" t="s">
        <v>8329</v>
      </c>
      <c r="S2119" s="13">
        <f>(((K2119/60)/60)/24)+DATE(1970,1,1)+(-5/24)</f>
        <v>42289.851261574069</v>
      </c>
      <c r="T2119" s="13">
        <f>(((J2119/60)/60)/24)+DATE(1970,1,1)+(-5/24)</f>
        <v>42303.999305555553</v>
      </c>
      <c r="U2119">
        <f t="shared" si="33"/>
        <v>2015</v>
      </c>
    </row>
    <row r="2120" spans="1:21" ht="30" x14ac:dyDescent="0.2">
      <c r="A2120" s="8">
        <f>F2120/E2120</f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14">
        <f>F2120/M2120</f>
        <v>79.182941176470578</v>
      </c>
      <c r="Q2120" s="9" t="s">
        <v>8325</v>
      </c>
      <c r="R2120" s="9" t="s">
        <v>8329</v>
      </c>
      <c r="S2120" s="13">
        <f>(((K2120/60)/60)/24)+DATE(1970,1,1)+(-5/24)</f>
        <v>40718.631203703699</v>
      </c>
      <c r="T2120" s="13">
        <f>(((J2120/60)/60)/24)+DATE(1970,1,1)+(-5/24)</f>
        <v>40748.631203703699</v>
      </c>
      <c r="U2120">
        <f t="shared" si="33"/>
        <v>2011</v>
      </c>
    </row>
    <row r="2121" spans="1:21" ht="45" x14ac:dyDescent="0.2">
      <c r="A2121" s="8">
        <f>F2121/E2121</f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14">
        <f>F2121/M2121</f>
        <v>91.590909090909093</v>
      </c>
      <c r="Q2121" s="9" t="s">
        <v>8325</v>
      </c>
      <c r="R2121" s="9" t="s">
        <v>8329</v>
      </c>
      <c r="S2121" s="13">
        <f>(((K2121/60)/60)/24)+DATE(1970,1,1)+(-5/24)</f>
        <v>41106.921817129631</v>
      </c>
      <c r="T2121" s="13">
        <f>(((J2121/60)/60)/24)+DATE(1970,1,1)+(-5/24)</f>
        <v>41136.921817129631</v>
      </c>
      <c r="U2121">
        <f t="shared" si="33"/>
        <v>2012</v>
      </c>
    </row>
    <row r="2122" spans="1:21" ht="45" x14ac:dyDescent="0.2">
      <c r="A2122" s="8">
        <f>F2122/E2122</f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14">
        <f>F2122/M2122</f>
        <v>116.96275362318841</v>
      </c>
      <c r="Q2122" s="9" t="s">
        <v>8325</v>
      </c>
      <c r="R2122" s="9" t="s">
        <v>8329</v>
      </c>
      <c r="S2122" s="13">
        <f>(((K2122/60)/60)/24)+DATE(1970,1,1)+(-5/24)</f>
        <v>41591.756203703699</v>
      </c>
      <c r="T2122" s="13">
        <f>(((J2122/60)/60)/24)+DATE(1970,1,1)+(-5/24)</f>
        <v>41640.756203703699</v>
      </c>
      <c r="U2122">
        <f t="shared" si="33"/>
        <v>2013</v>
      </c>
    </row>
    <row r="2123" spans="1:21" ht="30" x14ac:dyDescent="0.2">
      <c r="A2123" s="8">
        <f>F2123/E2123</f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14">
        <f>F2123/M2123</f>
        <v>28.4</v>
      </c>
      <c r="Q2123" s="9" t="s">
        <v>8333</v>
      </c>
      <c r="R2123" s="9" t="s">
        <v>8334</v>
      </c>
      <c r="S2123" s="13">
        <f>(((K2123/60)/60)/24)+DATE(1970,1,1)+(-5/24)</f>
        <v>42716.534120370365</v>
      </c>
      <c r="T2123" s="13">
        <f>(((J2123/60)/60)/24)+DATE(1970,1,1)+(-5/24)</f>
        <v>42746.534120370365</v>
      </c>
      <c r="U2123">
        <f t="shared" si="33"/>
        <v>2016</v>
      </c>
    </row>
    <row r="2124" spans="1:21" ht="30" x14ac:dyDescent="0.2">
      <c r="A2124" s="8">
        <f>F2124/E2124</f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14">
        <f>F2124/M2124</f>
        <v>103.33333333333333</v>
      </c>
      <c r="Q2124" s="9" t="s">
        <v>8333</v>
      </c>
      <c r="R2124" s="9" t="s">
        <v>8334</v>
      </c>
      <c r="S2124" s="13">
        <f>(((K2124/60)/60)/24)+DATE(1970,1,1)+(-5/24)</f>
        <v>42712.092233796291</v>
      </c>
      <c r="T2124" s="13">
        <f>(((J2124/60)/60)/24)+DATE(1970,1,1)+(-5/24)</f>
        <v>42742.092233796291</v>
      </c>
      <c r="U2124">
        <f t="shared" si="33"/>
        <v>2016</v>
      </c>
    </row>
    <row r="2125" spans="1:21" ht="60" x14ac:dyDescent="0.2">
      <c r="A2125" s="8">
        <f>F2125/E2125</f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14">
        <f>F2125/M2125</f>
        <v>10</v>
      </c>
      <c r="Q2125" s="9" t="s">
        <v>8333</v>
      </c>
      <c r="R2125" s="9" t="s">
        <v>8334</v>
      </c>
      <c r="S2125" s="13">
        <f>(((K2125/60)/60)/24)+DATE(1970,1,1)+(-5/24)</f>
        <v>40198.216516203705</v>
      </c>
      <c r="T2125" s="13">
        <f>(((J2125/60)/60)/24)+DATE(1970,1,1)+(-5/24)</f>
        <v>40252.082638888889</v>
      </c>
      <c r="U2125">
        <f t="shared" si="33"/>
        <v>2010</v>
      </c>
    </row>
    <row r="2126" spans="1:21" ht="45" x14ac:dyDescent="0.2">
      <c r="A2126" s="8">
        <f>F2126/E2126</f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14">
        <f>F2126/M2126</f>
        <v>23</v>
      </c>
      <c r="Q2126" s="9" t="s">
        <v>8333</v>
      </c>
      <c r="R2126" s="9" t="s">
        <v>8334</v>
      </c>
      <c r="S2126" s="13">
        <f>(((K2126/60)/60)/24)+DATE(1970,1,1)+(-5/24)</f>
        <v>40463.819849537031</v>
      </c>
      <c r="T2126" s="13">
        <f>(((J2126/60)/60)/24)+DATE(1970,1,1)+(-5/24)</f>
        <v>40512</v>
      </c>
      <c r="U2126">
        <f t="shared" si="33"/>
        <v>2010</v>
      </c>
    </row>
    <row r="2127" spans="1:21" ht="45" x14ac:dyDescent="0.2">
      <c r="A2127" s="8">
        <f>F2127/E2127</f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14">
        <f>F2127/M2127</f>
        <v>31.555555555555557</v>
      </c>
      <c r="Q2127" s="9" t="s">
        <v>8333</v>
      </c>
      <c r="R2127" s="9" t="s">
        <v>8334</v>
      </c>
      <c r="S2127" s="13">
        <f>(((K2127/60)/60)/24)+DATE(1970,1,1)+(-5/24)</f>
        <v>42190.815196759257</v>
      </c>
      <c r="T2127" s="13">
        <f>(((J2127/60)/60)/24)+DATE(1970,1,1)+(-5/24)</f>
        <v>42220.815196759257</v>
      </c>
      <c r="U2127">
        <f t="shared" si="33"/>
        <v>2015</v>
      </c>
    </row>
    <row r="2128" spans="1:21" ht="45" x14ac:dyDescent="0.2">
      <c r="A2128" s="8">
        <f>F2128/E2128</f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14">
        <f>F2128/M2128</f>
        <v>5</v>
      </c>
      <c r="Q2128" s="9" t="s">
        <v>8333</v>
      </c>
      <c r="R2128" s="9" t="s">
        <v>8334</v>
      </c>
      <c r="S2128" s="13">
        <f>(((K2128/60)/60)/24)+DATE(1970,1,1)+(-5/24)</f>
        <v>41951.76489583333</v>
      </c>
      <c r="T2128" s="13">
        <f>(((J2128/60)/60)/24)+DATE(1970,1,1)+(-5/24)</f>
        <v>41981.76489583333</v>
      </c>
      <c r="U2128">
        <f t="shared" si="33"/>
        <v>2014</v>
      </c>
    </row>
    <row r="2129" spans="1:21" x14ac:dyDescent="0.2">
      <c r="A2129" s="8">
        <f>F2129/E2129</f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14">
        <f>F2129/M2129</f>
        <v>34.220338983050844</v>
      </c>
      <c r="Q2129" s="9" t="s">
        <v>8333</v>
      </c>
      <c r="R2129" s="9" t="s">
        <v>8334</v>
      </c>
      <c r="S2129" s="13">
        <f>(((K2129/60)/60)/24)+DATE(1970,1,1)+(-5/24)</f>
        <v>42045.297025462954</v>
      </c>
      <c r="T2129" s="13">
        <f>(((J2129/60)/60)/24)+DATE(1970,1,1)+(-5/24)</f>
        <v>42075.255358796298</v>
      </c>
      <c r="U2129">
        <f t="shared" si="33"/>
        <v>2015</v>
      </c>
    </row>
    <row r="2130" spans="1:21" ht="45" x14ac:dyDescent="0.2">
      <c r="A2130" s="8">
        <f>F2130/E2130</f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14">
        <f>F2130/M2130</f>
        <v>25</v>
      </c>
      <c r="Q2130" s="9" t="s">
        <v>8333</v>
      </c>
      <c r="R2130" s="9" t="s">
        <v>8334</v>
      </c>
      <c r="S2130" s="13">
        <f>(((K2130/60)/60)/24)+DATE(1970,1,1)+(-5/24)</f>
        <v>41843.564456018517</v>
      </c>
      <c r="T2130" s="13">
        <f>(((J2130/60)/60)/24)+DATE(1970,1,1)+(-5/24)</f>
        <v>41903.564456018517</v>
      </c>
      <c r="U2130">
        <f t="shared" si="33"/>
        <v>2014</v>
      </c>
    </row>
    <row r="2131" spans="1:21" ht="45" x14ac:dyDescent="0.2">
      <c r="A2131" s="8">
        <f>F2131/E2131</f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14">
        <f>F2131/M2131</f>
        <v>19.666666666666668</v>
      </c>
      <c r="Q2131" s="9" t="s">
        <v>8333</v>
      </c>
      <c r="R2131" s="9" t="s">
        <v>8334</v>
      </c>
      <c r="S2131" s="13">
        <f>(((K2131/60)/60)/24)+DATE(1970,1,1)+(-5/24)</f>
        <v>42408.815972222219</v>
      </c>
      <c r="T2131" s="13">
        <f>(((J2131/60)/60)/24)+DATE(1970,1,1)+(-5/24)</f>
        <v>42438.815972222219</v>
      </c>
      <c r="U2131">
        <f t="shared" si="33"/>
        <v>2016</v>
      </c>
    </row>
    <row r="2132" spans="1:21" ht="30" x14ac:dyDescent="0.2">
      <c r="A2132" s="8">
        <f>F2132/E2132</f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14">
        <f>F2132/M2132</f>
        <v>21.25</v>
      </c>
      <c r="Q2132" s="9" t="s">
        <v>8333</v>
      </c>
      <c r="R2132" s="9" t="s">
        <v>8334</v>
      </c>
      <c r="S2132" s="13">
        <f>(((K2132/60)/60)/24)+DATE(1970,1,1)+(-5/24)</f>
        <v>41831.87804398148</v>
      </c>
      <c r="T2132" s="13">
        <f>(((J2132/60)/60)/24)+DATE(1970,1,1)+(-5/24)</f>
        <v>41866.87804398148</v>
      </c>
      <c r="U2132">
        <f t="shared" si="33"/>
        <v>2014</v>
      </c>
    </row>
    <row r="2133" spans="1:21" ht="45" x14ac:dyDescent="0.2">
      <c r="A2133" s="8">
        <f>F2133/E2133</f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14">
        <f>F2133/M2133</f>
        <v>8.3333333333333339</v>
      </c>
      <c r="Q2133" s="9" t="s">
        <v>8333</v>
      </c>
      <c r="R2133" s="9" t="s">
        <v>8334</v>
      </c>
      <c r="S2133" s="13">
        <f>(((K2133/60)/60)/24)+DATE(1970,1,1)+(-5/24)</f>
        <v>42166.998738425922</v>
      </c>
      <c r="T2133" s="13">
        <f>(((J2133/60)/60)/24)+DATE(1970,1,1)+(-5/24)</f>
        <v>42196.998738425922</v>
      </c>
      <c r="U2133">
        <f t="shared" si="33"/>
        <v>2015</v>
      </c>
    </row>
    <row r="2134" spans="1:21" ht="45" x14ac:dyDescent="0.2">
      <c r="A2134" s="8">
        <f>F2134/E2134</f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14">
        <f>F2134/M2134</f>
        <v>21.34333333333333</v>
      </c>
      <c r="Q2134" s="9" t="s">
        <v>8333</v>
      </c>
      <c r="R2134" s="9" t="s">
        <v>8334</v>
      </c>
      <c r="S2134" s="13">
        <f>(((K2134/60)/60)/24)+DATE(1970,1,1)+(-5/24)</f>
        <v>41643.27884259259</v>
      </c>
      <c r="T2134" s="13">
        <f>(((J2134/60)/60)/24)+DATE(1970,1,1)+(-5/24)</f>
        <v>41673.27884259259</v>
      </c>
      <c r="U2134">
        <f t="shared" si="33"/>
        <v>2014</v>
      </c>
    </row>
    <row r="2135" spans="1:21" ht="45" x14ac:dyDescent="0.2">
      <c r="A2135" s="8">
        <f>F2135/E2135</f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14">
        <f>F2135/M2135</f>
        <v>5.333333333333333</v>
      </c>
      <c r="Q2135" s="9" t="s">
        <v>8333</v>
      </c>
      <c r="R2135" s="9" t="s">
        <v>8334</v>
      </c>
      <c r="S2135" s="13">
        <f>(((K2135/60)/60)/24)+DATE(1970,1,1)+(-5/24)</f>
        <v>40618.888877314814</v>
      </c>
      <c r="T2135" s="13">
        <f>(((J2135/60)/60)/24)+DATE(1970,1,1)+(-5/24)</f>
        <v>40657.082638888889</v>
      </c>
      <c r="U2135">
        <f t="shared" si="33"/>
        <v>2011</v>
      </c>
    </row>
    <row r="2136" spans="1:21" ht="45" x14ac:dyDescent="0.2">
      <c r="A2136" s="8">
        <f>F2136/E2136</f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14">
        <f>F2136/M2136</f>
        <v>34.666666666666664</v>
      </c>
      <c r="Q2136" s="9" t="s">
        <v>8333</v>
      </c>
      <c r="R2136" s="9" t="s">
        <v>8334</v>
      </c>
      <c r="S2136" s="13">
        <f>(((K2136/60)/60)/24)+DATE(1970,1,1)+(-5/24)</f>
        <v>41361.678136574068</v>
      </c>
      <c r="T2136" s="13">
        <f>(((J2136/60)/60)/24)+DATE(1970,1,1)+(-5/24)</f>
        <v>41391.678136574068</v>
      </c>
      <c r="U2136">
        <f t="shared" si="33"/>
        <v>2013</v>
      </c>
    </row>
    <row r="2137" spans="1:21" ht="45" x14ac:dyDescent="0.2">
      <c r="A2137" s="8">
        <f>F2137/E2137</f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14">
        <f>F2137/M2137</f>
        <v>21.727272727272727</v>
      </c>
      <c r="Q2137" s="9" t="s">
        <v>8333</v>
      </c>
      <c r="R2137" s="9" t="s">
        <v>8334</v>
      </c>
      <c r="S2137" s="13">
        <f>(((K2137/60)/60)/24)+DATE(1970,1,1)+(-5/24)</f>
        <v>41156.755011574067</v>
      </c>
      <c r="T2137" s="13">
        <f>(((J2137/60)/60)/24)+DATE(1970,1,1)+(-5/24)</f>
        <v>41186.755011574067</v>
      </c>
      <c r="U2137">
        <f t="shared" si="33"/>
        <v>2012</v>
      </c>
    </row>
    <row r="2138" spans="1:21" ht="45" x14ac:dyDescent="0.2">
      <c r="A2138" s="8">
        <f>F2138/E2138</f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14">
        <f>F2138/M2138</f>
        <v>11.922499999999999</v>
      </c>
      <c r="Q2138" s="9" t="s">
        <v>8333</v>
      </c>
      <c r="R2138" s="9" t="s">
        <v>8334</v>
      </c>
      <c r="S2138" s="13">
        <f>(((K2138/60)/60)/24)+DATE(1970,1,1)+(-5/24)</f>
        <v>41536.300763888888</v>
      </c>
      <c r="T2138" s="13">
        <f>(((J2138/60)/60)/24)+DATE(1970,1,1)+(-5/24)</f>
        <v>41566.300763888888</v>
      </c>
      <c r="U2138">
        <f t="shared" si="33"/>
        <v>2013</v>
      </c>
    </row>
    <row r="2139" spans="1:21" ht="45" x14ac:dyDescent="0.2">
      <c r="A2139" s="8">
        <f>F2139/E2139</f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14">
        <f>F2139/M2139</f>
        <v>26.59737827715356</v>
      </c>
      <c r="Q2139" s="9" t="s">
        <v>8333</v>
      </c>
      <c r="R2139" s="9" t="s">
        <v>8334</v>
      </c>
      <c r="S2139" s="13">
        <f>(((K2139/60)/60)/24)+DATE(1970,1,1)+(-5/24)</f>
        <v>41948.562835648147</v>
      </c>
      <c r="T2139" s="13">
        <f>(((J2139/60)/60)/24)+DATE(1970,1,1)+(-5/24)</f>
        <v>41978.562835648147</v>
      </c>
      <c r="U2139">
        <f t="shared" si="33"/>
        <v>2014</v>
      </c>
    </row>
    <row r="2140" spans="1:21" ht="30" x14ac:dyDescent="0.2">
      <c r="A2140" s="8">
        <f>F2140/E2140</f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14">
        <f>F2140/M2140</f>
        <v>10.666666666666666</v>
      </c>
      <c r="Q2140" s="9" t="s">
        <v>8333</v>
      </c>
      <c r="R2140" s="9" t="s">
        <v>8334</v>
      </c>
      <c r="S2140" s="13">
        <f>(((K2140/60)/60)/24)+DATE(1970,1,1)+(-5/24)</f>
        <v>41556.804849537039</v>
      </c>
      <c r="T2140" s="13">
        <f>(((J2140/60)/60)/24)+DATE(1970,1,1)+(-5/24)</f>
        <v>41586.846516203703</v>
      </c>
      <c r="U2140">
        <f t="shared" si="33"/>
        <v>2013</v>
      </c>
    </row>
    <row r="2141" spans="1:21" ht="45" x14ac:dyDescent="0.2">
      <c r="A2141" s="8">
        <f>F2141/E2141</f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14">
        <f>F2141/M2141</f>
        <v>29.035714285714285</v>
      </c>
      <c r="Q2141" s="9" t="s">
        <v>8333</v>
      </c>
      <c r="R2141" s="9" t="s">
        <v>8334</v>
      </c>
      <c r="S2141" s="13">
        <f>(((K2141/60)/60)/24)+DATE(1970,1,1)+(-5/24)</f>
        <v>42647.541759259257</v>
      </c>
      <c r="T2141" s="13">
        <f>(((J2141/60)/60)/24)+DATE(1970,1,1)+(-5/24)</f>
        <v>42677.541759259257</v>
      </c>
      <c r="U2141">
        <f t="shared" si="33"/>
        <v>2016</v>
      </c>
    </row>
    <row r="2142" spans="1:21" ht="45" x14ac:dyDescent="0.2">
      <c r="A2142" s="8">
        <f>F2142/E2142</f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14">
        <f>F2142/M2142</f>
        <v>50.909090909090907</v>
      </c>
      <c r="Q2142" s="9" t="s">
        <v>8333</v>
      </c>
      <c r="R2142" s="9" t="s">
        <v>8334</v>
      </c>
      <c r="S2142" s="13">
        <f>(((K2142/60)/60)/24)+DATE(1970,1,1)+(-5/24)</f>
        <v>41255.625277777777</v>
      </c>
      <c r="T2142" s="13">
        <f>(((J2142/60)/60)/24)+DATE(1970,1,1)+(-5/24)</f>
        <v>41285.625277777777</v>
      </c>
      <c r="U2142">
        <f t="shared" si="33"/>
        <v>2012</v>
      </c>
    </row>
    <row r="2143" spans="1:21" ht="45" x14ac:dyDescent="0.2">
      <c r="A2143" s="8">
        <f>F2143/E2143</f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14" t="e">
        <f>F2143/M2143</f>
        <v>#DIV/0!</v>
      </c>
      <c r="Q2143" s="9" t="s">
        <v>8333</v>
      </c>
      <c r="R2143" s="9" t="s">
        <v>8334</v>
      </c>
      <c r="S2143" s="13">
        <f>(((K2143/60)/60)/24)+DATE(1970,1,1)+(-5/24)</f>
        <v>41927.027303240735</v>
      </c>
      <c r="T2143" s="13">
        <f>(((J2143/60)/60)/24)+DATE(1970,1,1)+(-5/24)</f>
        <v>41957.068969907406</v>
      </c>
      <c r="U2143">
        <f t="shared" si="33"/>
        <v>2014</v>
      </c>
    </row>
    <row r="2144" spans="1:21" ht="45" x14ac:dyDescent="0.2">
      <c r="A2144" s="8">
        <f>F2144/E2144</f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14">
        <f>F2144/M2144</f>
        <v>50.083333333333336</v>
      </c>
      <c r="Q2144" s="9" t="s">
        <v>8333</v>
      </c>
      <c r="R2144" s="9" t="s">
        <v>8334</v>
      </c>
      <c r="S2144" s="13">
        <f>(((K2144/60)/60)/24)+DATE(1970,1,1)+(-5/24)</f>
        <v>42340.493171296293</v>
      </c>
      <c r="T2144" s="13">
        <f>(((J2144/60)/60)/24)+DATE(1970,1,1)+(-5/24)</f>
        <v>42368.493171296293</v>
      </c>
      <c r="U2144">
        <f t="shared" si="33"/>
        <v>2015</v>
      </c>
    </row>
    <row r="2145" spans="1:21" ht="45" x14ac:dyDescent="0.2">
      <c r="A2145" s="8">
        <f>F2145/E2145</f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14">
        <f>F2145/M2145</f>
        <v>45</v>
      </c>
      <c r="Q2145" s="9" t="s">
        <v>8333</v>
      </c>
      <c r="R2145" s="9" t="s">
        <v>8334</v>
      </c>
      <c r="S2145" s="13">
        <f>(((K2145/60)/60)/24)+DATE(1970,1,1)+(-5/24)</f>
        <v>40332.678379629629</v>
      </c>
      <c r="T2145" s="13">
        <f>(((J2145/60)/60)/24)+DATE(1970,1,1)+(-5/24)</f>
        <v>40380.583333333328</v>
      </c>
      <c r="U2145">
        <f t="shared" si="33"/>
        <v>2010</v>
      </c>
    </row>
    <row r="2146" spans="1:21" ht="30" x14ac:dyDescent="0.2">
      <c r="A2146" s="8">
        <f>F2146/E2146</f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14">
        <f>F2146/M2146</f>
        <v>25.291666666666668</v>
      </c>
      <c r="Q2146" s="9" t="s">
        <v>8333</v>
      </c>
      <c r="R2146" s="9" t="s">
        <v>8334</v>
      </c>
      <c r="S2146" s="13">
        <f>(((K2146/60)/60)/24)+DATE(1970,1,1)+(-5/24)</f>
        <v>41499.338425925926</v>
      </c>
      <c r="T2146" s="13">
        <f>(((J2146/60)/60)/24)+DATE(1970,1,1)+(-5/24)</f>
        <v>41531.338425925926</v>
      </c>
      <c r="U2146">
        <f t="shared" si="33"/>
        <v>2013</v>
      </c>
    </row>
    <row r="2147" spans="1:21" ht="45" x14ac:dyDescent="0.2">
      <c r="A2147" s="8">
        <f>F2147/E2147</f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14">
        <f>F2147/M2147</f>
        <v>51.292134831460672</v>
      </c>
      <c r="Q2147" s="9" t="s">
        <v>8333</v>
      </c>
      <c r="R2147" s="9" t="s">
        <v>8334</v>
      </c>
      <c r="S2147" s="13">
        <f>(((K2147/60)/60)/24)+DATE(1970,1,1)+(-5/24)</f>
        <v>41575.029097222221</v>
      </c>
      <c r="T2147" s="13">
        <f>(((J2147/60)/60)/24)+DATE(1970,1,1)+(-5/24)</f>
        <v>41605.070763888885</v>
      </c>
      <c r="U2147">
        <f t="shared" si="33"/>
        <v>2013</v>
      </c>
    </row>
    <row r="2148" spans="1:21" ht="45" x14ac:dyDescent="0.2">
      <c r="A2148" s="8">
        <f>F2148/E2148</f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14">
        <f>F2148/M2148</f>
        <v>1</v>
      </c>
      <c r="Q2148" s="9" t="s">
        <v>8333</v>
      </c>
      <c r="R2148" s="9" t="s">
        <v>8334</v>
      </c>
      <c r="S2148" s="13">
        <f>(((K2148/60)/60)/24)+DATE(1970,1,1)+(-5/24)</f>
        <v>42397.471180555549</v>
      </c>
      <c r="T2148" s="13">
        <f>(((J2148/60)/60)/24)+DATE(1970,1,1)+(-5/24)</f>
        <v>42411.471180555549</v>
      </c>
      <c r="U2148">
        <f t="shared" si="33"/>
        <v>2016</v>
      </c>
    </row>
    <row r="2149" spans="1:21" x14ac:dyDescent="0.2">
      <c r="A2149" s="8">
        <f>F2149/E2149</f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14">
        <f>F2149/M2149</f>
        <v>49.381818181818183</v>
      </c>
      <c r="Q2149" s="9" t="s">
        <v>8333</v>
      </c>
      <c r="R2149" s="9" t="s">
        <v>8334</v>
      </c>
      <c r="S2149" s="13">
        <f>(((K2149/60)/60)/24)+DATE(1970,1,1)+(-5/24)</f>
        <v>41927.087361111109</v>
      </c>
      <c r="T2149" s="13">
        <f>(((J2149/60)/60)/24)+DATE(1970,1,1)+(-5/24)</f>
        <v>41959.129027777781</v>
      </c>
      <c r="U2149">
        <f t="shared" si="33"/>
        <v>2014</v>
      </c>
    </row>
    <row r="2150" spans="1:21" ht="45" x14ac:dyDescent="0.2">
      <c r="A2150" s="8">
        <f>F2150/E2150</f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14">
        <f>F2150/M2150</f>
        <v>1</v>
      </c>
      <c r="Q2150" s="9" t="s">
        <v>8333</v>
      </c>
      <c r="R2150" s="9" t="s">
        <v>8334</v>
      </c>
      <c r="S2150" s="13">
        <f>(((K2150/60)/60)/24)+DATE(1970,1,1)+(-5/24)</f>
        <v>42066.525254629632</v>
      </c>
      <c r="T2150" s="13">
        <f>(((J2150/60)/60)/24)+DATE(1970,1,1)+(-5/24)</f>
        <v>42096.483587962961</v>
      </c>
      <c r="U2150">
        <f t="shared" si="33"/>
        <v>2015</v>
      </c>
    </row>
    <row r="2151" spans="1:21" ht="45" x14ac:dyDescent="0.2">
      <c r="A2151" s="8">
        <f>F2151/E2151</f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14" t="e">
        <f>F2151/M2151</f>
        <v>#DIV/0!</v>
      </c>
      <c r="Q2151" s="9" t="s">
        <v>8333</v>
      </c>
      <c r="R2151" s="9" t="s">
        <v>8334</v>
      </c>
      <c r="S2151" s="13">
        <f>(((K2151/60)/60)/24)+DATE(1970,1,1)+(-5/24)</f>
        <v>40354.816620370366</v>
      </c>
      <c r="T2151" s="13">
        <f>(((J2151/60)/60)/24)+DATE(1970,1,1)+(-5/24)</f>
        <v>40389.791666666664</v>
      </c>
      <c r="U2151">
        <f t="shared" si="33"/>
        <v>2010</v>
      </c>
    </row>
    <row r="2152" spans="1:21" x14ac:dyDescent="0.2">
      <c r="A2152" s="8">
        <f>F2152/E2152</f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14">
        <f>F2152/M2152</f>
        <v>101.25</v>
      </c>
      <c r="Q2152" s="9" t="s">
        <v>8333</v>
      </c>
      <c r="R2152" s="9" t="s">
        <v>8334</v>
      </c>
      <c r="S2152" s="13">
        <f>(((K2152/60)/60)/24)+DATE(1970,1,1)+(-5/24)</f>
        <v>42534.076377314814</v>
      </c>
      <c r="T2152" s="13">
        <f>(((J2152/60)/60)/24)+DATE(1970,1,1)+(-5/24)</f>
        <v>42564.076377314814</v>
      </c>
      <c r="U2152">
        <f t="shared" si="33"/>
        <v>2016</v>
      </c>
    </row>
    <row r="2153" spans="1:21" ht="45" x14ac:dyDescent="0.2">
      <c r="A2153" s="8">
        <f>F2153/E2153</f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14">
        <f>F2153/M2153</f>
        <v>19.666666666666668</v>
      </c>
      <c r="Q2153" s="9" t="s">
        <v>8333</v>
      </c>
      <c r="R2153" s="9" t="s">
        <v>8334</v>
      </c>
      <c r="S2153" s="13">
        <f>(((K2153/60)/60)/24)+DATE(1970,1,1)+(-5/24)</f>
        <v>42520.639050925929</v>
      </c>
      <c r="T2153" s="13">
        <f>(((J2153/60)/60)/24)+DATE(1970,1,1)+(-5/24)</f>
        <v>42550.639050925929</v>
      </c>
      <c r="U2153">
        <f t="shared" si="33"/>
        <v>2016</v>
      </c>
    </row>
    <row r="2154" spans="1:21" ht="45" x14ac:dyDescent="0.2">
      <c r="A2154" s="8">
        <f>F2154/E2154</f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14">
        <f>F2154/M2154</f>
        <v>12.5</v>
      </c>
      <c r="Q2154" s="9" t="s">
        <v>8333</v>
      </c>
      <c r="R2154" s="9" t="s">
        <v>8334</v>
      </c>
      <c r="S2154" s="13">
        <f>(((K2154/60)/60)/24)+DATE(1970,1,1)+(-5/24)</f>
        <v>41683.62394675926</v>
      </c>
      <c r="T2154" s="13">
        <f>(((J2154/60)/60)/24)+DATE(1970,1,1)+(-5/24)</f>
        <v>41713.582280092589</v>
      </c>
      <c r="U2154">
        <f t="shared" si="33"/>
        <v>2014</v>
      </c>
    </row>
    <row r="2155" spans="1:21" ht="45" x14ac:dyDescent="0.2">
      <c r="A2155" s="8">
        <f>F2155/E2155</f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14">
        <f>F2155/M2155</f>
        <v>8.5</v>
      </c>
      <c r="Q2155" s="9" t="s">
        <v>8333</v>
      </c>
      <c r="R2155" s="9" t="s">
        <v>8334</v>
      </c>
      <c r="S2155" s="13">
        <f>(((K2155/60)/60)/24)+DATE(1970,1,1)+(-5/24)</f>
        <v>41974.702754629623</v>
      </c>
      <c r="T2155" s="13">
        <f>(((J2155/60)/60)/24)+DATE(1970,1,1)+(-5/24)</f>
        <v>42014.124305555553</v>
      </c>
      <c r="U2155">
        <f t="shared" si="33"/>
        <v>2014</v>
      </c>
    </row>
    <row r="2156" spans="1:21" ht="30" x14ac:dyDescent="0.2">
      <c r="A2156" s="8">
        <f>F2156/E2156</f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14">
        <f>F2156/M2156</f>
        <v>1</v>
      </c>
      <c r="Q2156" s="9" t="s">
        <v>8333</v>
      </c>
      <c r="R2156" s="9" t="s">
        <v>8334</v>
      </c>
      <c r="S2156" s="13">
        <f>(((K2156/60)/60)/24)+DATE(1970,1,1)+(-5/24)</f>
        <v>41647.42392361111</v>
      </c>
      <c r="T2156" s="13">
        <f>(((J2156/60)/60)/24)+DATE(1970,1,1)+(-5/24)</f>
        <v>41667.42392361111</v>
      </c>
      <c r="U2156">
        <f t="shared" si="33"/>
        <v>2014</v>
      </c>
    </row>
    <row r="2157" spans="1:21" ht="45" x14ac:dyDescent="0.2">
      <c r="A2157" s="8">
        <f>F2157/E2157</f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14">
        <f>F2157/M2157</f>
        <v>23</v>
      </c>
      <c r="Q2157" s="9" t="s">
        <v>8333</v>
      </c>
      <c r="R2157" s="9" t="s">
        <v>8334</v>
      </c>
      <c r="S2157" s="13">
        <f>(((K2157/60)/60)/24)+DATE(1970,1,1)+(-5/24)</f>
        <v>42430.539178240739</v>
      </c>
      <c r="T2157" s="13">
        <f>(((J2157/60)/60)/24)+DATE(1970,1,1)+(-5/24)</f>
        <v>42460.497511574074</v>
      </c>
      <c r="U2157">
        <f t="shared" si="33"/>
        <v>2016</v>
      </c>
    </row>
    <row r="2158" spans="1:21" ht="30" x14ac:dyDescent="0.2">
      <c r="A2158" s="8">
        <f>F2158/E2158</f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14">
        <f>F2158/M2158</f>
        <v>17.987951807228917</v>
      </c>
      <c r="Q2158" s="9" t="s">
        <v>8333</v>
      </c>
      <c r="R2158" s="9" t="s">
        <v>8334</v>
      </c>
      <c r="S2158" s="13">
        <f>(((K2158/60)/60)/24)+DATE(1970,1,1)+(-5/24)</f>
        <v>41488.645902777775</v>
      </c>
      <c r="T2158" s="13">
        <f>(((J2158/60)/60)/24)+DATE(1970,1,1)+(-5/24)</f>
        <v>41533.645902777775</v>
      </c>
      <c r="U2158">
        <f t="shared" si="33"/>
        <v>2013</v>
      </c>
    </row>
    <row r="2159" spans="1:21" ht="30" x14ac:dyDescent="0.2">
      <c r="A2159" s="8">
        <f>F2159/E2159</f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14">
        <f>F2159/M2159</f>
        <v>370.94736842105266</v>
      </c>
      <c r="Q2159" s="9" t="s">
        <v>8333</v>
      </c>
      <c r="R2159" s="9" t="s">
        <v>8334</v>
      </c>
      <c r="S2159" s="13">
        <f>(((K2159/60)/60)/24)+DATE(1970,1,1)+(-5/24)</f>
        <v>42694.772951388884</v>
      </c>
      <c r="T2159" s="13">
        <f>(((J2159/60)/60)/24)+DATE(1970,1,1)+(-5/24)</f>
        <v>42727.124305555553</v>
      </c>
      <c r="U2159">
        <f t="shared" si="33"/>
        <v>2016</v>
      </c>
    </row>
    <row r="2160" spans="1:21" ht="45" x14ac:dyDescent="0.2">
      <c r="A2160" s="8">
        <f>F2160/E2160</f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14">
        <f>F2160/M2160</f>
        <v>63.569485530546629</v>
      </c>
      <c r="Q2160" s="9" t="s">
        <v>8333</v>
      </c>
      <c r="R2160" s="9" t="s">
        <v>8334</v>
      </c>
      <c r="S2160" s="13">
        <f>(((K2160/60)/60)/24)+DATE(1970,1,1)+(-5/24)</f>
        <v>41264.645532407405</v>
      </c>
      <c r="T2160" s="13">
        <f>(((J2160/60)/60)/24)+DATE(1970,1,1)+(-5/24)</f>
        <v>41309.645532407405</v>
      </c>
      <c r="U2160">
        <f t="shared" si="33"/>
        <v>2012</v>
      </c>
    </row>
    <row r="2161" spans="1:21" ht="60" x14ac:dyDescent="0.2">
      <c r="A2161" s="8">
        <f>F2161/E2161</f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14">
        <f>F2161/M2161</f>
        <v>13</v>
      </c>
      <c r="Q2161" s="9" t="s">
        <v>8333</v>
      </c>
      <c r="R2161" s="9" t="s">
        <v>8334</v>
      </c>
      <c r="S2161" s="13">
        <f>(((K2161/60)/60)/24)+DATE(1970,1,1)+(-5/24)</f>
        <v>40710.522847222215</v>
      </c>
      <c r="T2161" s="13">
        <f>(((J2161/60)/60)/24)+DATE(1970,1,1)+(-5/24)</f>
        <v>40740.522847222215</v>
      </c>
      <c r="U2161">
        <f t="shared" si="33"/>
        <v>2011</v>
      </c>
    </row>
    <row r="2162" spans="1:21" ht="45" x14ac:dyDescent="0.2">
      <c r="A2162" s="8">
        <f>F2162/E2162</f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14">
        <f>F2162/M2162</f>
        <v>5.3125</v>
      </c>
      <c r="Q2162" s="9" t="s">
        <v>8333</v>
      </c>
      <c r="R2162" s="9" t="s">
        <v>8334</v>
      </c>
      <c r="S2162" s="13">
        <f>(((K2162/60)/60)/24)+DATE(1970,1,1)+(-5/24)</f>
        <v>41018.503530092588</v>
      </c>
      <c r="T2162" s="13">
        <f>(((J2162/60)/60)/24)+DATE(1970,1,1)+(-5/24)</f>
        <v>41048.503530092588</v>
      </c>
      <c r="U2162">
        <f t="shared" si="33"/>
        <v>2012</v>
      </c>
    </row>
    <row r="2163" spans="1:21" ht="30" x14ac:dyDescent="0.2">
      <c r="A2163" s="8">
        <f>F2163/E2163</f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14">
        <f>F2163/M2163</f>
        <v>35.615384615384613</v>
      </c>
      <c r="Q2163" s="9" t="s">
        <v>8325</v>
      </c>
      <c r="R2163" s="9" t="s">
        <v>8326</v>
      </c>
      <c r="S2163" s="13">
        <f>(((K2163/60)/60)/24)+DATE(1970,1,1)+(-5/24)</f>
        <v>42240.644201388881</v>
      </c>
      <c r="T2163" s="13">
        <f>(((J2163/60)/60)/24)+DATE(1970,1,1)+(-5/24)</f>
        <v>42270.644201388881</v>
      </c>
      <c r="U2163">
        <f t="shared" si="33"/>
        <v>2015</v>
      </c>
    </row>
    <row r="2164" spans="1:21" ht="45" x14ac:dyDescent="0.2">
      <c r="A2164" s="8">
        <f>F2164/E2164</f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14">
        <f>F2164/M2164</f>
        <v>87.103448275862064</v>
      </c>
      <c r="Q2164" s="9" t="s">
        <v>8325</v>
      </c>
      <c r="R2164" s="9" t="s">
        <v>8326</v>
      </c>
      <c r="S2164" s="13">
        <f>(((K2164/60)/60)/24)+DATE(1970,1,1)+(-5/24)</f>
        <v>41813.557766203703</v>
      </c>
      <c r="T2164" s="13">
        <f>(((J2164/60)/60)/24)+DATE(1970,1,1)+(-5/24)</f>
        <v>41844.557766203703</v>
      </c>
      <c r="U2164">
        <f t="shared" si="33"/>
        <v>2014</v>
      </c>
    </row>
    <row r="2165" spans="1:21" ht="45" x14ac:dyDescent="0.2">
      <c r="A2165" s="8">
        <f>F2165/E2165</f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14">
        <f>F2165/M2165</f>
        <v>75.11363636363636</v>
      </c>
      <c r="Q2165" s="9" t="s">
        <v>8325</v>
      </c>
      <c r="R2165" s="9" t="s">
        <v>8326</v>
      </c>
      <c r="S2165" s="13">
        <f>(((K2165/60)/60)/24)+DATE(1970,1,1)+(-5/24)</f>
        <v>42111.691203703704</v>
      </c>
      <c r="T2165" s="13">
        <f>(((J2165/60)/60)/24)+DATE(1970,1,1)+(-5/24)</f>
        <v>42162.951388888883</v>
      </c>
      <c r="U2165">
        <f t="shared" si="33"/>
        <v>2015</v>
      </c>
    </row>
    <row r="2166" spans="1:21" ht="30" x14ac:dyDescent="0.2">
      <c r="A2166" s="8">
        <f>F2166/E2166</f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14">
        <f>F2166/M2166</f>
        <v>68.01204819277109</v>
      </c>
      <c r="Q2166" s="9" t="s">
        <v>8325</v>
      </c>
      <c r="R2166" s="9" t="s">
        <v>8326</v>
      </c>
      <c r="S2166" s="13">
        <f>(((K2166/60)/60)/24)+DATE(1970,1,1)+(-5/24)</f>
        <v>42515.509421296294</v>
      </c>
      <c r="T2166" s="13">
        <f>(((J2166/60)/60)/24)+DATE(1970,1,1)+(-5/24)</f>
        <v>42545.957638888889</v>
      </c>
      <c r="U2166">
        <f t="shared" si="33"/>
        <v>2016</v>
      </c>
    </row>
    <row r="2167" spans="1:21" ht="45" x14ac:dyDescent="0.2">
      <c r="A2167" s="8">
        <f>F2167/E2167</f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14">
        <f>F2167/M2167</f>
        <v>29.623931623931625</v>
      </c>
      <c r="Q2167" s="9" t="s">
        <v>8325</v>
      </c>
      <c r="R2167" s="9" t="s">
        <v>8326</v>
      </c>
      <c r="S2167" s="13">
        <f>(((K2167/60)/60)/24)+DATE(1970,1,1)+(-5/24)</f>
        <v>42438.458738425928</v>
      </c>
      <c r="T2167" s="13">
        <f>(((J2167/60)/60)/24)+DATE(1970,1,1)+(-5/24)</f>
        <v>42468.417071759257</v>
      </c>
      <c r="U2167">
        <f t="shared" si="33"/>
        <v>2016</v>
      </c>
    </row>
    <row r="2168" spans="1:21" ht="45" x14ac:dyDescent="0.2">
      <c r="A2168" s="8">
        <f>F2168/E2168</f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14">
        <f>F2168/M2168</f>
        <v>91.625</v>
      </c>
      <c r="Q2168" s="9" t="s">
        <v>8325</v>
      </c>
      <c r="R2168" s="9" t="s">
        <v>8326</v>
      </c>
      <c r="S2168" s="13">
        <f>(((K2168/60)/60)/24)+DATE(1970,1,1)+(-5/24)</f>
        <v>41933.629837962959</v>
      </c>
      <c r="T2168" s="13">
        <f>(((J2168/60)/60)/24)+DATE(1970,1,1)+(-5/24)</f>
        <v>41978.671504629623</v>
      </c>
      <c r="U2168">
        <f t="shared" si="33"/>
        <v>2014</v>
      </c>
    </row>
    <row r="2169" spans="1:21" ht="30" x14ac:dyDescent="0.2">
      <c r="A2169" s="8">
        <f>F2169/E2169</f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14">
        <f>F2169/M2169</f>
        <v>22.5</v>
      </c>
      <c r="Q2169" s="9" t="s">
        <v>8325</v>
      </c>
      <c r="R2169" s="9" t="s">
        <v>8326</v>
      </c>
      <c r="S2169" s="13">
        <f>(((K2169/60)/60)/24)+DATE(1970,1,1)+(-5/24)</f>
        <v>41152.858067129629</v>
      </c>
      <c r="T2169" s="13">
        <f>(((J2169/60)/60)/24)+DATE(1970,1,1)+(-5/24)</f>
        <v>41166.858067129629</v>
      </c>
      <c r="U2169">
        <f t="shared" si="33"/>
        <v>2012</v>
      </c>
    </row>
    <row r="2170" spans="1:21" ht="30" x14ac:dyDescent="0.2">
      <c r="A2170" s="8">
        <f>F2170/E2170</f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14">
        <f>F2170/M2170</f>
        <v>64.366735294117646</v>
      </c>
      <c r="Q2170" s="9" t="s">
        <v>8325</v>
      </c>
      <c r="R2170" s="9" t="s">
        <v>8326</v>
      </c>
      <c r="S2170" s="13">
        <f>(((K2170/60)/60)/24)+DATE(1970,1,1)+(-5/24)</f>
        <v>42745.391909722217</v>
      </c>
      <c r="T2170" s="13">
        <f>(((J2170/60)/60)/24)+DATE(1970,1,1)+(-5/24)</f>
        <v>42775.999999999993</v>
      </c>
      <c r="U2170">
        <f t="shared" si="33"/>
        <v>2017</v>
      </c>
    </row>
    <row r="2171" spans="1:21" ht="45" x14ac:dyDescent="0.2">
      <c r="A2171" s="8">
        <f>F2171/E2171</f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14">
        <f>F2171/M2171</f>
        <v>21.857142857142858</v>
      </c>
      <c r="Q2171" s="9" t="s">
        <v>8325</v>
      </c>
      <c r="R2171" s="9" t="s">
        <v>8326</v>
      </c>
      <c r="S2171" s="13">
        <f>(((K2171/60)/60)/24)+DATE(1970,1,1)+(-5/24)</f>
        <v>42793.492488425924</v>
      </c>
      <c r="T2171" s="13">
        <f>(((J2171/60)/60)/24)+DATE(1970,1,1)+(-5/24)</f>
        <v>42796.492488425924</v>
      </c>
      <c r="U2171">
        <f t="shared" si="33"/>
        <v>2017</v>
      </c>
    </row>
    <row r="2172" spans="1:21" ht="45" x14ac:dyDescent="0.2">
      <c r="A2172" s="8">
        <f>F2172/E2172</f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14">
        <f>F2172/M2172</f>
        <v>33.315789473684212</v>
      </c>
      <c r="Q2172" s="9" t="s">
        <v>8325</v>
      </c>
      <c r="R2172" s="9" t="s">
        <v>8326</v>
      </c>
      <c r="S2172" s="13">
        <f>(((K2172/60)/60)/24)+DATE(1970,1,1)+(-5/24)</f>
        <v>42198.541921296295</v>
      </c>
      <c r="T2172" s="13">
        <f>(((J2172/60)/60)/24)+DATE(1970,1,1)+(-5/24)</f>
        <v>42238.541921296295</v>
      </c>
      <c r="U2172">
        <f t="shared" si="33"/>
        <v>2015</v>
      </c>
    </row>
    <row r="2173" spans="1:21" ht="45" x14ac:dyDescent="0.2">
      <c r="A2173" s="8">
        <f>F2173/E2173</f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14">
        <f>F2173/M2173</f>
        <v>90.276595744680847</v>
      </c>
      <c r="Q2173" s="9" t="s">
        <v>8325</v>
      </c>
      <c r="R2173" s="9" t="s">
        <v>8326</v>
      </c>
      <c r="S2173" s="13">
        <f>(((K2173/60)/60)/24)+DATE(1970,1,1)+(-5/24)</f>
        <v>42141.748784722215</v>
      </c>
      <c r="T2173" s="13">
        <f>(((J2173/60)/60)/24)+DATE(1970,1,1)+(-5/24)</f>
        <v>42176.999999999993</v>
      </c>
      <c r="U2173">
        <f t="shared" si="33"/>
        <v>2015</v>
      </c>
    </row>
    <row r="2174" spans="1:21" ht="45" x14ac:dyDescent="0.2">
      <c r="A2174" s="8">
        <f>F2174/E2174</f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14">
        <f>F2174/M2174</f>
        <v>76.92307692307692</v>
      </c>
      <c r="Q2174" s="9" t="s">
        <v>8325</v>
      </c>
      <c r="R2174" s="9" t="s">
        <v>8326</v>
      </c>
      <c r="S2174" s="13">
        <f>(((K2174/60)/60)/24)+DATE(1970,1,1)+(-5/24)</f>
        <v>42082.371759259251</v>
      </c>
      <c r="T2174" s="13">
        <f>(((J2174/60)/60)/24)+DATE(1970,1,1)+(-5/24)</f>
        <v>42112.371759259251</v>
      </c>
      <c r="U2174">
        <f t="shared" si="33"/>
        <v>2015</v>
      </c>
    </row>
    <row r="2175" spans="1:21" ht="45" x14ac:dyDescent="0.2">
      <c r="A2175" s="8">
        <f>F2175/E2175</f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14">
        <f>F2175/M2175</f>
        <v>59.233333333333334</v>
      </c>
      <c r="Q2175" s="9" t="s">
        <v>8325</v>
      </c>
      <c r="R2175" s="9" t="s">
        <v>8326</v>
      </c>
      <c r="S2175" s="13">
        <f>(((K2175/60)/60)/24)+DATE(1970,1,1)+(-5/24)</f>
        <v>41495.484293981477</v>
      </c>
      <c r="T2175" s="13">
        <f>(((J2175/60)/60)/24)+DATE(1970,1,1)+(-5/24)</f>
        <v>41526.957638888889</v>
      </c>
      <c r="U2175">
        <f t="shared" si="33"/>
        <v>2013</v>
      </c>
    </row>
    <row r="2176" spans="1:21" ht="45" x14ac:dyDescent="0.2">
      <c r="A2176" s="8">
        <f>F2176/E2176</f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14">
        <f>F2176/M2176</f>
        <v>65.38095238095238</v>
      </c>
      <c r="Q2176" s="9" t="s">
        <v>8325</v>
      </c>
      <c r="R2176" s="9" t="s">
        <v>8326</v>
      </c>
      <c r="S2176" s="13">
        <f>(((K2176/60)/60)/24)+DATE(1970,1,1)+(-5/24)</f>
        <v>42465.334571759253</v>
      </c>
      <c r="T2176" s="13">
        <f>(((J2176/60)/60)/24)+DATE(1970,1,1)+(-5/24)</f>
        <v>42495.334571759253</v>
      </c>
      <c r="U2176">
        <f t="shared" si="33"/>
        <v>2016</v>
      </c>
    </row>
    <row r="2177" spans="1:21" ht="45" x14ac:dyDescent="0.2">
      <c r="A2177" s="8">
        <f>F2177/E2177</f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14">
        <f>F2177/M2177</f>
        <v>67.307692307692307</v>
      </c>
      <c r="Q2177" s="9" t="s">
        <v>8325</v>
      </c>
      <c r="R2177" s="9" t="s">
        <v>8326</v>
      </c>
      <c r="S2177" s="13">
        <f>(((K2177/60)/60)/24)+DATE(1970,1,1)+(-5/24)</f>
        <v>42564.800763888888</v>
      </c>
      <c r="T2177" s="13">
        <f>(((J2177/60)/60)/24)+DATE(1970,1,1)+(-5/24)</f>
        <v>42571.800763888888</v>
      </c>
      <c r="U2177">
        <f t="shared" si="33"/>
        <v>2016</v>
      </c>
    </row>
    <row r="2178" spans="1:21" ht="45" x14ac:dyDescent="0.2">
      <c r="A2178" s="8">
        <f>F2178/E2178</f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14">
        <f>F2178/M2178</f>
        <v>88.74647887323944</v>
      </c>
      <c r="Q2178" s="9" t="s">
        <v>8325</v>
      </c>
      <c r="R2178" s="9" t="s">
        <v>8326</v>
      </c>
      <c r="S2178" s="13">
        <f>(((K2178/60)/60)/24)+DATE(1970,1,1)+(-5/24)</f>
        <v>42096.424872685187</v>
      </c>
      <c r="T2178" s="13">
        <f>(((J2178/60)/60)/24)+DATE(1970,1,1)+(-5/24)</f>
        <v>42126.424872685187</v>
      </c>
      <c r="U2178">
        <f t="shared" si="33"/>
        <v>2015</v>
      </c>
    </row>
    <row r="2179" spans="1:21" ht="45" x14ac:dyDescent="0.2">
      <c r="A2179" s="8">
        <f>F2179/E2179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14">
        <f>F2179/M2179</f>
        <v>65.868421052631575</v>
      </c>
      <c r="Q2179" s="9" t="s">
        <v>8325</v>
      </c>
      <c r="R2179" s="9" t="s">
        <v>8326</v>
      </c>
      <c r="S2179" s="13">
        <f>(((K2179/60)/60)/24)+DATE(1970,1,1)+(-5/24)</f>
        <v>42502.042442129627</v>
      </c>
      <c r="T2179" s="13">
        <f>(((J2179/60)/60)/24)+DATE(1970,1,1)+(-5/24)</f>
        <v>42527.042442129627</v>
      </c>
      <c r="U2179">
        <f t="shared" ref="U2179:U2242" si="34">YEAR(S2179)</f>
        <v>2016</v>
      </c>
    </row>
    <row r="2180" spans="1:21" ht="45" x14ac:dyDescent="0.2">
      <c r="A2180" s="8">
        <f>F2180/E2180</f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14">
        <f>F2180/M2180</f>
        <v>40.349243306169967</v>
      </c>
      <c r="Q2180" s="9" t="s">
        <v>8325</v>
      </c>
      <c r="R2180" s="9" t="s">
        <v>8326</v>
      </c>
      <c r="S2180" s="13">
        <f>(((K2180/60)/60)/24)+DATE(1970,1,1)+(-5/24)</f>
        <v>42723.428206018514</v>
      </c>
      <c r="T2180" s="13">
        <f>(((J2180/60)/60)/24)+DATE(1970,1,1)+(-5/24)</f>
        <v>42753.428206018514</v>
      </c>
      <c r="U2180">
        <f t="shared" si="34"/>
        <v>2016</v>
      </c>
    </row>
    <row r="2181" spans="1:21" ht="30" x14ac:dyDescent="0.2">
      <c r="A2181" s="8">
        <f>F2181/E2181</f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14">
        <f>F2181/M2181</f>
        <v>76.857142857142861</v>
      </c>
      <c r="Q2181" s="9" t="s">
        <v>8325</v>
      </c>
      <c r="R2181" s="9" t="s">
        <v>8326</v>
      </c>
      <c r="S2181" s="13">
        <f>(((K2181/60)/60)/24)+DATE(1970,1,1)+(-5/24)</f>
        <v>42074.962870370371</v>
      </c>
      <c r="T2181" s="13">
        <f>(((J2181/60)/60)/24)+DATE(1970,1,1)+(-5/24)</f>
        <v>42104.962870370371</v>
      </c>
      <c r="U2181">
        <f t="shared" si="34"/>
        <v>2015</v>
      </c>
    </row>
    <row r="2182" spans="1:21" ht="30" x14ac:dyDescent="0.2">
      <c r="A2182" s="8">
        <f>F2182/E2182</f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14">
        <f>F2182/M2182</f>
        <v>68.707820512820518</v>
      </c>
      <c r="Q2182" s="9" t="s">
        <v>8325</v>
      </c>
      <c r="R2182" s="9" t="s">
        <v>8326</v>
      </c>
      <c r="S2182" s="13">
        <f>(((K2182/60)/60)/24)+DATE(1970,1,1)+(-5/24)</f>
        <v>42279.461435185185</v>
      </c>
      <c r="T2182" s="13">
        <f>(((J2182/60)/60)/24)+DATE(1970,1,1)+(-5/24)</f>
        <v>42321.503101851849</v>
      </c>
      <c r="U2182">
        <f t="shared" si="34"/>
        <v>2015</v>
      </c>
    </row>
    <row r="2183" spans="1:21" ht="45" x14ac:dyDescent="0.2">
      <c r="A2183" s="8">
        <f>F2183/E2183</f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14">
        <f>F2183/M2183</f>
        <v>57.773584905660378</v>
      </c>
      <c r="Q2183" s="9" t="s">
        <v>8333</v>
      </c>
      <c r="R2183" s="9" t="s">
        <v>8351</v>
      </c>
      <c r="S2183" s="13">
        <f>(((K2183/60)/60)/24)+DATE(1970,1,1)+(-5/24)</f>
        <v>42772.796909722216</v>
      </c>
      <c r="T2183" s="13">
        <f>(((J2183/60)/60)/24)+DATE(1970,1,1)+(-5/24)</f>
        <v>42786.796909722216</v>
      </c>
      <c r="U2183">
        <f t="shared" si="34"/>
        <v>2017</v>
      </c>
    </row>
    <row r="2184" spans="1:21" ht="30" x14ac:dyDescent="0.2">
      <c r="A2184" s="8">
        <f>F2184/E2184</f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14">
        <f>F2184/M2184</f>
        <v>44.171348314606739</v>
      </c>
      <c r="Q2184" s="9" t="s">
        <v>8333</v>
      </c>
      <c r="R2184" s="9" t="s">
        <v>8351</v>
      </c>
      <c r="S2184" s="13">
        <f>(((K2184/60)/60)/24)+DATE(1970,1,1)+(-5/24)</f>
        <v>41879.692418981482</v>
      </c>
      <c r="T2184" s="13">
        <f>(((J2184/60)/60)/24)+DATE(1970,1,1)+(-5/24)</f>
        <v>41914.692418981482</v>
      </c>
      <c r="U2184">
        <f t="shared" si="34"/>
        <v>2014</v>
      </c>
    </row>
    <row r="2185" spans="1:21" ht="45" x14ac:dyDescent="0.2">
      <c r="A2185" s="8">
        <f>F2185/E2185</f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14">
        <f>F2185/M2185</f>
        <v>31.566308243727597</v>
      </c>
      <c r="Q2185" s="9" t="s">
        <v>8333</v>
      </c>
      <c r="R2185" s="9" t="s">
        <v>8351</v>
      </c>
      <c r="S2185" s="13">
        <f>(((K2185/60)/60)/24)+DATE(1970,1,1)+(-5/24)</f>
        <v>42745.157141203708</v>
      </c>
      <c r="T2185" s="13">
        <f>(((J2185/60)/60)/24)+DATE(1970,1,1)+(-5/24)</f>
        <v>42774.999999999993</v>
      </c>
      <c r="U2185">
        <f t="shared" si="34"/>
        <v>2017</v>
      </c>
    </row>
    <row r="2186" spans="1:21" ht="45" x14ac:dyDescent="0.2">
      <c r="A2186" s="8">
        <f>F2186/E2186</f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14">
        <f>F2186/M2186</f>
        <v>107.04511278195488</v>
      </c>
      <c r="Q2186" s="9" t="s">
        <v>8333</v>
      </c>
      <c r="R2186" s="9" t="s">
        <v>8351</v>
      </c>
      <c r="S2186" s="13">
        <f>(((K2186/60)/60)/24)+DATE(1970,1,1)+(-5/24)</f>
        <v>42380.481956018521</v>
      </c>
      <c r="T2186" s="13">
        <f>(((J2186/60)/60)/24)+DATE(1970,1,1)+(-5/24)</f>
        <v>42394.458333333336</v>
      </c>
      <c r="U2186">
        <f t="shared" si="34"/>
        <v>2016</v>
      </c>
    </row>
    <row r="2187" spans="1:21" ht="45" x14ac:dyDescent="0.2">
      <c r="A2187" s="8">
        <f>F2187/E2187</f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14">
        <f>F2187/M2187</f>
        <v>149.03451043338683</v>
      </c>
      <c r="Q2187" s="9" t="s">
        <v>8333</v>
      </c>
      <c r="R2187" s="9" t="s">
        <v>8351</v>
      </c>
      <c r="S2187" s="13">
        <f>(((K2187/60)/60)/24)+DATE(1970,1,1)+(-5/24)</f>
        <v>41319.141655092593</v>
      </c>
      <c r="T2187" s="13">
        <f>(((J2187/60)/60)/24)+DATE(1970,1,1)+(-5/24)</f>
        <v>41359.141655092593</v>
      </c>
      <c r="U2187">
        <f t="shared" si="34"/>
        <v>2013</v>
      </c>
    </row>
    <row r="2188" spans="1:21" ht="30" x14ac:dyDescent="0.2">
      <c r="A2188" s="8">
        <f>F2188/E2188</f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14">
        <f>F2188/M2188</f>
        <v>55.956632653061227</v>
      </c>
      <c r="Q2188" s="9" t="s">
        <v>8333</v>
      </c>
      <c r="R2188" s="9" t="s">
        <v>8351</v>
      </c>
      <c r="S2188" s="13">
        <f>(((K2188/60)/60)/24)+DATE(1970,1,1)+(-5/24)</f>
        <v>42583.406747685185</v>
      </c>
      <c r="T2188" s="13">
        <f>(((J2188/60)/60)/24)+DATE(1970,1,1)+(-5/24)</f>
        <v>42619.874999999993</v>
      </c>
      <c r="U2188">
        <f t="shared" si="34"/>
        <v>2016</v>
      </c>
    </row>
    <row r="2189" spans="1:21" ht="45" x14ac:dyDescent="0.2">
      <c r="A2189" s="8">
        <f>F2189/E2189</f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14">
        <f>F2189/M2189</f>
        <v>56.970381807973048</v>
      </c>
      <c r="Q2189" s="9" t="s">
        <v>8333</v>
      </c>
      <c r="R2189" s="9" t="s">
        <v>8351</v>
      </c>
      <c r="S2189" s="13">
        <f>(((K2189/60)/60)/24)+DATE(1970,1,1)+(-5/24)</f>
        <v>42068.000763888886</v>
      </c>
      <c r="T2189" s="13">
        <f>(((J2189/60)/60)/24)+DATE(1970,1,1)+(-5/24)</f>
        <v>42096.957638888889</v>
      </c>
      <c r="U2189">
        <f t="shared" si="34"/>
        <v>2015</v>
      </c>
    </row>
    <row r="2190" spans="1:21" ht="45" x14ac:dyDescent="0.2">
      <c r="A2190" s="8">
        <f>F2190/E2190</f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14">
        <f>F2190/M2190</f>
        <v>44.056420233463037</v>
      </c>
      <c r="Q2190" s="9" t="s">
        <v>8333</v>
      </c>
      <c r="R2190" s="9" t="s">
        <v>8351</v>
      </c>
      <c r="S2190" s="13">
        <f>(((K2190/60)/60)/24)+DATE(1970,1,1)+(-5/24)</f>
        <v>42633.377789351849</v>
      </c>
      <c r="T2190" s="13">
        <f>(((J2190/60)/60)/24)+DATE(1970,1,1)+(-5/24)</f>
        <v>42668.499999999993</v>
      </c>
      <c r="U2190">
        <f t="shared" si="34"/>
        <v>2016</v>
      </c>
    </row>
    <row r="2191" spans="1:21" ht="45" x14ac:dyDescent="0.2">
      <c r="A2191" s="8">
        <f>F2191/E2191</f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14">
        <f>F2191/M2191</f>
        <v>68.625</v>
      </c>
      <c r="Q2191" s="9" t="s">
        <v>8333</v>
      </c>
      <c r="R2191" s="9" t="s">
        <v>8351</v>
      </c>
      <c r="S2191" s="13">
        <f>(((K2191/60)/60)/24)+DATE(1970,1,1)+(-5/24)</f>
        <v>42467.579861111109</v>
      </c>
      <c r="T2191" s="13">
        <f>(((J2191/60)/60)/24)+DATE(1970,1,1)+(-5/24)</f>
        <v>42481.708333333336</v>
      </c>
      <c r="U2191">
        <f t="shared" si="34"/>
        <v>2016</v>
      </c>
    </row>
    <row r="2192" spans="1:21" ht="45" x14ac:dyDescent="0.2">
      <c r="A2192" s="8">
        <f>F2192/E2192</f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14">
        <f>F2192/M2192</f>
        <v>65.318435754189949</v>
      </c>
      <c r="Q2192" s="9" t="s">
        <v>8333</v>
      </c>
      <c r="R2192" s="9" t="s">
        <v>8351</v>
      </c>
      <c r="S2192" s="13">
        <f>(((K2192/60)/60)/24)+DATE(1970,1,1)+(-5/24)</f>
        <v>42417.416712962957</v>
      </c>
      <c r="T2192" s="13">
        <f>(((J2192/60)/60)/24)+DATE(1970,1,1)+(-5/24)</f>
        <v>42452.082638888889</v>
      </c>
      <c r="U2192">
        <f t="shared" si="34"/>
        <v>2016</v>
      </c>
    </row>
    <row r="2193" spans="1:21" ht="45" x14ac:dyDescent="0.2">
      <c r="A2193" s="8">
        <f>F2193/E2193</f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14">
        <f>F2193/M2193</f>
        <v>35.92</v>
      </c>
      <c r="Q2193" s="9" t="s">
        <v>8333</v>
      </c>
      <c r="R2193" s="9" t="s">
        <v>8351</v>
      </c>
      <c r="S2193" s="13">
        <f>(((K2193/60)/60)/24)+DATE(1970,1,1)+(-5/24)</f>
        <v>42768.6253125</v>
      </c>
      <c r="T2193" s="13">
        <f>(((J2193/60)/60)/24)+DATE(1970,1,1)+(-5/24)</f>
        <v>42780.6253125</v>
      </c>
      <c r="U2193">
        <f t="shared" si="34"/>
        <v>2017</v>
      </c>
    </row>
    <row r="2194" spans="1:21" ht="45" x14ac:dyDescent="0.2">
      <c r="A2194" s="8">
        <f>F2194/E2194</f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14">
        <f>F2194/M2194</f>
        <v>40.070667078443485</v>
      </c>
      <c r="Q2194" s="9" t="s">
        <v>8333</v>
      </c>
      <c r="R2194" s="9" t="s">
        <v>8351</v>
      </c>
      <c r="S2194" s="13">
        <f>(((K2194/60)/60)/24)+DATE(1970,1,1)+(-5/24)</f>
        <v>42691.642870370364</v>
      </c>
      <c r="T2194" s="13">
        <f>(((J2194/60)/60)/24)+DATE(1970,1,1)+(-5/24)</f>
        <v>42719.749999999993</v>
      </c>
      <c r="U2194">
        <f t="shared" si="34"/>
        <v>2016</v>
      </c>
    </row>
    <row r="2195" spans="1:21" ht="45" x14ac:dyDescent="0.2">
      <c r="A2195" s="8">
        <f>F2195/E2195</f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14">
        <f>F2195/M2195</f>
        <v>75.647714604236342</v>
      </c>
      <c r="Q2195" s="9" t="s">
        <v>8333</v>
      </c>
      <c r="R2195" s="9" t="s">
        <v>8351</v>
      </c>
      <c r="S2195" s="13">
        <f>(((K2195/60)/60)/24)+DATE(1970,1,1)+(-5/24)</f>
        <v>42664.197592592587</v>
      </c>
      <c r="T2195" s="13">
        <f>(((J2195/60)/60)/24)+DATE(1970,1,1)+(-5/24)</f>
        <v>42694.999305555553</v>
      </c>
      <c r="U2195">
        <f t="shared" si="34"/>
        <v>2016</v>
      </c>
    </row>
    <row r="2196" spans="1:21" ht="45" x14ac:dyDescent="0.2">
      <c r="A2196" s="8">
        <f>F2196/E2196</f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14">
        <f>F2196/M2196</f>
        <v>61.203872437357631</v>
      </c>
      <c r="Q2196" s="9" t="s">
        <v>8333</v>
      </c>
      <c r="R2196" s="9" t="s">
        <v>8351</v>
      </c>
      <c r="S2196" s="13">
        <f>(((K2196/60)/60)/24)+DATE(1970,1,1)+(-5/24)</f>
        <v>42425.54965277778</v>
      </c>
      <c r="T2196" s="13">
        <f>(((J2196/60)/60)/24)+DATE(1970,1,1)+(-5/24)</f>
        <v>42455.507986111108</v>
      </c>
      <c r="U2196">
        <f t="shared" si="34"/>
        <v>2016</v>
      </c>
    </row>
    <row r="2197" spans="1:21" ht="30" x14ac:dyDescent="0.2">
      <c r="A2197" s="8">
        <f>F2197/E2197</f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14">
        <f>F2197/M2197</f>
        <v>48.130434782608695</v>
      </c>
      <c r="Q2197" s="9" t="s">
        <v>8333</v>
      </c>
      <c r="R2197" s="9" t="s">
        <v>8351</v>
      </c>
      <c r="S2197" s="13">
        <f>(((K2197/60)/60)/24)+DATE(1970,1,1)+(-5/24)</f>
        <v>42197.563657407409</v>
      </c>
      <c r="T2197" s="13">
        <f>(((J2197/60)/60)/24)+DATE(1970,1,1)+(-5/24)</f>
        <v>42227.563657407409</v>
      </c>
      <c r="U2197">
        <f t="shared" si="34"/>
        <v>2015</v>
      </c>
    </row>
    <row r="2198" spans="1:21" ht="30" x14ac:dyDescent="0.2">
      <c r="A2198" s="8">
        <f>F2198/E2198</f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14">
        <f>F2198/M2198</f>
        <v>68.106837606837601</v>
      </c>
      <c r="Q2198" s="9" t="s">
        <v>8333</v>
      </c>
      <c r="R2198" s="9" t="s">
        <v>8351</v>
      </c>
      <c r="S2198" s="13">
        <f>(((K2198/60)/60)/24)+DATE(1970,1,1)+(-5/24)</f>
        <v>42675.278958333329</v>
      </c>
      <c r="T2198" s="13">
        <f>(((J2198/60)/60)/24)+DATE(1970,1,1)+(-5/24)</f>
        <v>42706.083333333336</v>
      </c>
      <c r="U2198">
        <f t="shared" si="34"/>
        <v>2016</v>
      </c>
    </row>
    <row r="2199" spans="1:21" ht="45" x14ac:dyDescent="0.2">
      <c r="A2199" s="8">
        <f>F2199/E2199</f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14">
        <f>F2199/M2199</f>
        <v>65.891300230946882</v>
      </c>
      <c r="Q2199" s="9" t="s">
        <v>8333</v>
      </c>
      <c r="R2199" s="9" t="s">
        <v>8351</v>
      </c>
      <c r="S2199" s="13">
        <f>(((K2199/60)/60)/24)+DATE(1970,1,1)+(-5/24)</f>
        <v>42033.37568287037</v>
      </c>
      <c r="T2199" s="13">
        <f>(((J2199/60)/60)/24)+DATE(1970,1,1)+(-5/24)</f>
        <v>42063.37568287037</v>
      </c>
      <c r="U2199">
        <f t="shared" si="34"/>
        <v>2015</v>
      </c>
    </row>
    <row r="2200" spans="1:21" ht="45" x14ac:dyDescent="0.2">
      <c r="A2200" s="8">
        <f>F2200/E2200</f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14">
        <f>F2200/M2200</f>
        <v>81.654377880184327</v>
      </c>
      <c r="Q2200" s="9" t="s">
        <v>8333</v>
      </c>
      <c r="R2200" s="9" t="s">
        <v>8351</v>
      </c>
      <c r="S2200" s="13">
        <f>(((K2200/60)/60)/24)+DATE(1970,1,1)+(-5/24)</f>
        <v>42292.305555555555</v>
      </c>
      <c r="T2200" s="13">
        <f>(((J2200/60)/60)/24)+DATE(1970,1,1)+(-5/24)</f>
        <v>42322.347222222219</v>
      </c>
      <c r="U2200">
        <f t="shared" si="34"/>
        <v>2015</v>
      </c>
    </row>
    <row r="2201" spans="1:21" ht="30" x14ac:dyDescent="0.2">
      <c r="A2201" s="8">
        <f>F2201/E2201</f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14">
        <f>F2201/M2201</f>
        <v>52.701195219123505</v>
      </c>
      <c r="Q2201" s="9" t="s">
        <v>8333</v>
      </c>
      <c r="R2201" s="9" t="s">
        <v>8351</v>
      </c>
      <c r="S2201" s="13">
        <f>(((K2201/60)/60)/24)+DATE(1970,1,1)+(-5/24)</f>
        <v>42262.208310185182</v>
      </c>
      <c r="T2201" s="13">
        <f>(((J2201/60)/60)/24)+DATE(1970,1,1)+(-5/24)</f>
        <v>42292.208310185182</v>
      </c>
      <c r="U2201">
        <f t="shared" si="34"/>
        <v>2015</v>
      </c>
    </row>
    <row r="2202" spans="1:21" ht="45" x14ac:dyDescent="0.2">
      <c r="A2202" s="8">
        <f>F2202/E2202</f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14">
        <f>F2202/M2202</f>
        <v>41.228136882129277</v>
      </c>
      <c r="Q2202" s="9" t="s">
        <v>8333</v>
      </c>
      <c r="R2202" s="9" t="s">
        <v>8351</v>
      </c>
      <c r="S2202" s="13">
        <f>(((K2202/60)/60)/24)+DATE(1970,1,1)+(-5/24)</f>
        <v>42163.417453703696</v>
      </c>
      <c r="T2202" s="13">
        <f>(((J2202/60)/60)/24)+DATE(1970,1,1)+(-5/24)</f>
        <v>42190.916666666664</v>
      </c>
      <c r="U2202">
        <f t="shared" si="34"/>
        <v>2015</v>
      </c>
    </row>
    <row r="2203" spans="1:21" ht="45" x14ac:dyDescent="0.2">
      <c r="A2203" s="8">
        <f>F2203/E2203</f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14">
        <f>F2203/M2203</f>
        <v>15.035357142857142</v>
      </c>
      <c r="Q2203" s="9" t="s">
        <v>8325</v>
      </c>
      <c r="R2203" s="9" t="s">
        <v>8330</v>
      </c>
      <c r="S2203" s="13">
        <f>(((K2203/60)/60)/24)+DATE(1970,1,1)+(-5/24)</f>
        <v>41276.638483796298</v>
      </c>
      <c r="T2203" s="13">
        <f>(((J2203/60)/60)/24)+DATE(1970,1,1)+(-5/24)</f>
        <v>41290.638483796298</v>
      </c>
      <c r="U2203">
        <f t="shared" si="34"/>
        <v>2013</v>
      </c>
    </row>
    <row r="2204" spans="1:21" ht="30" x14ac:dyDescent="0.2">
      <c r="A2204" s="8">
        <f>F2204/E2204</f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14">
        <f>F2204/M2204</f>
        <v>39.066920943134534</v>
      </c>
      <c r="Q2204" s="9" t="s">
        <v>8325</v>
      </c>
      <c r="R2204" s="9" t="s">
        <v>8330</v>
      </c>
      <c r="S2204" s="13">
        <f>(((K2204/60)/60)/24)+DATE(1970,1,1)+(-5/24)</f>
        <v>41184.640833333331</v>
      </c>
      <c r="T2204" s="13">
        <f>(((J2204/60)/60)/24)+DATE(1970,1,1)+(-5/24)</f>
        <v>41214.640833333331</v>
      </c>
      <c r="U2204">
        <f t="shared" si="34"/>
        <v>2012</v>
      </c>
    </row>
    <row r="2205" spans="1:21" ht="45" x14ac:dyDescent="0.2">
      <c r="A2205" s="8">
        <f>F2205/E2205</f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14">
        <f>F2205/M2205</f>
        <v>43.82</v>
      </c>
      <c r="Q2205" s="9" t="s">
        <v>8325</v>
      </c>
      <c r="R2205" s="9" t="s">
        <v>8330</v>
      </c>
      <c r="S2205" s="13">
        <f>(((K2205/60)/60)/24)+DATE(1970,1,1)+(-5/24)</f>
        <v>42241.651412037034</v>
      </c>
      <c r="T2205" s="13">
        <f>(((J2205/60)/60)/24)+DATE(1970,1,1)+(-5/24)</f>
        <v>42271.651412037034</v>
      </c>
      <c r="U2205">
        <f t="shared" si="34"/>
        <v>2015</v>
      </c>
    </row>
    <row r="2206" spans="1:21" ht="45" x14ac:dyDescent="0.2">
      <c r="A2206" s="8">
        <f>F2206/E2206</f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14">
        <f>F2206/M2206</f>
        <v>27.301369863013697</v>
      </c>
      <c r="Q2206" s="9" t="s">
        <v>8325</v>
      </c>
      <c r="R2206" s="9" t="s">
        <v>8330</v>
      </c>
      <c r="S2206" s="13">
        <f>(((K2206/60)/60)/24)+DATE(1970,1,1)+(-5/24)</f>
        <v>41312.103229166663</v>
      </c>
      <c r="T2206" s="13">
        <f>(((J2206/60)/60)/24)+DATE(1970,1,1)+(-5/24)</f>
        <v>41342.103229166663</v>
      </c>
      <c r="U2206">
        <f t="shared" si="34"/>
        <v>2013</v>
      </c>
    </row>
    <row r="2207" spans="1:21" ht="45" x14ac:dyDescent="0.2">
      <c r="A2207" s="8">
        <f>F2207/E2207</f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14">
        <f>F2207/M2207</f>
        <v>42.222222222222221</v>
      </c>
      <c r="Q2207" s="9" t="s">
        <v>8325</v>
      </c>
      <c r="R2207" s="9" t="s">
        <v>8330</v>
      </c>
      <c r="S2207" s="13">
        <f>(((K2207/60)/60)/24)+DATE(1970,1,1)+(-5/24)</f>
        <v>41031.613298611104</v>
      </c>
      <c r="T2207" s="13">
        <f>(((J2207/60)/60)/24)+DATE(1970,1,1)+(-5/24)</f>
        <v>41061.613298611104</v>
      </c>
      <c r="U2207">
        <f t="shared" si="34"/>
        <v>2012</v>
      </c>
    </row>
    <row r="2208" spans="1:21" ht="45" x14ac:dyDescent="0.2">
      <c r="A2208" s="8">
        <f>F2208/E2208</f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14">
        <f>F2208/M2208</f>
        <v>33.235294117647058</v>
      </c>
      <c r="Q2208" s="9" t="s">
        <v>8325</v>
      </c>
      <c r="R2208" s="9" t="s">
        <v>8330</v>
      </c>
      <c r="S2208" s="13">
        <f>(((K2208/60)/60)/24)+DATE(1970,1,1)+(-5/24)</f>
        <v>40997.048888888887</v>
      </c>
      <c r="T2208" s="13">
        <f>(((J2208/60)/60)/24)+DATE(1970,1,1)+(-5/24)</f>
        <v>41015.048888888887</v>
      </c>
      <c r="U2208">
        <f t="shared" si="34"/>
        <v>2012</v>
      </c>
    </row>
    <row r="2209" spans="1:21" ht="45" x14ac:dyDescent="0.2">
      <c r="A2209" s="8">
        <f>F2209/E2209</f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14">
        <f>F2209/M2209</f>
        <v>285.71428571428572</v>
      </c>
      <c r="Q2209" s="9" t="s">
        <v>8325</v>
      </c>
      <c r="R2209" s="9" t="s">
        <v>8330</v>
      </c>
      <c r="S2209" s="13">
        <f>(((K2209/60)/60)/24)+DATE(1970,1,1)+(-5/24)</f>
        <v>41563.985798611109</v>
      </c>
      <c r="T2209" s="13">
        <f>(((J2209/60)/60)/24)+DATE(1970,1,1)+(-5/24)</f>
        <v>41594.027465277773</v>
      </c>
      <c r="U2209">
        <f t="shared" si="34"/>
        <v>2013</v>
      </c>
    </row>
    <row r="2210" spans="1:21" ht="45" x14ac:dyDescent="0.2">
      <c r="A2210" s="8">
        <f>F2210/E2210</f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14">
        <f>F2210/M2210</f>
        <v>42.333333333333336</v>
      </c>
      <c r="Q2210" s="9" t="s">
        <v>8325</v>
      </c>
      <c r="R2210" s="9" t="s">
        <v>8330</v>
      </c>
      <c r="S2210" s="13">
        <f>(((K2210/60)/60)/24)+DATE(1970,1,1)+(-5/24)</f>
        <v>40946.673912037033</v>
      </c>
      <c r="T2210" s="13">
        <f>(((J2210/60)/60)/24)+DATE(1970,1,1)+(-5/24)</f>
        <v>41005.958333333328</v>
      </c>
      <c r="U2210">
        <f t="shared" si="34"/>
        <v>2012</v>
      </c>
    </row>
    <row r="2211" spans="1:21" ht="30" x14ac:dyDescent="0.2">
      <c r="A2211" s="8">
        <f>F2211/E2211</f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14">
        <f>F2211/M2211</f>
        <v>50.266666666666666</v>
      </c>
      <c r="Q2211" s="9" t="s">
        <v>8325</v>
      </c>
      <c r="R2211" s="9" t="s">
        <v>8330</v>
      </c>
      <c r="S2211" s="13">
        <f>(((K2211/60)/60)/24)+DATE(1970,1,1)+(-5/24)</f>
        <v>41732.27134259259</v>
      </c>
      <c r="T2211" s="13">
        <f>(((J2211/60)/60)/24)+DATE(1970,1,1)+(-5/24)</f>
        <v>41743.75</v>
      </c>
      <c r="U2211">
        <f t="shared" si="34"/>
        <v>2014</v>
      </c>
    </row>
    <row r="2212" spans="1:21" ht="45" x14ac:dyDescent="0.2">
      <c r="A2212" s="8">
        <f>F2212/E2212</f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14">
        <f>F2212/M2212</f>
        <v>61.902777777777779</v>
      </c>
      <c r="Q2212" s="9" t="s">
        <v>8325</v>
      </c>
      <c r="R2212" s="9" t="s">
        <v>8330</v>
      </c>
      <c r="S2212" s="13">
        <f>(((K2212/60)/60)/24)+DATE(1970,1,1)+(-5/24)</f>
        <v>40955.857754629629</v>
      </c>
      <c r="T2212" s="13">
        <f>(((J2212/60)/60)/24)+DATE(1970,1,1)+(-5/24)</f>
        <v>41013.524999999994</v>
      </c>
      <c r="U2212">
        <f t="shared" si="34"/>
        <v>2012</v>
      </c>
    </row>
    <row r="2213" spans="1:21" ht="45" x14ac:dyDescent="0.2">
      <c r="A2213" s="8">
        <f>F2213/E2213</f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14">
        <f>F2213/M2213</f>
        <v>40.75</v>
      </c>
      <c r="Q2213" s="9" t="s">
        <v>8325</v>
      </c>
      <c r="R2213" s="9" t="s">
        <v>8330</v>
      </c>
      <c r="S2213" s="13">
        <f>(((K2213/60)/60)/24)+DATE(1970,1,1)+(-5/24)</f>
        <v>41716.576678240737</v>
      </c>
      <c r="T2213" s="13">
        <f>(((J2213/60)/60)/24)+DATE(1970,1,1)+(-5/24)</f>
        <v>41739.082638888889</v>
      </c>
      <c r="U2213">
        <f t="shared" si="34"/>
        <v>2014</v>
      </c>
    </row>
    <row r="2214" spans="1:21" ht="45" x14ac:dyDescent="0.2">
      <c r="A2214" s="8">
        <f>F2214/E2214</f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14">
        <f>F2214/M2214</f>
        <v>55.796747967479675</v>
      </c>
      <c r="Q2214" s="9" t="s">
        <v>8325</v>
      </c>
      <c r="R2214" s="9" t="s">
        <v>8330</v>
      </c>
      <c r="S2214" s="13">
        <f>(((K2214/60)/60)/24)+DATE(1970,1,1)+(-5/24)</f>
        <v>41548.539085648146</v>
      </c>
      <c r="T2214" s="13">
        <f>(((J2214/60)/60)/24)+DATE(1970,1,1)+(-5/24)</f>
        <v>41581.833333333328</v>
      </c>
      <c r="U2214">
        <f t="shared" si="34"/>
        <v>2013</v>
      </c>
    </row>
    <row r="2215" spans="1:21" ht="45" x14ac:dyDescent="0.2">
      <c r="A2215" s="8">
        <f>F2215/E2215</f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14">
        <f>F2215/M2215</f>
        <v>10</v>
      </c>
      <c r="Q2215" s="9" t="s">
        <v>8325</v>
      </c>
      <c r="R2215" s="9" t="s">
        <v>8330</v>
      </c>
      <c r="S2215" s="13">
        <f>(((K2215/60)/60)/24)+DATE(1970,1,1)+(-5/24)</f>
        <v>42109.617812499993</v>
      </c>
      <c r="T2215" s="13">
        <f>(((J2215/60)/60)/24)+DATE(1970,1,1)+(-5/24)</f>
        <v>42139.617812499993</v>
      </c>
      <c r="U2215">
        <f t="shared" si="34"/>
        <v>2015</v>
      </c>
    </row>
    <row r="2216" spans="1:21" ht="45" x14ac:dyDescent="0.2">
      <c r="A2216" s="8">
        <f>F2216/E2216</f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14">
        <f>F2216/M2216</f>
        <v>73.125416666666666</v>
      </c>
      <c r="Q2216" s="9" t="s">
        <v>8325</v>
      </c>
      <c r="R2216" s="9" t="s">
        <v>8330</v>
      </c>
      <c r="S2216" s="13">
        <f>(((K2216/60)/60)/24)+DATE(1970,1,1)+(-5/24)</f>
        <v>41646.58388888889</v>
      </c>
      <c r="T2216" s="13">
        <f>(((J2216/60)/60)/24)+DATE(1970,1,1)+(-5/24)</f>
        <v>41676.58388888889</v>
      </c>
      <c r="U2216">
        <f t="shared" si="34"/>
        <v>2014</v>
      </c>
    </row>
    <row r="2217" spans="1:21" ht="30" x14ac:dyDescent="0.2">
      <c r="A2217" s="8">
        <f>F2217/E2217</f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14">
        <f>F2217/M2217</f>
        <v>26.060606060606062</v>
      </c>
      <c r="Q2217" s="9" t="s">
        <v>8325</v>
      </c>
      <c r="R2217" s="9" t="s">
        <v>8330</v>
      </c>
      <c r="S2217" s="13">
        <f>(((K2217/60)/60)/24)+DATE(1970,1,1)+(-5/24)</f>
        <v>40958.508935185186</v>
      </c>
      <c r="T2217" s="13">
        <f>(((J2217/60)/60)/24)+DATE(1970,1,1)+(-5/24)</f>
        <v>40981.082638888889</v>
      </c>
      <c r="U2217">
        <f t="shared" si="34"/>
        <v>2012</v>
      </c>
    </row>
    <row r="2218" spans="1:21" ht="45" x14ac:dyDescent="0.2">
      <c r="A2218" s="8">
        <f>F2218/E2218</f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14">
        <f>F2218/M2218</f>
        <v>22.642857142857142</v>
      </c>
      <c r="Q2218" s="9" t="s">
        <v>8325</v>
      </c>
      <c r="R2218" s="9" t="s">
        <v>8330</v>
      </c>
      <c r="S2218" s="13">
        <f>(((K2218/60)/60)/24)+DATE(1970,1,1)+(-5/24)</f>
        <v>42194.543344907412</v>
      </c>
      <c r="T2218" s="13">
        <f>(((J2218/60)/60)/24)+DATE(1970,1,1)+(-5/24)</f>
        <v>42208.543344907412</v>
      </c>
      <c r="U2218">
        <f t="shared" si="34"/>
        <v>2015</v>
      </c>
    </row>
    <row r="2219" spans="1:21" ht="45" x14ac:dyDescent="0.2">
      <c r="A2219" s="8">
        <f>F2219/E2219</f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14">
        <f>F2219/M2219</f>
        <v>47.222222222222221</v>
      </c>
      <c r="Q2219" s="9" t="s">
        <v>8325</v>
      </c>
      <c r="R2219" s="9" t="s">
        <v>8330</v>
      </c>
      <c r="S2219" s="13">
        <f>(((K2219/60)/60)/24)+DATE(1970,1,1)+(-5/24)</f>
        <v>42299.568437499998</v>
      </c>
      <c r="T2219" s="13">
        <f>(((J2219/60)/60)/24)+DATE(1970,1,1)+(-5/24)</f>
        <v>42310.124999999993</v>
      </c>
      <c r="U2219">
        <f t="shared" si="34"/>
        <v>2015</v>
      </c>
    </row>
    <row r="2220" spans="1:21" ht="45" x14ac:dyDescent="0.2">
      <c r="A2220" s="8">
        <f>F2220/E2220</f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14">
        <f>F2220/M2220</f>
        <v>32.324473684210524</v>
      </c>
      <c r="Q2220" s="9" t="s">
        <v>8325</v>
      </c>
      <c r="R2220" s="9" t="s">
        <v>8330</v>
      </c>
      <c r="S2220" s="13">
        <f>(((K2220/60)/60)/24)+DATE(1970,1,1)+(-5/24)</f>
        <v>41127.603969907403</v>
      </c>
      <c r="T2220" s="13">
        <f>(((J2220/60)/60)/24)+DATE(1970,1,1)+(-5/24)</f>
        <v>41149.791666666664</v>
      </c>
      <c r="U2220">
        <f t="shared" si="34"/>
        <v>2012</v>
      </c>
    </row>
    <row r="2221" spans="1:21" ht="45" x14ac:dyDescent="0.2">
      <c r="A2221" s="8">
        <f>F2221/E2221</f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14">
        <f>F2221/M2221</f>
        <v>53.421052631578945</v>
      </c>
      <c r="Q2221" s="9" t="s">
        <v>8325</v>
      </c>
      <c r="R2221" s="9" t="s">
        <v>8330</v>
      </c>
      <c r="S2221" s="13">
        <f>(((K2221/60)/60)/24)+DATE(1970,1,1)+(-5/24)</f>
        <v>42205.510555555556</v>
      </c>
      <c r="T2221" s="13">
        <f>(((J2221/60)/60)/24)+DATE(1970,1,1)+(-5/24)</f>
        <v>42235.510555555556</v>
      </c>
      <c r="U2221">
        <f t="shared" si="34"/>
        <v>2015</v>
      </c>
    </row>
    <row r="2222" spans="1:21" ht="45" x14ac:dyDescent="0.2">
      <c r="A2222" s="8">
        <f>F2222/E2222</f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14">
        <f>F2222/M2222</f>
        <v>51.304347826086953</v>
      </c>
      <c r="Q2222" s="9" t="s">
        <v>8325</v>
      </c>
      <c r="R2222" s="9" t="s">
        <v>8330</v>
      </c>
      <c r="S2222" s="13">
        <f>(((K2222/60)/60)/24)+DATE(1970,1,1)+(-5/24)</f>
        <v>41451.852268518516</v>
      </c>
      <c r="T2222" s="13">
        <f>(((J2222/60)/60)/24)+DATE(1970,1,1)+(-5/24)</f>
        <v>41481.852268518516</v>
      </c>
      <c r="U2222">
        <f t="shared" si="34"/>
        <v>2013</v>
      </c>
    </row>
    <row r="2223" spans="1:21" ht="45" x14ac:dyDescent="0.2">
      <c r="A2223" s="8">
        <f>F2223/E2223</f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14">
        <f>F2223/M2223</f>
        <v>37.197247706422019</v>
      </c>
      <c r="Q2223" s="9" t="s">
        <v>8333</v>
      </c>
      <c r="R2223" s="9" t="s">
        <v>8351</v>
      </c>
      <c r="S2223" s="13">
        <f>(((K2223/60)/60)/24)+DATE(1970,1,1)+(-5/24)</f>
        <v>42452.458437499998</v>
      </c>
      <c r="T2223" s="13">
        <f>(((J2223/60)/60)/24)+DATE(1970,1,1)+(-5/24)</f>
        <v>42482.791666666664</v>
      </c>
      <c r="U2223">
        <f t="shared" si="34"/>
        <v>2016</v>
      </c>
    </row>
    <row r="2224" spans="1:21" ht="45" x14ac:dyDescent="0.2">
      <c r="A2224" s="8">
        <f>F2224/E2224</f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14">
        <f>F2224/M2224</f>
        <v>27.1</v>
      </c>
      <c r="Q2224" s="9" t="s">
        <v>8333</v>
      </c>
      <c r="R2224" s="9" t="s">
        <v>8351</v>
      </c>
      <c r="S2224" s="13">
        <f>(((K2224/60)/60)/24)+DATE(1970,1,1)+(-5/24)</f>
        <v>40906.579247685186</v>
      </c>
      <c r="T2224" s="13">
        <f>(((J2224/60)/60)/24)+DATE(1970,1,1)+(-5/24)</f>
        <v>40936.579247685186</v>
      </c>
      <c r="U2224">
        <f t="shared" si="34"/>
        <v>2011</v>
      </c>
    </row>
    <row r="2225" spans="1:21" ht="45" x14ac:dyDescent="0.2">
      <c r="A2225" s="8">
        <f>F2225/E2225</f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14">
        <f>F2225/M2225</f>
        <v>206.31</v>
      </c>
      <c r="Q2225" s="9" t="s">
        <v>8333</v>
      </c>
      <c r="R2225" s="9" t="s">
        <v>8351</v>
      </c>
      <c r="S2225" s="13">
        <f>(((K2225/60)/60)/24)+DATE(1970,1,1)+(-5/24)</f>
        <v>42152.432500000003</v>
      </c>
      <c r="T2225" s="13">
        <f>(((J2225/60)/60)/24)+DATE(1970,1,1)+(-5/24)</f>
        <v>42182.432500000003</v>
      </c>
      <c r="U2225">
        <f t="shared" si="34"/>
        <v>2015</v>
      </c>
    </row>
    <row r="2226" spans="1:21" ht="45" x14ac:dyDescent="0.2">
      <c r="A2226" s="8">
        <f>F2226/E2226</f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14">
        <f>F2226/M2226</f>
        <v>82.145270270270274</v>
      </c>
      <c r="Q2226" s="9" t="s">
        <v>8333</v>
      </c>
      <c r="R2226" s="9" t="s">
        <v>8351</v>
      </c>
      <c r="S2226" s="13">
        <f>(((K2226/60)/60)/24)+DATE(1970,1,1)+(-5/24)</f>
        <v>42644.459201388883</v>
      </c>
      <c r="T2226" s="13">
        <f>(((J2226/60)/60)/24)+DATE(1970,1,1)+(-5/24)</f>
        <v>42672.583333333336</v>
      </c>
      <c r="U2226">
        <f t="shared" si="34"/>
        <v>2016</v>
      </c>
    </row>
    <row r="2227" spans="1:21" ht="45" x14ac:dyDescent="0.2">
      <c r="A2227" s="8">
        <f>F2227/E2227</f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14">
        <f>F2227/M2227</f>
        <v>164.79651993355483</v>
      </c>
      <c r="Q2227" s="9" t="s">
        <v>8333</v>
      </c>
      <c r="R2227" s="9" t="s">
        <v>8351</v>
      </c>
      <c r="S2227" s="13">
        <f>(((K2227/60)/60)/24)+DATE(1970,1,1)+(-5/24)</f>
        <v>41873.583506944444</v>
      </c>
      <c r="T2227" s="13">
        <f>(((J2227/60)/60)/24)+DATE(1970,1,1)+(-5/24)</f>
        <v>41903.583506944444</v>
      </c>
      <c r="U2227">
        <f t="shared" si="34"/>
        <v>2014</v>
      </c>
    </row>
    <row r="2228" spans="1:21" ht="45" x14ac:dyDescent="0.2">
      <c r="A2228" s="8">
        <f>F2228/E2228</f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14">
        <f>F2228/M2228</f>
        <v>60.820280373831778</v>
      </c>
      <c r="Q2228" s="9" t="s">
        <v>8333</v>
      </c>
      <c r="R2228" s="9" t="s">
        <v>8351</v>
      </c>
      <c r="S2228" s="13">
        <f>(((K2228/60)/60)/24)+DATE(1970,1,1)+(-5/24)</f>
        <v>42381.590532407405</v>
      </c>
      <c r="T2228" s="13">
        <f>(((J2228/60)/60)/24)+DATE(1970,1,1)+(-5/24)</f>
        <v>42411.999305555553</v>
      </c>
      <c r="U2228">
        <f t="shared" si="34"/>
        <v>2016</v>
      </c>
    </row>
    <row r="2229" spans="1:21" ht="45" x14ac:dyDescent="0.2">
      <c r="A2229" s="8">
        <f>F2229/E2229</f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14">
        <f>F2229/M2229</f>
        <v>67.970099667774093</v>
      </c>
      <c r="Q2229" s="9" t="s">
        <v>8333</v>
      </c>
      <c r="R2229" s="9" t="s">
        <v>8351</v>
      </c>
      <c r="S2229" s="13">
        <f>(((K2229/60)/60)/24)+DATE(1970,1,1)+(-5/24)</f>
        <v>41561.599016203698</v>
      </c>
      <c r="T2229" s="13">
        <f>(((J2229/60)/60)/24)+DATE(1970,1,1)+(-5/24)</f>
        <v>41591.640682870369</v>
      </c>
      <c r="U2229">
        <f t="shared" si="34"/>
        <v>2013</v>
      </c>
    </row>
    <row r="2230" spans="1:21" ht="45" x14ac:dyDescent="0.2">
      <c r="A2230" s="8">
        <f>F2230/E2230</f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14">
        <f>F2230/M2230</f>
        <v>81.561805555555551</v>
      </c>
      <c r="Q2230" s="9" t="s">
        <v>8333</v>
      </c>
      <c r="R2230" s="9" t="s">
        <v>8351</v>
      </c>
      <c r="S2230" s="13">
        <f>(((K2230/60)/60)/24)+DATE(1970,1,1)+(-5/24)</f>
        <v>42202.069861111107</v>
      </c>
      <c r="T2230" s="13">
        <f>(((J2230/60)/60)/24)+DATE(1970,1,1)+(-5/24)</f>
        <v>42232.069861111107</v>
      </c>
      <c r="U2230">
        <f t="shared" si="34"/>
        <v>2015</v>
      </c>
    </row>
    <row r="2231" spans="1:21" ht="45" x14ac:dyDescent="0.2">
      <c r="A2231" s="8">
        <f>F2231/E2231</f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14">
        <f>F2231/M2231</f>
        <v>25.42547309833024</v>
      </c>
      <c r="Q2231" s="9" t="s">
        <v>8333</v>
      </c>
      <c r="R2231" s="9" t="s">
        <v>8351</v>
      </c>
      <c r="S2231" s="13">
        <f>(((K2231/60)/60)/24)+DATE(1970,1,1)+(-5/24)</f>
        <v>41484.455914351849</v>
      </c>
      <c r="T2231" s="13">
        <f>(((J2231/60)/60)/24)+DATE(1970,1,1)+(-5/24)</f>
        <v>41519.958333333328</v>
      </c>
      <c r="U2231">
        <f t="shared" si="34"/>
        <v>2013</v>
      </c>
    </row>
    <row r="2232" spans="1:21" ht="45" x14ac:dyDescent="0.2">
      <c r="A2232" s="8">
        <f>F2232/E2232</f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14">
        <f>F2232/M2232</f>
        <v>21.497991967871485</v>
      </c>
      <c r="Q2232" s="9" t="s">
        <v>8333</v>
      </c>
      <c r="R2232" s="9" t="s">
        <v>8351</v>
      </c>
      <c r="S2232" s="13">
        <f>(((K2232/60)/60)/24)+DATE(1970,1,1)+(-5/24)</f>
        <v>41724.672766203701</v>
      </c>
      <c r="T2232" s="13">
        <f>(((J2232/60)/60)/24)+DATE(1970,1,1)+(-5/24)</f>
        <v>41754.672766203701</v>
      </c>
      <c r="U2232">
        <f t="shared" si="34"/>
        <v>2014</v>
      </c>
    </row>
    <row r="2233" spans="1:21" ht="45" x14ac:dyDescent="0.2">
      <c r="A2233" s="8">
        <f>F2233/E2233</f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14">
        <f>F2233/M2233</f>
        <v>27.226630727762803</v>
      </c>
      <c r="Q2233" s="9" t="s">
        <v>8333</v>
      </c>
      <c r="R2233" s="9" t="s">
        <v>8351</v>
      </c>
      <c r="S2233" s="13">
        <f>(((K2233/60)/60)/24)+DATE(1970,1,1)+(-5/24)</f>
        <v>41423.702557870369</v>
      </c>
      <c r="T2233" s="13">
        <f>(((J2233/60)/60)/24)+DATE(1970,1,1)+(-5/24)</f>
        <v>41450</v>
      </c>
      <c r="U2233">
        <f t="shared" si="34"/>
        <v>2013</v>
      </c>
    </row>
    <row r="2234" spans="1:21" ht="45" x14ac:dyDescent="0.2">
      <c r="A2234" s="8">
        <f>F2234/E2234</f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14">
        <f>F2234/M2234</f>
        <v>25.091093117408906</v>
      </c>
      <c r="Q2234" s="9" t="s">
        <v>8333</v>
      </c>
      <c r="R2234" s="9" t="s">
        <v>8351</v>
      </c>
      <c r="S2234" s="13">
        <f>(((K2234/60)/60)/24)+DATE(1970,1,1)+(-5/24)</f>
        <v>41806.585740740738</v>
      </c>
      <c r="T2234" s="13">
        <f>(((J2234/60)/60)/24)+DATE(1970,1,1)+(-5/24)</f>
        <v>41838.916666666664</v>
      </c>
      <c r="U2234">
        <f t="shared" si="34"/>
        <v>2014</v>
      </c>
    </row>
    <row r="2235" spans="1:21" ht="45" x14ac:dyDescent="0.2">
      <c r="A2235" s="8">
        <f>F2235/E2235</f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14">
        <f>F2235/M2235</f>
        <v>21.230179028132991</v>
      </c>
      <c r="Q2235" s="9" t="s">
        <v>8333</v>
      </c>
      <c r="R2235" s="9" t="s">
        <v>8351</v>
      </c>
      <c r="S2235" s="13">
        <f>(((K2235/60)/60)/24)+DATE(1970,1,1)+(-5/24)</f>
        <v>42331.170590277768</v>
      </c>
      <c r="T2235" s="13">
        <f>(((J2235/60)/60)/24)+DATE(1970,1,1)+(-5/24)</f>
        <v>42351.791666666664</v>
      </c>
      <c r="U2235">
        <f t="shared" si="34"/>
        <v>2015</v>
      </c>
    </row>
    <row r="2236" spans="1:21" ht="45" x14ac:dyDescent="0.2">
      <c r="A2236" s="8">
        <f>F2236/E2236</f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14">
        <f>F2236/M2236</f>
        <v>41.607142857142854</v>
      </c>
      <c r="Q2236" s="9" t="s">
        <v>8333</v>
      </c>
      <c r="R2236" s="9" t="s">
        <v>8351</v>
      </c>
      <c r="S2236" s="13">
        <f>(((K2236/60)/60)/24)+DATE(1970,1,1)+(-5/24)</f>
        <v>42710.616284722222</v>
      </c>
      <c r="T2236" s="13">
        <f>(((J2236/60)/60)/24)+DATE(1970,1,1)+(-5/24)</f>
        <v>42740.616284722222</v>
      </c>
      <c r="U2236">
        <f t="shared" si="34"/>
        <v>2016</v>
      </c>
    </row>
    <row r="2237" spans="1:21" ht="30" x14ac:dyDescent="0.2">
      <c r="A2237" s="8">
        <f>F2237/E2237</f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14">
        <f>F2237/M2237</f>
        <v>135.58503401360545</v>
      </c>
      <c r="Q2237" s="9" t="s">
        <v>8333</v>
      </c>
      <c r="R2237" s="9" t="s">
        <v>8351</v>
      </c>
      <c r="S2237" s="13">
        <f>(((K2237/60)/60)/24)+DATE(1970,1,1)+(-5/24)</f>
        <v>42061.813784722217</v>
      </c>
      <c r="T2237" s="13">
        <f>(((J2237/60)/60)/24)+DATE(1970,1,1)+(-5/24)</f>
        <v>42091.77211805556</v>
      </c>
      <c r="U2237">
        <f t="shared" si="34"/>
        <v>2015</v>
      </c>
    </row>
    <row r="2238" spans="1:21" ht="45" x14ac:dyDescent="0.2">
      <c r="A2238" s="8">
        <f>F2238/E2238</f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14">
        <f>F2238/M2238</f>
        <v>22.116176470588236</v>
      </c>
      <c r="Q2238" s="9" t="s">
        <v>8333</v>
      </c>
      <c r="R2238" s="9" t="s">
        <v>8351</v>
      </c>
      <c r="S2238" s="13">
        <f>(((K2238/60)/60)/24)+DATE(1970,1,1)+(-5/24)</f>
        <v>42371.408831018511</v>
      </c>
      <c r="T2238" s="13">
        <f>(((J2238/60)/60)/24)+DATE(1970,1,1)+(-5/24)</f>
        <v>42401.408831018511</v>
      </c>
      <c r="U2238">
        <f t="shared" si="34"/>
        <v>2016</v>
      </c>
    </row>
    <row r="2239" spans="1:21" ht="45" x14ac:dyDescent="0.2">
      <c r="A2239" s="8">
        <f>F2239/E2239</f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14">
        <f>F2239/M2239</f>
        <v>64.625635808748726</v>
      </c>
      <c r="Q2239" s="9" t="s">
        <v>8333</v>
      </c>
      <c r="R2239" s="9" t="s">
        <v>8351</v>
      </c>
      <c r="S2239" s="13">
        <f>(((K2239/60)/60)/24)+DATE(1970,1,1)+(-5/24)</f>
        <v>41914.794942129629</v>
      </c>
      <c r="T2239" s="13">
        <f>(((J2239/60)/60)/24)+DATE(1970,1,1)+(-5/24)</f>
        <v>41955.124305555553</v>
      </c>
      <c r="U2239">
        <f t="shared" si="34"/>
        <v>2014</v>
      </c>
    </row>
    <row r="2240" spans="1:21" ht="30" x14ac:dyDescent="0.2">
      <c r="A2240" s="8">
        <f>F2240/E2240</f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14">
        <f>F2240/M2240</f>
        <v>69.569620253164558</v>
      </c>
      <c r="Q2240" s="9" t="s">
        <v>8333</v>
      </c>
      <c r="R2240" s="9" t="s">
        <v>8351</v>
      </c>
      <c r="S2240" s="13">
        <f>(((K2240/60)/60)/24)+DATE(1970,1,1)+(-5/24)</f>
        <v>42774.41337962963</v>
      </c>
      <c r="T2240" s="13">
        <f>(((J2240/60)/60)/24)+DATE(1970,1,1)+(-5/24)</f>
        <v>42804.41337962963</v>
      </c>
      <c r="U2240">
        <f t="shared" si="34"/>
        <v>2017</v>
      </c>
    </row>
    <row r="2241" spans="1:21" ht="30" x14ac:dyDescent="0.2">
      <c r="A2241" s="8">
        <f>F2241/E2241</f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14">
        <f>F2241/M2241</f>
        <v>75.133028169014082</v>
      </c>
      <c r="Q2241" s="9" t="s">
        <v>8333</v>
      </c>
      <c r="R2241" s="9" t="s">
        <v>8351</v>
      </c>
      <c r="S2241" s="13">
        <f>(((K2241/60)/60)/24)+DATE(1970,1,1)+(-5/24)</f>
        <v>41572.750162037039</v>
      </c>
      <c r="T2241" s="13">
        <f>(((J2241/60)/60)/24)+DATE(1970,1,1)+(-5/24)</f>
        <v>41608.959722222222</v>
      </c>
      <c r="U2241">
        <f t="shared" si="34"/>
        <v>2013</v>
      </c>
    </row>
    <row r="2242" spans="1:21" ht="45" x14ac:dyDescent="0.2">
      <c r="A2242" s="8">
        <f>F2242/E2242</f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14">
        <f>F2242/M2242</f>
        <v>140.97916666666666</v>
      </c>
      <c r="Q2242" s="9" t="s">
        <v>8333</v>
      </c>
      <c r="R2242" s="9" t="s">
        <v>8351</v>
      </c>
      <c r="S2242" s="13">
        <f>(((K2242/60)/60)/24)+DATE(1970,1,1)+(-5/24)</f>
        <v>42452.617407407401</v>
      </c>
      <c r="T2242" s="13">
        <f>(((J2242/60)/60)/24)+DATE(1970,1,1)+(-5/24)</f>
        <v>42482.617407407401</v>
      </c>
      <c r="U2242">
        <f t="shared" si="34"/>
        <v>2016</v>
      </c>
    </row>
    <row r="2243" spans="1:21" ht="45" x14ac:dyDescent="0.2">
      <c r="A2243" s="8">
        <f>F2243/E2243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14">
        <f>F2243/M2243</f>
        <v>49.472392638036808</v>
      </c>
      <c r="Q2243" s="9" t="s">
        <v>8333</v>
      </c>
      <c r="R2243" s="9" t="s">
        <v>8351</v>
      </c>
      <c r="S2243" s="13">
        <f>(((K2243/60)/60)/24)+DATE(1970,1,1)+(-5/24)</f>
        <v>42766.619212962956</v>
      </c>
      <c r="T2243" s="13">
        <f>(((J2243/60)/60)/24)+DATE(1970,1,1)+(-5/24)</f>
        <v>42796.619212962956</v>
      </c>
      <c r="U2243">
        <f t="shared" ref="U2243:U2306" si="35">YEAR(S2243)</f>
        <v>2017</v>
      </c>
    </row>
    <row r="2244" spans="1:21" ht="30" x14ac:dyDescent="0.2">
      <c r="A2244" s="8">
        <f>F2244/E2244</f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14">
        <f>F2244/M2244</f>
        <v>53.865251485148519</v>
      </c>
      <c r="Q2244" s="9" t="s">
        <v>8333</v>
      </c>
      <c r="R2244" s="9" t="s">
        <v>8351</v>
      </c>
      <c r="S2244" s="13">
        <f>(((K2244/60)/60)/24)+DATE(1970,1,1)+(-5/24)</f>
        <v>41569.367280092592</v>
      </c>
      <c r="T2244" s="13">
        <f>(((J2244/60)/60)/24)+DATE(1970,1,1)+(-5/24)</f>
        <v>41604.91805555555</v>
      </c>
      <c r="U2244">
        <f t="shared" si="35"/>
        <v>2013</v>
      </c>
    </row>
    <row r="2245" spans="1:21" ht="45" x14ac:dyDescent="0.2">
      <c r="A2245" s="8">
        <f>F2245/E2245</f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14">
        <f>F2245/M2245</f>
        <v>4.5712530712530715</v>
      </c>
      <c r="Q2245" s="9" t="s">
        <v>8333</v>
      </c>
      <c r="R2245" s="9" t="s">
        <v>8351</v>
      </c>
      <c r="S2245" s="13">
        <f>(((K2245/60)/60)/24)+DATE(1970,1,1)+(-5/24)</f>
        <v>42800.542708333327</v>
      </c>
      <c r="T2245" s="13">
        <f>(((J2245/60)/60)/24)+DATE(1970,1,1)+(-5/24)</f>
        <v>42806.916666666664</v>
      </c>
      <c r="U2245">
        <f t="shared" si="35"/>
        <v>2017</v>
      </c>
    </row>
    <row r="2246" spans="1:21" ht="45" x14ac:dyDescent="0.2">
      <c r="A2246" s="8">
        <f>F2246/E2246</f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14">
        <f>F2246/M2246</f>
        <v>65.00344827586207</v>
      </c>
      <c r="Q2246" s="9" t="s">
        <v>8333</v>
      </c>
      <c r="R2246" s="9" t="s">
        <v>8351</v>
      </c>
      <c r="S2246" s="13">
        <f>(((K2246/60)/60)/24)+DATE(1970,1,1)+(-5/24)</f>
        <v>42647.610486111109</v>
      </c>
      <c r="T2246" s="13">
        <f>(((J2246/60)/60)/24)+DATE(1970,1,1)+(-5/24)</f>
        <v>42659.645833333336</v>
      </c>
      <c r="U2246">
        <f t="shared" si="35"/>
        <v>2016</v>
      </c>
    </row>
    <row r="2247" spans="1:21" ht="45" x14ac:dyDescent="0.2">
      <c r="A2247" s="8">
        <f>F2247/E2247</f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14">
        <f>F2247/M2247</f>
        <v>53.475252525252522</v>
      </c>
      <c r="Q2247" s="9" t="s">
        <v>8333</v>
      </c>
      <c r="R2247" s="9" t="s">
        <v>8351</v>
      </c>
      <c r="S2247" s="13">
        <f>(((K2247/60)/60)/24)+DATE(1970,1,1)+(-5/24)</f>
        <v>41660.500196759262</v>
      </c>
      <c r="T2247" s="13">
        <f>(((J2247/60)/60)/24)+DATE(1970,1,1)+(-5/24)</f>
        <v>41691.541666666664</v>
      </c>
      <c r="U2247">
        <f t="shared" si="35"/>
        <v>2014</v>
      </c>
    </row>
    <row r="2248" spans="1:21" ht="45" x14ac:dyDescent="0.2">
      <c r="A2248" s="8">
        <f>F2248/E2248</f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14">
        <f>F2248/M2248</f>
        <v>43.912280701754383</v>
      </c>
      <c r="Q2248" s="9" t="s">
        <v>8333</v>
      </c>
      <c r="R2248" s="9" t="s">
        <v>8351</v>
      </c>
      <c r="S2248" s="13">
        <f>(((K2248/60)/60)/24)+DATE(1970,1,1)+(-5/24)</f>
        <v>42221.583449074074</v>
      </c>
      <c r="T2248" s="13">
        <f>(((J2248/60)/60)/24)+DATE(1970,1,1)+(-5/24)</f>
        <v>42251.583449074074</v>
      </c>
      <c r="U2248">
        <f t="shared" si="35"/>
        <v>2015</v>
      </c>
    </row>
    <row r="2249" spans="1:21" ht="30" x14ac:dyDescent="0.2">
      <c r="A2249" s="8">
        <f>F2249/E2249</f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14">
        <f>F2249/M2249</f>
        <v>50.852631578947367</v>
      </c>
      <c r="Q2249" s="9" t="s">
        <v>8333</v>
      </c>
      <c r="R2249" s="9" t="s">
        <v>8351</v>
      </c>
      <c r="S2249" s="13">
        <f>(((K2249/60)/60)/24)+DATE(1970,1,1)+(-5/24)</f>
        <v>42200.457928240743</v>
      </c>
      <c r="T2249" s="13">
        <f>(((J2249/60)/60)/24)+DATE(1970,1,1)+(-5/24)</f>
        <v>42214.457928240743</v>
      </c>
      <c r="U2249">
        <f t="shared" si="35"/>
        <v>2015</v>
      </c>
    </row>
    <row r="2250" spans="1:21" ht="45" x14ac:dyDescent="0.2">
      <c r="A2250" s="8">
        <f>F2250/E2250</f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14">
        <f>F2250/M2250</f>
        <v>58.6328125</v>
      </c>
      <c r="Q2250" s="9" t="s">
        <v>8333</v>
      </c>
      <c r="R2250" s="9" t="s">
        <v>8351</v>
      </c>
      <c r="S2250" s="13">
        <f>(((K2250/60)/60)/24)+DATE(1970,1,1)+(-5/24)</f>
        <v>42688.667569444442</v>
      </c>
      <c r="T2250" s="13">
        <f>(((J2250/60)/60)/24)+DATE(1970,1,1)+(-5/24)</f>
        <v>42718.667569444442</v>
      </c>
      <c r="U2250">
        <f t="shared" si="35"/>
        <v>2016</v>
      </c>
    </row>
    <row r="2251" spans="1:21" ht="45" x14ac:dyDescent="0.2">
      <c r="A2251" s="8">
        <f>F2251/E2251</f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14">
        <f>F2251/M2251</f>
        <v>32.81666666666667</v>
      </c>
      <c r="Q2251" s="9" t="s">
        <v>8333</v>
      </c>
      <c r="R2251" s="9" t="s">
        <v>8351</v>
      </c>
      <c r="S2251" s="13">
        <f>(((K2251/60)/60)/24)+DATE(1970,1,1)+(-5/24)</f>
        <v>41336.494965277772</v>
      </c>
      <c r="T2251" s="13">
        <f>(((J2251/60)/60)/24)+DATE(1970,1,1)+(-5/24)</f>
        <v>41366.453298611108</v>
      </c>
      <c r="U2251">
        <f t="shared" si="35"/>
        <v>2013</v>
      </c>
    </row>
    <row r="2252" spans="1:21" ht="45" x14ac:dyDescent="0.2">
      <c r="A2252" s="8">
        <f>F2252/E2252</f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14">
        <f>F2252/M2252</f>
        <v>426.93169877408059</v>
      </c>
      <c r="Q2252" s="9" t="s">
        <v>8333</v>
      </c>
      <c r="R2252" s="9" t="s">
        <v>8351</v>
      </c>
      <c r="S2252" s="13">
        <f>(((K2252/60)/60)/24)+DATE(1970,1,1)+(-5/24)</f>
        <v>42676.7971412037</v>
      </c>
      <c r="T2252" s="13">
        <f>(((J2252/60)/60)/24)+DATE(1970,1,1)+(-5/24)</f>
        <v>42706.838807870365</v>
      </c>
      <c r="U2252">
        <f t="shared" si="35"/>
        <v>2016</v>
      </c>
    </row>
    <row r="2253" spans="1:21" ht="45" x14ac:dyDescent="0.2">
      <c r="A2253" s="8">
        <f>F2253/E2253</f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14">
        <f>F2253/M2253</f>
        <v>23.808729166666669</v>
      </c>
      <c r="Q2253" s="9" t="s">
        <v>8333</v>
      </c>
      <c r="R2253" s="9" t="s">
        <v>8351</v>
      </c>
      <c r="S2253" s="13">
        <f>(((K2253/60)/60)/24)+DATE(1970,1,1)+(-5/24)</f>
        <v>41846.137465277774</v>
      </c>
      <c r="T2253" s="13">
        <f>(((J2253/60)/60)/24)+DATE(1970,1,1)+(-5/24)</f>
        <v>41867.137465277774</v>
      </c>
      <c r="U2253">
        <f t="shared" si="35"/>
        <v>2014</v>
      </c>
    </row>
    <row r="2254" spans="1:21" ht="45" x14ac:dyDescent="0.2">
      <c r="A2254" s="8">
        <f>F2254/E2254</f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14">
        <f>F2254/M2254</f>
        <v>98.413654618473899</v>
      </c>
      <c r="Q2254" s="9" t="s">
        <v>8333</v>
      </c>
      <c r="R2254" s="9" t="s">
        <v>8351</v>
      </c>
      <c r="S2254" s="13">
        <f>(((K2254/60)/60)/24)+DATE(1970,1,1)+(-5/24)</f>
        <v>42573.119652777772</v>
      </c>
      <c r="T2254" s="13">
        <f>(((J2254/60)/60)/24)+DATE(1970,1,1)+(-5/24)</f>
        <v>42588.119652777772</v>
      </c>
      <c r="U2254">
        <f t="shared" si="35"/>
        <v>2016</v>
      </c>
    </row>
    <row r="2255" spans="1:21" ht="45" x14ac:dyDescent="0.2">
      <c r="A2255" s="8">
        <f>F2255/E2255</f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14">
        <f>F2255/M2255</f>
        <v>107.32142857142857</v>
      </c>
      <c r="Q2255" s="9" t="s">
        <v>8333</v>
      </c>
      <c r="R2255" s="9" t="s">
        <v>8351</v>
      </c>
      <c r="S2255" s="13">
        <f>(((K2255/60)/60)/24)+DATE(1970,1,1)+(-5/24)</f>
        <v>42296.422997685186</v>
      </c>
      <c r="T2255" s="13">
        <f>(((J2255/60)/60)/24)+DATE(1970,1,1)+(-5/24)</f>
        <v>42326.46466435185</v>
      </c>
      <c r="U2255">
        <f t="shared" si="35"/>
        <v>2015</v>
      </c>
    </row>
    <row r="2256" spans="1:21" ht="30" x14ac:dyDescent="0.2">
      <c r="A2256" s="8">
        <f>F2256/E2256</f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14">
        <f>F2256/M2256</f>
        <v>11.67005076142132</v>
      </c>
      <c r="Q2256" s="9" t="s">
        <v>8333</v>
      </c>
      <c r="R2256" s="9" t="s">
        <v>8351</v>
      </c>
      <c r="S2256" s="13">
        <f>(((K2256/60)/60)/24)+DATE(1970,1,1)+(-5/24)</f>
        <v>42752.439444444441</v>
      </c>
      <c r="T2256" s="13">
        <f>(((J2256/60)/60)/24)+DATE(1970,1,1)+(-5/24)</f>
        <v>42759.439444444441</v>
      </c>
      <c r="U2256">
        <f t="shared" si="35"/>
        <v>2017</v>
      </c>
    </row>
    <row r="2257" spans="1:21" ht="30" x14ac:dyDescent="0.2">
      <c r="A2257" s="8">
        <f>F2257/E2257</f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14">
        <f>F2257/M2257</f>
        <v>41.782287822878232</v>
      </c>
      <c r="Q2257" s="9" t="s">
        <v>8333</v>
      </c>
      <c r="R2257" s="9" t="s">
        <v>8351</v>
      </c>
      <c r="S2257" s="13">
        <f>(((K2257/60)/60)/24)+DATE(1970,1,1)+(-5/24)</f>
        <v>42467.743645833332</v>
      </c>
      <c r="T2257" s="13">
        <f>(((J2257/60)/60)/24)+DATE(1970,1,1)+(-5/24)</f>
        <v>42497.743645833332</v>
      </c>
      <c r="U2257">
        <f t="shared" si="35"/>
        <v>2016</v>
      </c>
    </row>
    <row r="2258" spans="1:21" ht="45" x14ac:dyDescent="0.2">
      <c r="A2258" s="8">
        <f>F2258/E2258</f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14">
        <f>F2258/M2258</f>
        <v>21.38</v>
      </c>
      <c r="Q2258" s="9" t="s">
        <v>8333</v>
      </c>
      <c r="R2258" s="9" t="s">
        <v>8351</v>
      </c>
      <c r="S2258" s="13">
        <f>(((K2258/60)/60)/24)+DATE(1970,1,1)+(-5/24)</f>
        <v>42682.243587962956</v>
      </c>
      <c r="T2258" s="13">
        <f>(((J2258/60)/60)/24)+DATE(1970,1,1)+(-5/24)</f>
        <v>42696.243587962956</v>
      </c>
      <c r="U2258">
        <f t="shared" si="35"/>
        <v>2016</v>
      </c>
    </row>
    <row r="2259" spans="1:21" ht="45" x14ac:dyDescent="0.2">
      <c r="A2259" s="8">
        <f>F2259/E2259</f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14">
        <f>F2259/M2259</f>
        <v>94.103550295857985</v>
      </c>
      <c r="Q2259" s="9" t="s">
        <v>8333</v>
      </c>
      <c r="R2259" s="9" t="s">
        <v>8351</v>
      </c>
      <c r="S2259" s="13">
        <f>(((K2259/60)/60)/24)+DATE(1970,1,1)+(-5/24)</f>
        <v>42505.728344907409</v>
      </c>
      <c r="T2259" s="13">
        <f>(((J2259/60)/60)/24)+DATE(1970,1,1)+(-5/24)</f>
        <v>42540.749999999993</v>
      </c>
      <c r="U2259">
        <f t="shared" si="35"/>
        <v>2016</v>
      </c>
    </row>
    <row r="2260" spans="1:21" ht="30" x14ac:dyDescent="0.2">
      <c r="A2260" s="8">
        <f>F2260/E2260</f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14">
        <f>F2260/M2260</f>
        <v>15.721951219512196</v>
      </c>
      <c r="Q2260" s="9" t="s">
        <v>8333</v>
      </c>
      <c r="R2260" s="9" t="s">
        <v>8351</v>
      </c>
      <c r="S2260" s="13">
        <f>(((K2260/60)/60)/24)+DATE(1970,1,1)+(-5/24)</f>
        <v>42136.542673611104</v>
      </c>
      <c r="T2260" s="13">
        <f>(((J2260/60)/60)/24)+DATE(1970,1,1)+(-5/24)</f>
        <v>42166.542673611104</v>
      </c>
      <c r="U2260">
        <f t="shared" si="35"/>
        <v>2015</v>
      </c>
    </row>
    <row r="2261" spans="1:21" ht="45" x14ac:dyDescent="0.2">
      <c r="A2261" s="8">
        <f>F2261/E2261</f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14">
        <f>F2261/M2261</f>
        <v>90.635922330097088</v>
      </c>
      <c r="Q2261" s="9" t="s">
        <v>8333</v>
      </c>
      <c r="R2261" s="9" t="s">
        <v>8351</v>
      </c>
      <c r="S2261" s="13">
        <f>(((K2261/60)/60)/24)+DATE(1970,1,1)+(-5/24)</f>
        <v>42702.59648148148</v>
      </c>
      <c r="T2261" s="13">
        <f>(((J2261/60)/60)/24)+DATE(1970,1,1)+(-5/24)</f>
        <v>42712.59648148148</v>
      </c>
      <c r="U2261">
        <f t="shared" si="35"/>
        <v>2016</v>
      </c>
    </row>
    <row r="2262" spans="1:21" ht="45" x14ac:dyDescent="0.2">
      <c r="A2262" s="8">
        <f>F2262/E2262</f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14">
        <f>F2262/M2262</f>
        <v>97.297619047619051</v>
      </c>
      <c r="Q2262" s="9" t="s">
        <v>8333</v>
      </c>
      <c r="R2262" s="9" t="s">
        <v>8351</v>
      </c>
      <c r="S2262" s="13">
        <f>(((K2262/60)/60)/24)+DATE(1970,1,1)+(-5/24)</f>
        <v>41694.808449074073</v>
      </c>
      <c r="T2262" s="13">
        <f>(((J2262/60)/60)/24)+DATE(1970,1,1)+(-5/24)</f>
        <v>41724.766782407409</v>
      </c>
      <c r="U2262">
        <f t="shared" si="35"/>
        <v>2014</v>
      </c>
    </row>
    <row r="2263" spans="1:21" ht="45" x14ac:dyDescent="0.2">
      <c r="A2263" s="8">
        <f>F2263/E2263</f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14">
        <f>F2263/M2263</f>
        <v>37.11904761904762</v>
      </c>
      <c r="Q2263" s="9" t="s">
        <v>8333</v>
      </c>
      <c r="R2263" s="9" t="s">
        <v>8351</v>
      </c>
      <c r="S2263" s="13">
        <f>(((K2263/60)/60)/24)+DATE(1970,1,1)+(-5/24)</f>
        <v>42759.516435185178</v>
      </c>
      <c r="T2263" s="13">
        <f>(((J2263/60)/60)/24)+DATE(1970,1,1)+(-5/24)</f>
        <v>42780.516435185178</v>
      </c>
      <c r="U2263">
        <f t="shared" si="35"/>
        <v>2017</v>
      </c>
    </row>
    <row r="2264" spans="1:21" ht="30" x14ac:dyDescent="0.2">
      <c r="A2264" s="8">
        <f>F2264/E2264</f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14">
        <f>F2264/M2264</f>
        <v>28.104972375690608</v>
      </c>
      <c r="Q2264" s="9" t="s">
        <v>8333</v>
      </c>
      <c r="R2264" s="9" t="s">
        <v>8351</v>
      </c>
      <c r="S2264" s="13">
        <f>(((K2264/60)/60)/24)+DATE(1970,1,1)+(-5/24)</f>
        <v>41926.376828703702</v>
      </c>
      <c r="T2264" s="13">
        <f>(((J2264/60)/60)/24)+DATE(1970,1,1)+(-5/24)</f>
        <v>41960.791666666664</v>
      </c>
      <c r="U2264">
        <f t="shared" si="35"/>
        <v>2014</v>
      </c>
    </row>
    <row r="2265" spans="1:21" ht="45" x14ac:dyDescent="0.2">
      <c r="A2265" s="8">
        <f>F2265/E2265</f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14">
        <f>F2265/M2265</f>
        <v>144.43333333333334</v>
      </c>
      <c r="Q2265" s="9" t="s">
        <v>8333</v>
      </c>
      <c r="R2265" s="9" t="s">
        <v>8351</v>
      </c>
      <c r="S2265" s="13">
        <f>(((K2265/60)/60)/24)+DATE(1970,1,1)+(-5/24)</f>
        <v>42014.623993055553</v>
      </c>
      <c r="T2265" s="13">
        <f>(((J2265/60)/60)/24)+DATE(1970,1,1)+(-5/24)</f>
        <v>42035.623993055553</v>
      </c>
      <c r="U2265">
        <f t="shared" si="35"/>
        <v>2015</v>
      </c>
    </row>
    <row r="2266" spans="1:21" ht="45" x14ac:dyDescent="0.2">
      <c r="A2266" s="8">
        <f>F2266/E2266</f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14">
        <f>F2266/M2266</f>
        <v>24.274157303370785</v>
      </c>
      <c r="Q2266" s="9" t="s">
        <v>8333</v>
      </c>
      <c r="R2266" s="9" t="s">
        <v>8351</v>
      </c>
      <c r="S2266" s="13">
        <f>(((K2266/60)/60)/24)+DATE(1970,1,1)+(-5/24)</f>
        <v>42496.374004629623</v>
      </c>
      <c r="T2266" s="13">
        <f>(((J2266/60)/60)/24)+DATE(1970,1,1)+(-5/24)</f>
        <v>42512.916666666664</v>
      </c>
      <c r="U2266">
        <f t="shared" si="35"/>
        <v>2016</v>
      </c>
    </row>
    <row r="2267" spans="1:21" ht="45" x14ac:dyDescent="0.2">
      <c r="A2267" s="8">
        <f>F2267/E2267</f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14">
        <f>F2267/M2267</f>
        <v>35.117647058823529</v>
      </c>
      <c r="Q2267" s="9" t="s">
        <v>8333</v>
      </c>
      <c r="R2267" s="9" t="s">
        <v>8351</v>
      </c>
      <c r="S2267" s="13">
        <f>(((K2267/60)/60)/24)+DATE(1970,1,1)+(-5/24)</f>
        <v>42689.644756944443</v>
      </c>
      <c r="T2267" s="13">
        <f>(((J2267/60)/60)/24)+DATE(1970,1,1)+(-5/24)</f>
        <v>42696.644756944443</v>
      </c>
      <c r="U2267">
        <f t="shared" si="35"/>
        <v>2016</v>
      </c>
    </row>
    <row r="2268" spans="1:21" ht="45" x14ac:dyDescent="0.2">
      <c r="A2268" s="8">
        <f>F2268/E2268</f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14">
        <f>F2268/M2268</f>
        <v>24.762886597938145</v>
      </c>
      <c r="Q2268" s="9" t="s">
        <v>8333</v>
      </c>
      <c r="R2268" s="9" t="s">
        <v>8351</v>
      </c>
      <c r="S2268" s="13">
        <f>(((K2268/60)/60)/24)+DATE(1970,1,1)+(-5/24)</f>
        <v>42469.666574074072</v>
      </c>
      <c r="T2268" s="13">
        <f>(((J2268/60)/60)/24)+DATE(1970,1,1)+(-5/24)</f>
        <v>42486.874999999993</v>
      </c>
      <c r="U2268">
        <f t="shared" si="35"/>
        <v>2016</v>
      </c>
    </row>
    <row r="2269" spans="1:21" ht="45" x14ac:dyDescent="0.2">
      <c r="A2269" s="8">
        <f>F2269/E2269</f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14">
        <f>F2269/M2269</f>
        <v>188.37871287128712</v>
      </c>
      <c r="Q2269" s="9" t="s">
        <v>8333</v>
      </c>
      <c r="R2269" s="9" t="s">
        <v>8351</v>
      </c>
      <c r="S2269" s="13">
        <f>(((K2269/60)/60)/24)+DATE(1970,1,1)+(-5/24)</f>
        <v>41968.621493055551</v>
      </c>
      <c r="T2269" s="13">
        <f>(((J2269/60)/60)/24)+DATE(1970,1,1)+(-5/24)</f>
        <v>41993.833333333336</v>
      </c>
      <c r="U2269">
        <f t="shared" si="35"/>
        <v>2014</v>
      </c>
    </row>
    <row r="2270" spans="1:21" ht="45" x14ac:dyDescent="0.2">
      <c r="A2270" s="8">
        <f>F2270/E2270</f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14">
        <f>F2270/M2270</f>
        <v>148.08247422680412</v>
      </c>
      <c r="Q2270" s="9" t="s">
        <v>8333</v>
      </c>
      <c r="R2270" s="9" t="s">
        <v>8351</v>
      </c>
      <c r="S2270" s="13">
        <f>(((K2270/60)/60)/24)+DATE(1970,1,1)+(-5/24)</f>
        <v>42775.874016203699</v>
      </c>
      <c r="T2270" s="13">
        <f>(((J2270/60)/60)/24)+DATE(1970,1,1)+(-5/24)</f>
        <v>42805.874016203699</v>
      </c>
      <c r="U2270">
        <f t="shared" si="35"/>
        <v>2017</v>
      </c>
    </row>
    <row r="2271" spans="1:21" ht="45" x14ac:dyDescent="0.2">
      <c r="A2271" s="8">
        <f>F2271/E2271</f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14">
        <f>F2271/M2271</f>
        <v>49.934589800443462</v>
      </c>
      <c r="Q2271" s="9" t="s">
        <v>8333</v>
      </c>
      <c r="R2271" s="9" t="s">
        <v>8351</v>
      </c>
      <c r="S2271" s="13">
        <f>(((K2271/60)/60)/24)+DATE(1970,1,1)+(-5/24)</f>
        <v>42776.496099537035</v>
      </c>
      <c r="T2271" s="13">
        <f>(((J2271/60)/60)/24)+DATE(1970,1,1)+(-5/24)</f>
        <v>42800.999999999993</v>
      </c>
      <c r="U2271">
        <f t="shared" si="35"/>
        <v>2017</v>
      </c>
    </row>
    <row r="2272" spans="1:21" ht="45" x14ac:dyDescent="0.2">
      <c r="A2272" s="8">
        <f>F2272/E2272</f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14">
        <f>F2272/M2272</f>
        <v>107.82155688622754</v>
      </c>
      <c r="Q2272" s="9" t="s">
        <v>8333</v>
      </c>
      <c r="R2272" s="9" t="s">
        <v>8351</v>
      </c>
      <c r="S2272" s="13">
        <f>(((K2272/60)/60)/24)+DATE(1970,1,1)+(-5/24)</f>
        <v>42725.661030092589</v>
      </c>
      <c r="T2272" s="13">
        <f>(((J2272/60)/60)/24)+DATE(1970,1,1)+(-5/24)</f>
        <v>42745.707638888889</v>
      </c>
      <c r="U2272">
        <f t="shared" si="35"/>
        <v>2016</v>
      </c>
    </row>
    <row r="2273" spans="1:21" ht="45" x14ac:dyDescent="0.2">
      <c r="A2273" s="8">
        <f>F2273/E2273</f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14">
        <f>F2273/M2273</f>
        <v>42.63403614457831</v>
      </c>
      <c r="Q2273" s="9" t="s">
        <v>8333</v>
      </c>
      <c r="R2273" s="9" t="s">
        <v>8351</v>
      </c>
      <c r="S2273" s="13">
        <f>(((K2273/60)/60)/24)+DATE(1970,1,1)+(-5/24)</f>
        <v>42683.791712962957</v>
      </c>
      <c r="T2273" s="13">
        <f>(((J2273/60)/60)/24)+DATE(1970,1,1)+(-5/24)</f>
        <v>42713.791712962957</v>
      </c>
      <c r="U2273">
        <f t="shared" si="35"/>
        <v>2016</v>
      </c>
    </row>
    <row r="2274" spans="1:21" ht="45" x14ac:dyDescent="0.2">
      <c r="A2274" s="8">
        <f>F2274/E2274</f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14">
        <f>F2274/M2274</f>
        <v>14.370762711864407</v>
      </c>
      <c r="Q2274" s="9" t="s">
        <v>8333</v>
      </c>
      <c r="R2274" s="9" t="s">
        <v>8351</v>
      </c>
      <c r="S2274" s="13">
        <f>(((K2274/60)/60)/24)+DATE(1970,1,1)+(-5/24)</f>
        <v>42315.491157407399</v>
      </c>
      <c r="T2274" s="13">
        <f>(((J2274/60)/60)/24)+DATE(1970,1,1)+(-5/24)</f>
        <v>42345.491157407399</v>
      </c>
      <c r="U2274">
        <f t="shared" si="35"/>
        <v>2015</v>
      </c>
    </row>
    <row r="2275" spans="1:21" ht="45" x14ac:dyDescent="0.2">
      <c r="A2275" s="8">
        <f>F2275/E2275</f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14">
        <f>F2275/M2275</f>
        <v>37.476190476190474</v>
      </c>
      <c r="Q2275" s="9" t="s">
        <v>8333</v>
      </c>
      <c r="R2275" s="9" t="s">
        <v>8351</v>
      </c>
      <c r="S2275" s="13">
        <f>(((K2275/60)/60)/24)+DATE(1970,1,1)+(-5/24)</f>
        <v>42781.340763888882</v>
      </c>
      <c r="T2275" s="13">
        <f>(((J2275/60)/60)/24)+DATE(1970,1,1)+(-5/24)</f>
        <v>42806.299097222225</v>
      </c>
      <c r="U2275">
        <f t="shared" si="35"/>
        <v>2017</v>
      </c>
    </row>
    <row r="2276" spans="1:21" ht="45" x14ac:dyDescent="0.2">
      <c r="A2276" s="8">
        <f>F2276/E2276</f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14">
        <f>F2276/M2276</f>
        <v>30.202020202020201</v>
      </c>
      <c r="Q2276" s="9" t="s">
        <v>8333</v>
      </c>
      <c r="R2276" s="9" t="s">
        <v>8351</v>
      </c>
      <c r="S2276" s="13">
        <f>(((K2276/60)/60)/24)+DATE(1970,1,1)+(-5/24)</f>
        <v>41663.292326388888</v>
      </c>
      <c r="T2276" s="13">
        <f>(((J2276/60)/60)/24)+DATE(1970,1,1)+(-5/24)</f>
        <v>41693.292326388888</v>
      </c>
      <c r="U2276">
        <f t="shared" si="35"/>
        <v>2014</v>
      </c>
    </row>
    <row r="2277" spans="1:21" ht="45" x14ac:dyDescent="0.2">
      <c r="A2277" s="8">
        <f>F2277/E2277</f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14">
        <f>F2277/M2277</f>
        <v>33.550632911392405</v>
      </c>
      <c r="Q2277" s="9" t="s">
        <v>8333</v>
      </c>
      <c r="R2277" s="9" t="s">
        <v>8351</v>
      </c>
      <c r="S2277" s="13">
        <f>(((K2277/60)/60)/24)+DATE(1970,1,1)+(-5/24)</f>
        <v>41965.408321759263</v>
      </c>
      <c r="T2277" s="13">
        <f>(((J2277/60)/60)/24)+DATE(1970,1,1)+(-5/24)</f>
        <v>41995.408321759263</v>
      </c>
      <c r="U2277">
        <f t="shared" si="35"/>
        <v>2014</v>
      </c>
    </row>
    <row r="2278" spans="1:21" ht="45" x14ac:dyDescent="0.2">
      <c r="A2278" s="8">
        <f>F2278/E2278</f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14">
        <f>F2278/M2278</f>
        <v>64.74666666666667</v>
      </c>
      <c r="Q2278" s="9" t="s">
        <v>8333</v>
      </c>
      <c r="R2278" s="9" t="s">
        <v>8351</v>
      </c>
      <c r="S2278" s="13">
        <f>(((K2278/60)/60)/24)+DATE(1970,1,1)+(-5/24)</f>
        <v>41614.443159722221</v>
      </c>
      <c r="T2278" s="13">
        <f>(((J2278/60)/60)/24)+DATE(1970,1,1)+(-5/24)</f>
        <v>41644.443159722221</v>
      </c>
      <c r="U2278">
        <f t="shared" si="35"/>
        <v>2013</v>
      </c>
    </row>
    <row r="2279" spans="1:21" ht="45" x14ac:dyDescent="0.2">
      <c r="A2279" s="8">
        <f>F2279/E2279</f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14">
        <f>F2279/M2279</f>
        <v>57.932367149758456</v>
      </c>
      <c r="Q2279" s="9" t="s">
        <v>8333</v>
      </c>
      <c r="R2279" s="9" t="s">
        <v>8351</v>
      </c>
      <c r="S2279" s="13">
        <f>(((K2279/60)/60)/24)+DATE(1970,1,1)+(-5/24)</f>
        <v>40936.470173611109</v>
      </c>
      <c r="T2279" s="13">
        <f>(((J2279/60)/60)/24)+DATE(1970,1,1)+(-5/24)</f>
        <v>40966.470173611109</v>
      </c>
      <c r="U2279">
        <f t="shared" si="35"/>
        <v>2012</v>
      </c>
    </row>
    <row r="2280" spans="1:21" ht="30" x14ac:dyDescent="0.2">
      <c r="A2280" s="8">
        <f>F2280/E2280</f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14">
        <f>F2280/M2280</f>
        <v>53.078431372549019</v>
      </c>
      <c r="Q2280" s="9" t="s">
        <v>8333</v>
      </c>
      <c r="R2280" s="9" t="s">
        <v>8351</v>
      </c>
      <c r="S2280" s="13">
        <f>(((K2280/60)/60)/24)+DATE(1970,1,1)+(-5/24)</f>
        <v>42338.500775462955</v>
      </c>
      <c r="T2280" s="13">
        <f>(((J2280/60)/60)/24)+DATE(1970,1,1)+(-5/24)</f>
        <v>42372.749305555553</v>
      </c>
      <c r="U2280">
        <f t="shared" si="35"/>
        <v>2015</v>
      </c>
    </row>
    <row r="2281" spans="1:21" ht="45" x14ac:dyDescent="0.2">
      <c r="A2281" s="8">
        <f>F2281/E2281</f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14">
        <f>F2281/M2281</f>
        <v>48.0625</v>
      </c>
      <c r="Q2281" s="9" t="s">
        <v>8333</v>
      </c>
      <c r="R2281" s="9" t="s">
        <v>8351</v>
      </c>
      <c r="S2281" s="13">
        <f>(((K2281/60)/60)/24)+DATE(1970,1,1)+(-5/24)</f>
        <v>42020.598368055551</v>
      </c>
      <c r="T2281" s="13">
        <f>(((J2281/60)/60)/24)+DATE(1970,1,1)+(-5/24)</f>
        <v>42038.958333333336</v>
      </c>
      <c r="U2281">
        <f t="shared" si="35"/>
        <v>2015</v>
      </c>
    </row>
    <row r="2282" spans="1:21" ht="45" x14ac:dyDescent="0.2">
      <c r="A2282" s="8">
        <f>F2282/E2282</f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14">
        <f>F2282/M2282</f>
        <v>82.396874999999994</v>
      </c>
      <c r="Q2282" s="9" t="s">
        <v>8333</v>
      </c>
      <c r="R2282" s="9" t="s">
        <v>8351</v>
      </c>
      <c r="S2282" s="13">
        <f>(((K2282/60)/60)/24)+DATE(1970,1,1)+(-5/24)</f>
        <v>42234.416562499995</v>
      </c>
      <c r="T2282" s="13">
        <f>(((J2282/60)/60)/24)+DATE(1970,1,1)+(-5/24)</f>
        <v>42264.416562499995</v>
      </c>
      <c r="U2282">
        <f t="shared" si="35"/>
        <v>2015</v>
      </c>
    </row>
    <row r="2283" spans="1:21" ht="45" x14ac:dyDescent="0.2">
      <c r="A2283" s="8">
        <f>F2283/E2283</f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14">
        <f>F2283/M2283</f>
        <v>50.454545454545453</v>
      </c>
      <c r="Q2283" s="9" t="s">
        <v>8325</v>
      </c>
      <c r="R2283" s="9" t="s">
        <v>8326</v>
      </c>
      <c r="S2283" s="13">
        <f>(((K2283/60)/60)/24)+DATE(1970,1,1)+(-5/24)</f>
        <v>40687.077511574069</v>
      </c>
      <c r="T2283" s="13">
        <f>(((J2283/60)/60)/24)+DATE(1970,1,1)+(-5/24)</f>
        <v>40749.076388888883</v>
      </c>
      <c r="U2283">
        <f t="shared" si="35"/>
        <v>2011</v>
      </c>
    </row>
    <row r="2284" spans="1:21" ht="30" x14ac:dyDescent="0.2">
      <c r="A2284" s="8">
        <f>F2284/E2284</f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14">
        <f>F2284/M2284</f>
        <v>115.83333333333333</v>
      </c>
      <c r="Q2284" s="9" t="s">
        <v>8325</v>
      </c>
      <c r="R2284" s="9" t="s">
        <v>8326</v>
      </c>
      <c r="S2284" s="13">
        <f>(((K2284/60)/60)/24)+DATE(1970,1,1)+(-5/24)</f>
        <v>42322.966273148144</v>
      </c>
      <c r="T2284" s="13">
        <f>(((J2284/60)/60)/24)+DATE(1970,1,1)+(-5/24)</f>
        <v>42382.966273148144</v>
      </c>
      <c r="U2284">
        <f t="shared" si="35"/>
        <v>2015</v>
      </c>
    </row>
    <row r="2285" spans="1:21" ht="45" x14ac:dyDescent="0.2">
      <c r="A2285" s="8">
        <f>F2285/E2285</f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14">
        <f>F2285/M2285</f>
        <v>63.03458333333333</v>
      </c>
      <c r="Q2285" s="9" t="s">
        <v>8325</v>
      </c>
      <c r="R2285" s="9" t="s">
        <v>8326</v>
      </c>
      <c r="S2285" s="13">
        <f>(((K2285/60)/60)/24)+DATE(1970,1,1)+(-5/24)</f>
        <v>40977.916712962957</v>
      </c>
      <c r="T2285" s="13">
        <f>(((J2285/60)/60)/24)+DATE(1970,1,1)+(-5/24)</f>
        <v>41037.875046296293</v>
      </c>
      <c r="U2285">
        <f t="shared" si="35"/>
        <v>2012</v>
      </c>
    </row>
    <row r="2286" spans="1:21" ht="30" x14ac:dyDescent="0.2">
      <c r="A2286" s="8">
        <f>F2286/E2286</f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14">
        <f>F2286/M2286</f>
        <v>108.02152542372882</v>
      </c>
      <c r="Q2286" s="9" t="s">
        <v>8325</v>
      </c>
      <c r="R2286" s="9" t="s">
        <v>8326</v>
      </c>
      <c r="S2286" s="13">
        <f>(((K2286/60)/60)/24)+DATE(1970,1,1)+(-5/24)</f>
        <v>40585.588483796295</v>
      </c>
      <c r="T2286" s="13">
        <f>(((J2286/60)/60)/24)+DATE(1970,1,1)+(-5/24)</f>
        <v>40613.958333333328</v>
      </c>
      <c r="U2286">
        <f t="shared" si="35"/>
        <v>2011</v>
      </c>
    </row>
    <row r="2287" spans="1:21" ht="45" x14ac:dyDescent="0.2">
      <c r="A2287" s="8">
        <f>F2287/E2287</f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14">
        <f>F2287/M2287</f>
        <v>46.088607594936711</v>
      </c>
      <c r="Q2287" s="9" t="s">
        <v>8325</v>
      </c>
      <c r="R2287" s="9" t="s">
        <v>8326</v>
      </c>
      <c r="S2287" s="13">
        <f>(((K2287/60)/60)/24)+DATE(1970,1,1)+(-5/24)</f>
        <v>41058.977349537032</v>
      </c>
      <c r="T2287" s="13">
        <f>(((J2287/60)/60)/24)+DATE(1970,1,1)+(-5/24)</f>
        <v>41088.977349537032</v>
      </c>
      <c r="U2287">
        <f t="shared" si="35"/>
        <v>2012</v>
      </c>
    </row>
    <row r="2288" spans="1:21" ht="45" x14ac:dyDescent="0.2">
      <c r="A2288" s="8">
        <f>F2288/E2288</f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14">
        <f>F2288/M2288</f>
        <v>107.21428571428571</v>
      </c>
      <c r="Q2288" s="9" t="s">
        <v>8325</v>
      </c>
      <c r="R2288" s="9" t="s">
        <v>8326</v>
      </c>
      <c r="S2288" s="13">
        <f>(((K2288/60)/60)/24)+DATE(1970,1,1)+(-5/24)</f>
        <v>41494.755254629628</v>
      </c>
      <c r="T2288" s="13">
        <f>(((J2288/60)/60)/24)+DATE(1970,1,1)+(-5/24)</f>
        <v>41522.957638888889</v>
      </c>
      <c r="U2288">
        <f t="shared" si="35"/>
        <v>2013</v>
      </c>
    </row>
    <row r="2289" spans="1:21" ht="45" x14ac:dyDescent="0.2">
      <c r="A2289" s="8">
        <f>F2289/E2289</f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14">
        <f>F2289/M2289</f>
        <v>50.9338679245283</v>
      </c>
      <c r="Q2289" s="9" t="s">
        <v>8325</v>
      </c>
      <c r="R2289" s="9" t="s">
        <v>8326</v>
      </c>
      <c r="S2289" s="13">
        <f>(((K2289/60)/60)/24)+DATE(1970,1,1)+(-5/24)</f>
        <v>41792.459027777775</v>
      </c>
      <c r="T2289" s="13">
        <f>(((J2289/60)/60)/24)+DATE(1970,1,1)+(-5/24)</f>
        <v>41813.459027777775</v>
      </c>
      <c r="U2289">
        <f t="shared" si="35"/>
        <v>2014</v>
      </c>
    </row>
    <row r="2290" spans="1:21" ht="45" x14ac:dyDescent="0.2">
      <c r="A2290" s="8">
        <f>F2290/E2290</f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14">
        <f>F2290/M2290</f>
        <v>40.04</v>
      </c>
      <c r="Q2290" s="9" t="s">
        <v>8325</v>
      </c>
      <c r="R2290" s="9" t="s">
        <v>8326</v>
      </c>
      <c r="S2290" s="13">
        <f>(((K2290/60)/60)/24)+DATE(1970,1,1)+(-5/24)</f>
        <v>41067.619085648148</v>
      </c>
      <c r="T2290" s="13">
        <f>(((J2290/60)/60)/24)+DATE(1970,1,1)+(-5/24)</f>
        <v>41086.541666666664</v>
      </c>
      <c r="U2290">
        <f t="shared" si="35"/>
        <v>2012</v>
      </c>
    </row>
    <row r="2291" spans="1:21" ht="45" x14ac:dyDescent="0.2">
      <c r="A2291" s="8">
        <f>F2291/E2291</f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14">
        <f>F2291/M2291</f>
        <v>64.44</v>
      </c>
      <c r="Q2291" s="9" t="s">
        <v>8325</v>
      </c>
      <c r="R2291" s="9" t="s">
        <v>8326</v>
      </c>
      <c r="S2291" s="13">
        <f>(((K2291/60)/60)/24)+DATE(1970,1,1)+(-5/24)</f>
        <v>41571.790046296293</v>
      </c>
      <c r="T2291" s="13">
        <f>(((J2291/60)/60)/24)+DATE(1970,1,1)+(-5/24)</f>
        <v>41614.765277777777</v>
      </c>
      <c r="U2291">
        <f t="shared" si="35"/>
        <v>2013</v>
      </c>
    </row>
    <row r="2292" spans="1:21" ht="45" x14ac:dyDescent="0.2">
      <c r="A2292" s="8">
        <f>F2292/E2292</f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14">
        <f>F2292/M2292</f>
        <v>53.827586206896555</v>
      </c>
      <c r="Q2292" s="9" t="s">
        <v>8325</v>
      </c>
      <c r="R2292" s="9" t="s">
        <v>8326</v>
      </c>
      <c r="S2292" s="13">
        <f>(((K2292/60)/60)/24)+DATE(1970,1,1)+(-5/24)</f>
        <v>40070.045486111107</v>
      </c>
      <c r="T2292" s="13">
        <f>(((J2292/60)/60)/24)+DATE(1970,1,1)+(-5/24)</f>
        <v>40148.5</v>
      </c>
      <c r="U2292">
        <f t="shared" si="35"/>
        <v>2009</v>
      </c>
    </row>
    <row r="2293" spans="1:21" ht="45" x14ac:dyDescent="0.2">
      <c r="A2293" s="8">
        <f>F2293/E2293</f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14">
        <f>F2293/M2293</f>
        <v>100.46511627906976</v>
      </c>
      <c r="Q2293" s="9" t="s">
        <v>8325</v>
      </c>
      <c r="R2293" s="9" t="s">
        <v>8326</v>
      </c>
      <c r="S2293" s="13">
        <f>(((K2293/60)/60)/24)+DATE(1970,1,1)+(-5/24)</f>
        <v>40987.768726851849</v>
      </c>
      <c r="T2293" s="13">
        <f>(((J2293/60)/60)/24)+DATE(1970,1,1)+(-5/24)</f>
        <v>41021.958333333328</v>
      </c>
      <c r="U2293">
        <f t="shared" si="35"/>
        <v>2012</v>
      </c>
    </row>
    <row r="2294" spans="1:21" ht="45" x14ac:dyDescent="0.2">
      <c r="A2294" s="8">
        <f>F2294/E2294</f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14">
        <f>F2294/M2294</f>
        <v>46.630652173913049</v>
      </c>
      <c r="Q2294" s="9" t="s">
        <v>8325</v>
      </c>
      <c r="R2294" s="9" t="s">
        <v>8326</v>
      </c>
      <c r="S2294" s="13">
        <f>(((K2294/60)/60)/24)+DATE(1970,1,1)+(-5/24)</f>
        <v>40987.489305555551</v>
      </c>
      <c r="T2294" s="13">
        <f>(((J2294/60)/60)/24)+DATE(1970,1,1)+(-5/24)</f>
        <v>41017.489305555551</v>
      </c>
      <c r="U2294">
        <f t="shared" si="35"/>
        <v>2012</v>
      </c>
    </row>
    <row r="2295" spans="1:21" ht="30" x14ac:dyDescent="0.2">
      <c r="A2295" s="8">
        <f>F2295/E2295</f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14">
        <f>F2295/M2295</f>
        <v>34.074074074074076</v>
      </c>
      <c r="Q2295" s="9" t="s">
        <v>8325</v>
      </c>
      <c r="R2295" s="9" t="s">
        <v>8326</v>
      </c>
      <c r="S2295" s="13">
        <f>(((K2295/60)/60)/24)+DATE(1970,1,1)+(-5/24)</f>
        <v>41151.499988425923</v>
      </c>
      <c r="T2295" s="13">
        <f>(((J2295/60)/60)/24)+DATE(1970,1,1)+(-5/24)</f>
        <v>41176.957638888889</v>
      </c>
      <c r="U2295">
        <f t="shared" si="35"/>
        <v>2012</v>
      </c>
    </row>
    <row r="2296" spans="1:21" ht="45" x14ac:dyDescent="0.2">
      <c r="A2296" s="8">
        <f>F2296/E2296</f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14">
        <f>F2296/M2296</f>
        <v>65.214642857142863</v>
      </c>
      <c r="Q2296" s="9" t="s">
        <v>8325</v>
      </c>
      <c r="R2296" s="9" t="s">
        <v>8326</v>
      </c>
      <c r="S2296" s="13">
        <f>(((K2296/60)/60)/24)+DATE(1970,1,1)+(-5/24)</f>
        <v>41264.514814814815</v>
      </c>
      <c r="T2296" s="13">
        <f>(((J2296/60)/60)/24)+DATE(1970,1,1)+(-5/24)</f>
        <v>41294.514814814815</v>
      </c>
      <c r="U2296">
        <f t="shared" si="35"/>
        <v>2012</v>
      </c>
    </row>
    <row r="2297" spans="1:21" ht="45" x14ac:dyDescent="0.2">
      <c r="A2297" s="8">
        <f>F2297/E2297</f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14">
        <f>F2297/M2297</f>
        <v>44.205882352941174</v>
      </c>
      <c r="Q2297" s="9" t="s">
        <v>8325</v>
      </c>
      <c r="R2297" s="9" t="s">
        <v>8326</v>
      </c>
      <c r="S2297" s="13">
        <f>(((K2297/60)/60)/24)+DATE(1970,1,1)+(-5/24)</f>
        <v>41270.746018518512</v>
      </c>
      <c r="T2297" s="13">
        <f>(((J2297/60)/60)/24)+DATE(1970,1,1)+(-5/24)</f>
        <v>41300.746018518512</v>
      </c>
      <c r="U2297">
        <f t="shared" si="35"/>
        <v>2012</v>
      </c>
    </row>
    <row r="2298" spans="1:21" ht="45" x14ac:dyDescent="0.2">
      <c r="A2298" s="8">
        <f>F2298/E2298</f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14">
        <f>F2298/M2298</f>
        <v>71.965517241379317</v>
      </c>
      <c r="Q2298" s="9" t="s">
        <v>8325</v>
      </c>
      <c r="R2298" s="9" t="s">
        <v>8326</v>
      </c>
      <c r="S2298" s="13">
        <f>(((K2298/60)/60)/24)+DATE(1970,1,1)+(-5/24)</f>
        <v>40927.52344907407</v>
      </c>
      <c r="T2298" s="13">
        <f>(((J2298/60)/60)/24)+DATE(1970,1,1)+(-5/24)</f>
        <v>40962.52344907407</v>
      </c>
      <c r="U2298">
        <f t="shared" si="35"/>
        <v>2012</v>
      </c>
    </row>
    <row r="2299" spans="1:21" ht="30" x14ac:dyDescent="0.2">
      <c r="A2299" s="8">
        <f>F2299/E2299</f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14">
        <f>F2299/M2299</f>
        <v>52.94736842105263</v>
      </c>
      <c r="Q2299" s="9" t="s">
        <v>8325</v>
      </c>
      <c r="R2299" s="9" t="s">
        <v>8326</v>
      </c>
      <c r="S2299" s="13">
        <f>(((K2299/60)/60)/24)+DATE(1970,1,1)+(-5/24)</f>
        <v>40947.83390046296</v>
      </c>
      <c r="T2299" s="13">
        <f>(((J2299/60)/60)/24)+DATE(1970,1,1)+(-5/24)</f>
        <v>40981.957638888889</v>
      </c>
      <c r="U2299">
        <f t="shared" si="35"/>
        <v>2012</v>
      </c>
    </row>
    <row r="2300" spans="1:21" ht="45" x14ac:dyDescent="0.2">
      <c r="A2300" s="8">
        <f>F2300/E2300</f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14">
        <f>F2300/M2300</f>
        <v>109.45138888888889</v>
      </c>
      <c r="Q2300" s="9" t="s">
        <v>8325</v>
      </c>
      <c r="R2300" s="9" t="s">
        <v>8326</v>
      </c>
      <c r="S2300" s="13">
        <f>(((K2300/60)/60)/24)+DATE(1970,1,1)+(-5/24)</f>
        <v>41694.632326388884</v>
      </c>
      <c r="T2300" s="13">
        <f>(((J2300/60)/60)/24)+DATE(1970,1,1)+(-5/24)</f>
        <v>41724.59065972222</v>
      </c>
      <c r="U2300">
        <f t="shared" si="35"/>
        <v>2014</v>
      </c>
    </row>
    <row r="2301" spans="1:21" ht="30" x14ac:dyDescent="0.2">
      <c r="A2301" s="8">
        <f>F2301/E2301</f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14">
        <f>F2301/M2301</f>
        <v>75.035714285714292</v>
      </c>
      <c r="Q2301" s="9" t="s">
        <v>8325</v>
      </c>
      <c r="R2301" s="9" t="s">
        <v>8326</v>
      </c>
      <c r="S2301" s="13">
        <f>(((K2301/60)/60)/24)+DATE(1970,1,1)+(-5/24)</f>
        <v>40564.824178240735</v>
      </c>
      <c r="T2301" s="13">
        <f>(((J2301/60)/60)/24)+DATE(1970,1,1)+(-5/24)</f>
        <v>40579.824178240735</v>
      </c>
      <c r="U2301">
        <f t="shared" si="35"/>
        <v>2011</v>
      </c>
    </row>
    <row r="2302" spans="1:21" ht="45" x14ac:dyDescent="0.2">
      <c r="A2302" s="8">
        <f>F2302/E2302</f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14">
        <f>F2302/M2302</f>
        <v>115.71428571428571</v>
      </c>
      <c r="Q2302" s="9" t="s">
        <v>8325</v>
      </c>
      <c r="R2302" s="9" t="s">
        <v>8326</v>
      </c>
      <c r="S2302" s="13">
        <f>(((K2302/60)/60)/24)+DATE(1970,1,1)+(-5/24)</f>
        <v>41074.518703703703</v>
      </c>
      <c r="T2302" s="13">
        <f>(((J2302/60)/60)/24)+DATE(1970,1,1)+(-5/24)</f>
        <v>41088.518703703703</v>
      </c>
      <c r="U2302">
        <f t="shared" si="35"/>
        <v>2012</v>
      </c>
    </row>
    <row r="2303" spans="1:21" ht="30" x14ac:dyDescent="0.2">
      <c r="A2303" s="8">
        <f>F2303/E2303</f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14">
        <f>F2303/M2303</f>
        <v>31.659810426540286</v>
      </c>
      <c r="Q2303" s="9" t="s">
        <v>8325</v>
      </c>
      <c r="R2303" s="9" t="s">
        <v>8329</v>
      </c>
      <c r="S2303" s="13">
        <f>(((K2303/60)/60)/24)+DATE(1970,1,1)+(-5/24)</f>
        <v>41415.938611111109</v>
      </c>
      <c r="T2303" s="13">
        <f>(((J2303/60)/60)/24)+DATE(1970,1,1)+(-5/24)</f>
        <v>41445.938611111109</v>
      </c>
      <c r="U2303">
        <f t="shared" si="35"/>
        <v>2013</v>
      </c>
    </row>
    <row r="2304" spans="1:21" ht="45" x14ac:dyDescent="0.2">
      <c r="A2304" s="8">
        <f>F2304/E2304</f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14">
        <f>F2304/M2304</f>
        <v>46.176470588235297</v>
      </c>
      <c r="Q2304" s="9" t="s">
        <v>8325</v>
      </c>
      <c r="R2304" s="9" t="s">
        <v>8329</v>
      </c>
      <c r="S2304" s="13">
        <f>(((K2304/60)/60)/24)+DATE(1970,1,1)+(-5/24)</f>
        <v>41605.660115740735</v>
      </c>
      <c r="T2304" s="13">
        <f>(((J2304/60)/60)/24)+DATE(1970,1,1)+(-5/24)</f>
        <v>41639.083333333328</v>
      </c>
      <c r="U2304">
        <f t="shared" si="35"/>
        <v>2013</v>
      </c>
    </row>
    <row r="2305" spans="1:21" ht="45" x14ac:dyDescent="0.2">
      <c r="A2305" s="8">
        <f>F2305/E2305</f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14">
        <f>F2305/M2305</f>
        <v>68.481650485436887</v>
      </c>
      <c r="Q2305" s="9" t="s">
        <v>8325</v>
      </c>
      <c r="R2305" s="9" t="s">
        <v>8329</v>
      </c>
      <c r="S2305" s="13">
        <f>(((K2305/60)/60)/24)+DATE(1970,1,1)+(-5/24)</f>
        <v>40849.902731481481</v>
      </c>
      <c r="T2305" s="13">
        <f>(((J2305/60)/60)/24)+DATE(1970,1,1)+(-5/24)</f>
        <v>40889.944398148145</v>
      </c>
      <c r="U2305">
        <f t="shared" si="35"/>
        <v>2011</v>
      </c>
    </row>
    <row r="2306" spans="1:21" ht="45" x14ac:dyDescent="0.2">
      <c r="A2306" s="8">
        <f>F2306/E2306</f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14">
        <f>F2306/M2306</f>
        <v>53.469203539823013</v>
      </c>
      <c r="Q2306" s="9" t="s">
        <v>8325</v>
      </c>
      <c r="R2306" s="9" t="s">
        <v>8329</v>
      </c>
      <c r="S2306" s="13">
        <f>(((K2306/60)/60)/24)+DATE(1970,1,1)+(-5/24)</f>
        <v>40502.607534722221</v>
      </c>
      <c r="T2306" s="13">
        <f>(((J2306/60)/60)/24)+DATE(1970,1,1)+(-5/24)</f>
        <v>40543.999305555553</v>
      </c>
      <c r="U2306">
        <f t="shared" si="35"/>
        <v>2010</v>
      </c>
    </row>
    <row r="2307" spans="1:21" ht="45" x14ac:dyDescent="0.2">
      <c r="A2307" s="8">
        <f>F2307/E2307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14">
        <f>F2307/M2307</f>
        <v>109.10778443113773</v>
      </c>
      <c r="Q2307" s="9" t="s">
        <v>8325</v>
      </c>
      <c r="R2307" s="9" t="s">
        <v>8329</v>
      </c>
      <c r="S2307" s="13">
        <f>(((K2307/60)/60)/24)+DATE(1970,1,1)+(-5/24)</f>
        <v>41834.486944444441</v>
      </c>
      <c r="T2307" s="13">
        <f>(((J2307/60)/60)/24)+DATE(1970,1,1)+(-5/24)</f>
        <v>41859.541666666664</v>
      </c>
      <c r="U2307">
        <f t="shared" ref="U2307:U2370" si="36">YEAR(S2307)</f>
        <v>2014</v>
      </c>
    </row>
    <row r="2308" spans="1:21" ht="45" x14ac:dyDescent="0.2">
      <c r="A2308" s="8">
        <f>F2308/E2308</f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14">
        <f>F2308/M2308</f>
        <v>51.185616438356163</v>
      </c>
      <c r="Q2308" s="9" t="s">
        <v>8325</v>
      </c>
      <c r="R2308" s="9" t="s">
        <v>8329</v>
      </c>
      <c r="S2308" s="13">
        <f>(((K2308/60)/60)/24)+DATE(1970,1,1)+(-5/24)</f>
        <v>40947.959826388884</v>
      </c>
      <c r="T2308" s="13">
        <f>(((J2308/60)/60)/24)+DATE(1970,1,1)+(-5/24)</f>
        <v>40977.959826388884</v>
      </c>
      <c r="U2308">
        <f t="shared" si="36"/>
        <v>2012</v>
      </c>
    </row>
    <row r="2309" spans="1:21" ht="45" x14ac:dyDescent="0.2">
      <c r="A2309" s="8">
        <f>F2309/E2309</f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14">
        <f>F2309/M2309</f>
        <v>27.936800000000002</v>
      </c>
      <c r="Q2309" s="9" t="s">
        <v>8325</v>
      </c>
      <c r="R2309" s="9" t="s">
        <v>8329</v>
      </c>
      <c r="S2309" s="13">
        <f>(((K2309/60)/60)/24)+DATE(1970,1,1)+(-5/24)</f>
        <v>41004.594131944439</v>
      </c>
      <c r="T2309" s="13">
        <f>(((J2309/60)/60)/24)+DATE(1970,1,1)+(-5/24)</f>
        <v>41034.59407407407</v>
      </c>
      <c r="U2309">
        <f t="shared" si="36"/>
        <v>2012</v>
      </c>
    </row>
    <row r="2310" spans="1:21" ht="45" x14ac:dyDescent="0.2">
      <c r="A2310" s="8">
        <f>F2310/E2310</f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14">
        <f>F2310/M2310</f>
        <v>82.496921824104234</v>
      </c>
      <c r="Q2310" s="9" t="s">
        <v>8325</v>
      </c>
      <c r="R2310" s="9" t="s">
        <v>8329</v>
      </c>
      <c r="S2310" s="13">
        <f>(((K2310/60)/60)/24)+DATE(1970,1,1)+(-5/24)</f>
        <v>41851.754583333335</v>
      </c>
      <c r="T2310" s="13">
        <f>(((J2310/60)/60)/24)+DATE(1970,1,1)+(-5/24)</f>
        <v>41879.833333333328</v>
      </c>
      <c r="U2310">
        <f t="shared" si="36"/>
        <v>2014</v>
      </c>
    </row>
    <row r="2311" spans="1:21" ht="45" x14ac:dyDescent="0.2">
      <c r="A2311" s="8">
        <f>F2311/E2311</f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14">
        <f>F2311/M2311</f>
        <v>59.817476635514019</v>
      </c>
      <c r="Q2311" s="9" t="s">
        <v>8325</v>
      </c>
      <c r="R2311" s="9" t="s">
        <v>8329</v>
      </c>
      <c r="S2311" s="13">
        <f>(((K2311/60)/60)/24)+DATE(1970,1,1)+(-5/24)</f>
        <v>41307.779363425921</v>
      </c>
      <c r="T2311" s="13">
        <f>(((J2311/60)/60)/24)+DATE(1970,1,1)+(-5/24)</f>
        <v>41342.779363425921</v>
      </c>
      <c r="U2311">
        <f t="shared" si="36"/>
        <v>2013</v>
      </c>
    </row>
    <row r="2312" spans="1:21" ht="45" x14ac:dyDescent="0.2">
      <c r="A2312" s="8">
        <f>F2312/E2312</f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14">
        <f>F2312/M2312</f>
        <v>64.816470588235291</v>
      </c>
      <c r="Q2312" s="9" t="s">
        <v>8325</v>
      </c>
      <c r="R2312" s="9" t="s">
        <v>8329</v>
      </c>
      <c r="S2312" s="13">
        <f>(((K2312/60)/60)/24)+DATE(1970,1,1)+(-5/24)</f>
        <v>41324.585821759254</v>
      </c>
      <c r="T2312" s="13">
        <f>(((J2312/60)/60)/24)+DATE(1970,1,1)+(-5/24)</f>
        <v>41354.54415509259</v>
      </c>
      <c r="U2312">
        <f t="shared" si="36"/>
        <v>2013</v>
      </c>
    </row>
    <row r="2313" spans="1:21" ht="45" x14ac:dyDescent="0.2">
      <c r="A2313" s="8">
        <f>F2313/E2313</f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14">
        <f>F2313/M2313</f>
        <v>90.09615384615384</v>
      </c>
      <c r="Q2313" s="9" t="s">
        <v>8325</v>
      </c>
      <c r="R2313" s="9" t="s">
        <v>8329</v>
      </c>
      <c r="S2313" s="13">
        <f>(((K2313/60)/60)/24)+DATE(1970,1,1)+(-5/24)</f>
        <v>41735.796168981477</v>
      </c>
      <c r="T2313" s="13">
        <f>(((J2313/60)/60)/24)+DATE(1970,1,1)+(-5/24)</f>
        <v>41765.796168981477</v>
      </c>
      <c r="U2313">
        <f t="shared" si="36"/>
        <v>2014</v>
      </c>
    </row>
    <row r="2314" spans="1:21" ht="45" x14ac:dyDescent="0.2">
      <c r="A2314" s="8">
        <f>F2314/E2314</f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14">
        <f>F2314/M2314</f>
        <v>40.962025316455694</v>
      </c>
      <c r="Q2314" s="9" t="s">
        <v>8325</v>
      </c>
      <c r="R2314" s="9" t="s">
        <v>8329</v>
      </c>
      <c r="S2314" s="13">
        <f>(((K2314/60)/60)/24)+DATE(1970,1,1)+(-5/24)</f>
        <v>41716.424513888887</v>
      </c>
      <c r="T2314" s="13">
        <f>(((J2314/60)/60)/24)+DATE(1970,1,1)+(-5/24)</f>
        <v>41747.75</v>
      </c>
      <c r="U2314">
        <f t="shared" si="36"/>
        <v>2014</v>
      </c>
    </row>
    <row r="2315" spans="1:21" ht="30" x14ac:dyDescent="0.2">
      <c r="A2315" s="8">
        <f>F2315/E2315</f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14">
        <f>F2315/M2315</f>
        <v>56.000127388535034</v>
      </c>
      <c r="Q2315" s="9" t="s">
        <v>8325</v>
      </c>
      <c r="R2315" s="9" t="s">
        <v>8329</v>
      </c>
      <c r="S2315" s="13">
        <f>(((K2315/60)/60)/24)+DATE(1970,1,1)+(-5/24)</f>
        <v>41002.750300925924</v>
      </c>
      <c r="T2315" s="13">
        <f>(((J2315/60)/60)/24)+DATE(1970,1,1)+(-5/24)</f>
        <v>41032.750300925924</v>
      </c>
      <c r="U2315">
        <f t="shared" si="36"/>
        <v>2012</v>
      </c>
    </row>
    <row r="2316" spans="1:21" ht="45" x14ac:dyDescent="0.2">
      <c r="A2316" s="8">
        <f>F2316/E2316</f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14">
        <f>F2316/M2316</f>
        <v>37.672800000000002</v>
      </c>
      <c r="Q2316" s="9" t="s">
        <v>8325</v>
      </c>
      <c r="R2316" s="9" t="s">
        <v>8329</v>
      </c>
      <c r="S2316" s="13">
        <f>(((K2316/60)/60)/24)+DATE(1970,1,1)+(-5/24)</f>
        <v>41037.343252314815</v>
      </c>
      <c r="T2316" s="13">
        <f>(((J2316/60)/60)/24)+DATE(1970,1,1)+(-5/24)</f>
        <v>41067.343252314815</v>
      </c>
      <c r="U2316">
        <f t="shared" si="36"/>
        <v>2012</v>
      </c>
    </row>
    <row r="2317" spans="1:21" ht="30" x14ac:dyDescent="0.2">
      <c r="A2317" s="8">
        <f>F2317/E2317</f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14">
        <f>F2317/M2317</f>
        <v>40.078125</v>
      </c>
      <c r="Q2317" s="9" t="s">
        <v>8325</v>
      </c>
      <c r="R2317" s="9" t="s">
        <v>8329</v>
      </c>
      <c r="S2317" s="13">
        <f>(((K2317/60)/60)/24)+DATE(1970,1,1)+(-5/24)</f>
        <v>41004.517858796295</v>
      </c>
      <c r="T2317" s="13">
        <f>(((J2317/60)/60)/24)+DATE(1970,1,1)+(-5/24)</f>
        <v>41034.517858796295</v>
      </c>
      <c r="U2317">
        <f t="shared" si="36"/>
        <v>2012</v>
      </c>
    </row>
    <row r="2318" spans="1:21" ht="45" x14ac:dyDescent="0.2">
      <c r="A2318" s="8">
        <f>F2318/E2318</f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14">
        <f>F2318/M2318</f>
        <v>78.031999999999996</v>
      </c>
      <c r="Q2318" s="9" t="s">
        <v>8325</v>
      </c>
      <c r="R2318" s="9" t="s">
        <v>8329</v>
      </c>
      <c r="S2318" s="13">
        <f>(((K2318/60)/60)/24)+DATE(1970,1,1)+(-5/24)</f>
        <v>40079.516782407409</v>
      </c>
      <c r="T2318" s="13">
        <f>(((J2318/60)/60)/24)+DATE(1970,1,1)+(-5/24)</f>
        <v>40156.558333333334</v>
      </c>
      <c r="U2318">
        <f t="shared" si="36"/>
        <v>2009</v>
      </c>
    </row>
    <row r="2319" spans="1:21" ht="45" x14ac:dyDescent="0.2">
      <c r="A2319" s="8">
        <f>F2319/E2319</f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14">
        <f>F2319/M2319</f>
        <v>18.90909090909091</v>
      </c>
      <c r="Q2319" s="9" t="s">
        <v>8325</v>
      </c>
      <c r="R2319" s="9" t="s">
        <v>8329</v>
      </c>
      <c r="S2319" s="13">
        <f>(((K2319/60)/60)/24)+DATE(1970,1,1)+(-5/24)</f>
        <v>40192.33390046296</v>
      </c>
      <c r="T2319" s="13">
        <f>(((J2319/60)/60)/24)+DATE(1970,1,1)+(-5/24)</f>
        <v>40224</v>
      </c>
      <c r="U2319">
        <f t="shared" si="36"/>
        <v>2010</v>
      </c>
    </row>
    <row r="2320" spans="1:21" ht="60" x14ac:dyDescent="0.2">
      <c r="A2320" s="8">
        <f>F2320/E2320</f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14">
        <f>F2320/M2320</f>
        <v>37.134969325153371</v>
      </c>
      <c r="Q2320" s="9" t="s">
        <v>8325</v>
      </c>
      <c r="R2320" s="9" t="s">
        <v>8329</v>
      </c>
      <c r="S2320" s="13">
        <f>(((K2320/60)/60)/24)+DATE(1970,1,1)+(-5/24)</f>
        <v>40050.435347222221</v>
      </c>
      <c r="T2320" s="13">
        <f>(((J2320/60)/60)/24)+DATE(1970,1,1)+(-5/24)</f>
        <v>40081.957638888889</v>
      </c>
      <c r="U2320">
        <f t="shared" si="36"/>
        <v>2009</v>
      </c>
    </row>
    <row r="2321" spans="1:21" ht="45" x14ac:dyDescent="0.2">
      <c r="A2321" s="8">
        <f>F2321/E2321</f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14">
        <f>F2321/M2321</f>
        <v>41.961038961038959</v>
      </c>
      <c r="Q2321" s="9" t="s">
        <v>8325</v>
      </c>
      <c r="R2321" s="9" t="s">
        <v>8329</v>
      </c>
      <c r="S2321" s="13">
        <f>(((K2321/60)/60)/24)+DATE(1970,1,1)+(-5/24)</f>
        <v>41592.873668981476</v>
      </c>
      <c r="T2321" s="13">
        <f>(((J2321/60)/60)/24)+DATE(1970,1,1)+(-5/24)</f>
        <v>41622.873668981476</v>
      </c>
      <c r="U2321">
        <f t="shared" si="36"/>
        <v>2013</v>
      </c>
    </row>
    <row r="2322" spans="1:21" ht="45" x14ac:dyDescent="0.2">
      <c r="A2322" s="8">
        <f>F2322/E2322</f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14">
        <f>F2322/M2322</f>
        <v>61.044943820224717</v>
      </c>
      <c r="Q2322" s="9" t="s">
        <v>8325</v>
      </c>
      <c r="R2322" s="9" t="s">
        <v>8329</v>
      </c>
      <c r="S2322" s="13">
        <f>(((K2322/60)/60)/24)+DATE(1970,1,1)+(-5/24)</f>
        <v>41696.608796296292</v>
      </c>
      <c r="T2322" s="13">
        <f>(((J2322/60)/60)/24)+DATE(1970,1,1)+(-5/24)</f>
        <v>41731.567129629628</v>
      </c>
      <c r="U2322">
        <f t="shared" si="36"/>
        <v>2014</v>
      </c>
    </row>
    <row r="2323" spans="1:21" ht="45" x14ac:dyDescent="0.2">
      <c r="A2323" s="8">
        <f>F2323/E2323</f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14">
        <f>F2323/M2323</f>
        <v>64.53125</v>
      </c>
      <c r="Q2323" s="9" t="s">
        <v>8336</v>
      </c>
      <c r="R2323" s="9" t="s">
        <v>8352</v>
      </c>
      <c r="S2323" s="13">
        <f>(((K2323/60)/60)/24)+DATE(1970,1,1)+(-5/24)</f>
        <v>42799.052094907405</v>
      </c>
      <c r="T2323" s="13">
        <f>(((J2323/60)/60)/24)+DATE(1970,1,1)+(-5/24)</f>
        <v>42829.010428240734</v>
      </c>
      <c r="U2323">
        <f t="shared" si="36"/>
        <v>2017</v>
      </c>
    </row>
    <row r="2324" spans="1:21" ht="45" x14ac:dyDescent="0.2">
      <c r="A2324" s="8">
        <f>F2324/E2324</f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14">
        <f>F2324/M2324</f>
        <v>21.25</v>
      </c>
      <c r="Q2324" s="9" t="s">
        <v>8336</v>
      </c>
      <c r="R2324" s="9" t="s">
        <v>8352</v>
      </c>
      <c r="S2324" s="13">
        <f>(((K2324/60)/60)/24)+DATE(1970,1,1)+(-5/24)</f>
        <v>42804.687141203707</v>
      </c>
      <c r="T2324" s="13">
        <f>(((J2324/60)/60)/24)+DATE(1970,1,1)+(-5/24)</f>
        <v>42834.645474537036</v>
      </c>
      <c r="U2324">
        <f t="shared" si="36"/>
        <v>2017</v>
      </c>
    </row>
    <row r="2325" spans="1:21" ht="45" x14ac:dyDescent="0.2">
      <c r="A2325" s="8">
        <f>F2325/E2325</f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14">
        <f>F2325/M2325</f>
        <v>30</v>
      </c>
      <c r="Q2325" s="9" t="s">
        <v>8336</v>
      </c>
      <c r="R2325" s="9" t="s">
        <v>8352</v>
      </c>
      <c r="S2325" s="13">
        <f>(((K2325/60)/60)/24)+DATE(1970,1,1)+(-5/24)</f>
        <v>42807.54684027777</v>
      </c>
      <c r="T2325" s="13">
        <f>(((J2325/60)/60)/24)+DATE(1970,1,1)+(-5/24)</f>
        <v>42814.54684027777</v>
      </c>
      <c r="U2325">
        <f t="shared" si="36"/>
        <v>2017</v>
      </c>
    </row>
    <row r="2326" spans="1:21" ht="30" x14ac:dyDescent="0.2">
      <c r="A2326" s="8">
        <f>F2326/E2326</f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14">
        <f>F2326/M2326</f>
        <v>25.491803278688526</v>
      </c>
      <c r="Q2326" s="9" t="s">
        <v>8336</v>
      </c>
      <c r="R2326" s="9" t="s">
        <v>8352</v>
      </c>
      <c r="S2326" s="13">
        <f>(((K2326/60)/60)/24)+DATE(1970,1,1)+(-5/24)</f>
        <v>42790.67690972222</v>
      </c>
      <c r="T2326" s="13">
        <f>(((J2326/60)/60)/24)+DATE(1970,1,1)+(-5/24)</f>
        <v>42820.635243055549</v>
      </c>
      <c r="U2326">
        <f t="shared" si="36"/>
        <v>2017</v>
      </c>
    </row>
    <row r="2327" spans="1:21" ht="45" x14ac:dyDescent="0.2">
      <c r="A2327" s="8">
        <f>F2327/E2327</f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14">
        <f>F2327/M2327</f>
        <v>11.428571428571429</v>
      </c>
      <c r="Q2327" s="9" t="s">
        <v>8336</v>
      </c>
      <c r="R2327" s="9" t="s">
        <v>8352</v>
      </c>
      <c r="S2327" s="13">
        <f>(((K2327/60)/60)/24)+DATE(1970,1,1)+(-5/24)</f>
        <v>42793.814016203702</v>
      </c>
      <c r="T2327" s="13">
        <f>(((J2327/60)/60)/24)+DATE(1970,1,1)+(-5/24)</f>
        <v>42823.772349537037</v>
      </c>
      <c r="U2327">
        <f t="shared" si="36"/>
        <v>2017</v>
      </c>
    </row>
    <row r="2328" spans="1:21" ht="45" x14ac:dyDescent="0.2">
      <c r="A2328" s="8">
        <f>F2328/E2328</f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14">
        <f>F2328/M2328</f>
        <v>108</v>
      </c>
      <c r="Q2328" s="9" t="s">
        <v>8336</v>
      </c>
      <c r="R2328" s="9" t="s">
        <v>8352</v>
      </c>
      <c r="S2328" s="13">
        <f>(((K2328/60)/60)/24)+DATE(1970,1,1)+(-5/24)</f>
        <v>42803.825787037036</v>
      </c>
      <c r="T2328" s="13">
        <f>(((J2328/60)/60)/24)+DATE(1970,1,1)+(-5/24)</f>
        <v>42855.499999999993</v>
      </c>
      <c r="U2328">
        <f t="shared" si="36"/>
        <v>2017</v>
      </c>
    </row>
    <row r="2329" spans="1:21" ht="30" x14ac:dyDescent="0.2">
      <c r="A2329" s="8">
        <f>F2329/E2329</f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14">
        <f>F2329/M2329</f>
        <v>54.883162444113267</v>
      </c>
      <c r="Q2329" s="9" t="s">
        <v>8336</v>
      </c>
      <c r="R2329" s="9" t="s">
        <v>8352</v>
      </c>
      <c r="S2329" s="13">
        <f>(((K2329/60)/60)/24)+DATE(1970,1,1)+(-5/24)</f>
        <v>41842.708796296298</v>
      </c>
      <c r="T2329" s="13">
        <f>(((J2329/60)/60)/24)+DATE(1970,1,1)+(-5/24)</f>
        <v>41877.708796296298</v>
      </c>
      <c r="U2329">
        <f t="shared" si="36"/>
        <v>2014</v>
      </c>
    </row>
    <row r="2330" spans="1:21" ht="60" x14ac:dyDescent="0.2">
      <c r="A2330" s="8">
        <f>F2330/E2330</f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14">
        <f>F2330/M2330</f>
        <v>47.383612662942269</v>
      </c>
      <c r="Q2330" s="9" t="s">
        <v>8336</v>
      </c>
      <c r="R2330" s="9" t="s">
        <v>8352</v>
      </c>
      <c r="S2330" s="13">
        <f>(((K2330/60)/60)/24)+DATE(1970,1,1)+(-5/24)</f>
        <v>42139.573344907411</v>
      </c>
      <c r="T2330" s="13">
        <f>(((J2330/60)/60)/24)+DATE(1970,1,1)+(-5/24)</f>
        <v>42169.573344907411</v>
      </c>
      <c r="U2330">
        <f t="shared" si="36"/>
        <v>2015</v>
      </c>
    </row>
    <row r="2331" spans="1:21" ht="45" x14ac:dyDescent="0.2">
      <c r="A2331" s="8">
        <f>F2331/E2331</f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14">
        <f>F2331/M2331</f>
        <v>211.84</v>
      </c>
      <c r="Q2331" s="9" t="s">
        <v>8336</v>
      </c>
      <c r="R2331" s="9" t="s">
        <v>8352</v>
      </c>
      <c r="S2331" s="13">
        <f>(((K2331/60)/60)/24)+DATE(1970,1,1)+(-5/24)</f>
        <v>41807.416041666664</v>
      </c>
      <c r="T2331" s="13">
        <f>(((J2331/60)/60)/24)+DATE(1970,1,1)+(-5/24)</f>
        <v>41837.416041666664</v>
      </c>
      <c r="U2331">
        <f t="shared" si="36"/>
        <v>2014</v>
      </c>
    </row>
    <row r="2332" spans="1:21" ht="45" x14ac:dyDescent="0.2">
      <c r="A2332" s="8">
        <f>F2332/E2332</f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14">
        <f>F2332/M2332</f>
        <v>219.92638036809817</v>
      </c>
      <c r="Q2332" s="9" t="s">
        <v>8336</v>
      </c>
      <c r="R2332" s="9" t="s">
        <v>8352</v>
      </c>
      <c r="S2332" s="13">
        <f>(((K2332/60)/60)/24)+DATE(1970,1,1)+(-5/24)</f>
        <v>42332.691469907404</v>
      </c>
      <c r="T2332" s="13">
        <f>(((J2332/60)/60)/24)+DATE(1970,1,1)+(-5/24)</f>
        <v>42362.791666666664</v>
      </c>
      <c r="U2332">
        <f t="shared" si="36"/>
        <v>2015</v>
      </c>
    </row>
    <row r="2333" spans="1:21" ht="45" x14ac:dyDescent="0.2">
      <c r="A2333" s="8">
        <f>F2333/E2333</f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14">
        <f>F2333/M2333</f>
        <v>40.795406360424032</v>
      </c>
      <c r="Q2333" s="9" t="s">
        <v>8336</v>
      </c>
      <c r="R2333" s="9" t="s">
        <v>8352</v>
      </c>
      <c r="S2333" s="13">
        <f>(((K2333/60)/60)/24)+DATE(1970,1,1)+(-5/24)</f>
        <v>41838.797337962962</v>
      </c>
      <c r="T2333" s="13">
        <f>(((J2333/60)/60)/24)+DATE(1970,1,1)+(-5/24)</f>
        <v>41868.797337962962</v>
      </c>
      <c r="U2333">
        <f t="shared" si="36"/>
        <v>2014</v>
      </c>
    </row>
    <row r="2334" spans="1:21" ht="45" x14ac:dyDescent="0.2">
      <c r="A2334" s="8">
        <f>F2334/E2334</f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14">
        <f>F2334/M2334</f>
        <v>75.502840909090907</v>
      </c>
      <c r="Q2334" s="9" t="s">
        <v>8336</v>
      </c>
      <c r="R2334" s="9" t="s">
        <v>8352</v>
      </c>
      <c r="S2334" s="13">
        <f>(((K2334/60)/60)/24)+DATE(1970,1,1)+(-5/24)</f>
        <v>42011.419803240737</v>
      </c>
      <c r="T2334" s="13">
        <f>(((J2334/60)/60)/24)+DATE(1970,1,1)+(-5/24)</f>
        <v>42041.419803240737</v>
      </c>
      <c r="U2334">
        <f t="shared" si="36"/>
        <v>2015</v>
      </c>
    </row>
    <row r="2335" spans="1:21" ht="45" x14ac:dyDescent="0.2">
      <c r="A2335" s="8">
        <f>F2335/E2335</f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14">
        <f>F2335/M2335</f>
        <v>13.542553191489361</v>
      </c>
      <c r="Q2335" s="9" t="s">
        <v>8336</v>
      </c>
      <c r="R2335" s="9" t="s">
        <v>8352</v>
      </c>
      <c r="S2335" s="13">
        <f>(((K2335/60)/60)/24)+DATE(1970,1,1)+(-5/24)</f>
        <v>41767.442013888889</v>
      </c>
      <c r="T2335" s="13">
        <f>(((J2335/60)/60)/24)+DATE(1970,1,1)+(-5/24)</f>
        <v>41788.534722222219</v>
      </c>
      <c r="U2335">
        <f t="shared" si="36"/>
        <v>2014</v>
      </c>
    </row>
    <row r="2336" spans="1:21" ht="45" x14ac:dyDescent="0.2">
      <c r="A2336" s="8">
        <f>F2336/E2336</f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14">
        <f>F2336/M2336</f>
        <v>60.865671641791046</v>
      </c>
      <c r="Q2336" s="9" t="s">
        <v>8336</v>
      </c>
      <c r="R2336" s="9" t="s">
        <v>8352</v>
      </c>
      <c r="S2336" s="13">
        <f>(((K2336/60)/60)/24)+DATE(1970,1,1)+(-5/24)</f>
        <v>41918.461782407401</v>
      </c>
      <c r="T2336" s="13">
        <f>(((J2336/60)/60)/24)+DATE(1970,1,1)+(-5/24)</f>
        <v>41948.523611111108</v>
      </c>
      <c r="U2336">
        <f t="shared" si="36"/>
        <v>2014</v>
      </c>
    </row>
    <row r="2337" spans="1:21" ht="45" x14ac:dyDescent="0.2">
      <c r="A2337" s="8">
        <f>F2337/E2337</f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14">
        <f>F2337/M2337</f>
        <v>115.69230769230769</v>
      </c>
      <c r="Q2337" s="9" t="s">
        <v>8336</v>
      </c>
      <c r="R2337" s="9" t="s">
        <v>8352</v>
      </c>
      <c r="S2337" s="13">
        <f>(((K2337/60)/60)/24)+DATE(1970,1,1)+(-5/24)</f>
        <v>41771.363923611112</v>
      </c>
      <c r="T2337" s="13">
        <f>(((J2337/60)/60)/24)+DATE(1970,1,1)+(-5/24)</f>
        <v>41801.363923611112</v>
      </c>
      <c r="U2337">
        <f t="shared" si="36"/>
        <v>2014</v>
      </c>
    </row>
    <row r="2338" spans="1:21" ht="45" x14ac:dyDescent="0.2">
      <c r="A2338" s="8">
        <f>F2338/E2338</f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14">
        <f>F2338/M2338</f>
        <v>48.104623556581984</v>
      </c>
      <c r="Q2338" s="9" t="s">
        <v>8336</v>
      </c>
      <c r="R2338" s="9" t="s">
        <v>8352</v>
      </c>
      <c r="S2338" s="13">
        <f>(((K2338/60)/60)/24)+DATE(1970,1,1)+(-5/24)</f>
        <v>41666.716377314813</v>
      </c>
      <c r="T2338" s="13">
        <f>(((J2338/60)/60)/24)+DATE(1970,1,1)+(-5/24)</f>
        <v>41706.716377314813</v>
      </c>
      <c r="U2338">
        <f t="shared" si="36"/>
        <v>2014</v>
      </c>
    </row>
    <row r="2339" spans="1:21" ht="30" x14ac:dyDescent="0.2">
      <c r="A2339" s="8">
        <f>F2339/E2339</f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14">
        <f>F2339/M2339</f>
        <v>74.184357541899445</v>
      </c>
      <c r="Q2339" s="9" t="s">
        <v>8336</v>
      </c>
      <c r="R2339" s="9" t="s">
        <v>8352</v>
      </c>
      <c r="S2339" s="13">
        <f>(((K2339/60)/60)/24)+DATE(1970,1,1)+(-5/24)</f>
        <v>41786.432210648149</v>
      </c>
      <c r="T2339" s="13">
        <f>(((J2339/60)/60)/24)+DATE(1970,1,1)+(-5/24)</f>
        <v>41816.432210648149</v>
      </c>
      <c r="U2339">
        <f t="shared" si="36"/>
        <v>2014</v>
      </c>
    </row>
    <row r="2340" spans="1:21" ht="45" x14ac:dyDescent="0.2">
      <c r="A2340" s="8">
        <f>F2340/E2340</f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14">
        <f>F2340/M2340</f>
        <v>123.34552845528455</v>
      </c>
      <c r="Q2340" s="9" t="s">
        <v>8336</v>
      </c>
      <c r="R2340" s="9" t="s">
        <v>8352</v>
      </c>
      <c r="S2340" s="13">
        <f>(((K2340/60)/60)/24)+DATE(1970,1,1)+(-5/24)</f>
        <v>41789.688472222217</v>
      </c>
      <c r="T2340" s="13">
        <f>(((J2340/60)/60)/24)+DATE(1970,1,1)+(-5/24)</f>
        <v>41819.688472222217</v>
      </c>
      <c r="U2340">
        <f t="shared" si="36"/>
        <v>2014</v>
      </c>
    </row>
    <row r="2341" spans="1:21" ht="45" x14ac:dyDescent="0.2">
      <c r="A2341" s="8">
        <f>F2341/E2341</f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14">
        <f>F2341/M2341</f>
        <v>66.623188405797094</v>
      </c>
      <c r="Q2341" s="9" t="s">
        <v>8336</v>
      </c>
      <c r="R2341" s="9" t="s">
        <v>8352</v>
      </c>
      <c r="S2341" s="13">
        <f>(((K2341/60)/60)/24)+DATE(1970,1,1)+(-5/24)</f>
        <v>42692.591539351844</v>
      </c>
      <c r="T2341" s="13">
        <f>(((J2341/60)/60)/24)+DATE(1970,1,1)+(-5/24)</f>
        <v>42723.124305555553</v>
      </c>
      <c r="U2341">
        <f t="shared" si="36"/>
        <v>2016</v>
      </c>
    </row>
    <row r="2342" spans="1:21" ht="45" x14ac:dyDescent="0.2">
      <c r="A2342" s="8">
        <f>F2342/E2342</f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14">
        <f>F2342/M2342</f>
        <v>104.99007444168734</v>
      </c>
      <c r="Q2342" s="9" t="s">
        <v>8336</v>
      </c>
      <c r="R2342" s="9" t="s">
        <v>8352</v>
      </c>
      <c r="S2342" s="13">
        <f>(((K2342/60)/60)/24)+DATE(1970,1,1)+(-5/24)</f>
        <v>42643.434467592589</v>
      </c>
      <c r="T2342" s="13">
        <f>(((J2342/60)/60)/24)+DATE(1970,1,1)+(-5/24)</f>
        <v>42673.434467592589</v>
      </c>
      <c r="U2342">
        <f t="shared" si="36"/>
        <v>2016</v>
      </c>
    </row>
    <row r="2343" spans="1:21" ht="45" x14ac:dyDescent="0.2">
      <c r="A2343" s="8">
        <f>F2343/E2343</f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14" t="e">
        <f>F2343/M2343</f>
        <v>#DIV/0!</v>
      </c>
      <c r="Q2343" s="9" t="s">
        <v>8319</v>
      </c>
      <c r="R2343" s="9" t="s">
        <v>8320</v>
      </c>
      <c r="S2343" s="13">
        <f>(((K2343/60)/60)/24)+DATE(1970,1,1)+(-5/24)</f>
        <v>42167.605370370373</v>
      </c>
      <c r="T2343" s="13">
        <f>(((J2343/60)/60)/24)+DATE(1970,1,1)+(-5/24)</f>
        <v>42197.605370370373</v>
      </c>
      <c r="U2343">
        <f t="shared" si="36"/>
        <v>2015</v>
      </c>
    </row>
    <row r="2344" spans="1:21" ht="45" x14ac:dyDescent="0.2">
      <c r="A2344" s="8">
        <f>F2344/E2344</f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14" t="e">
        <f>F2344/M2344</f>
        <v>#DIV/0!</v>
      </c>
      <c r="Q2344" s="9" t="s">
        <v>8319</v>
      </c>
      <c r="R2344" s="9" t="s">
        <v>8320</v>
      </c>
      <c r="S2344" s="13">
        <f>(((K2344/60)/60)/24)+DATE(1970,1,1)+(-5/24)</f>
        <v>41897.49386574074</v>
      </c>
      <c r="T2344" s="13">
        <f>(((J2344/60)/60)/24)+DATE(1970,1,1)+(-5/24)</f>
        <v>41918</v>
      </c>
      <c r="U2344">
        <f t="shared" si="36"/>
        <v>2014</v>
      </c>
    </row>
    <row r="2345" spans="1:21" ht="45" x14ac:dyDescent="0.2">
      <c r="A2345" s="8">
        <f>F2345/E2345</f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14">
        <f>F2345/M2345</f>
        <v>300</v>
      </c>
      <c r="Q2345" s="9" t="s">
        <v>8319</v>
      </c>
      <c r="R2345" s="9" t="s">
        <v>8320</v>
      </c>
      <c r="S2345" s="13">
        <f>(((K2345/60)/60)/24)+DATE(1970,1,1)+(-5/24)</f>
        <v>42327.616956018515</v>
      </c>
      <c r="T2345" s="13">
        <f>(((J2345/60)/60)/24)+DATE(1970,1,1)+(-5/24)</f>
        <v>42377.615972222215</v>
      </c>
      <c r="U2345">
        <f t="shared" si="36"/>
        <v>2015</v>
      </c>
    </row>
    <row r="2346" spans="1:21" ht="45" x14ac:dyDescent="0.2">
      <c r="A2346" s="8">
        <f>F2346/E2346</f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14">
        <f>F2346/M2346</f>
        <v>1</v>
      </c>
      <c r="Q2346" s="9" t="s">
        <v>8319</v>
      </c>
      <c r="R2346" s="9" t="s">
        <v>8320</v>
      </c>
      <c r="S2346" s="13">
        <f>(((K2346/60)/60)/24)+DATE(1970,1,1)+(-5/24)</f>
        <v>42515.519317129627</v>
      </c>
      <c r="T2346" s="13">
        <f>(((J2346/60)/60)/24)+DATE(1970,1,1)+(-5/24)</f>
        <v>42545.519317129627</v>
      </c>
      <c r="U2346">
        <f t="shared" si="36"/>
        <v>2016</v>
      </c>
    </row>
    <row r="2347" spans="1:21" ht="45" x14ac:dyDescent="0.2">
      <c r="A2347" s="8">
        <f>F2347/E2347</f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14" t="e">
        <f>F2347/M2347</f>
        <v>#DIV/0!</v>
      </c>
      <c r="Q2347" s="9" t="s">
        <v>8319</v>
      </c>
      <c r="R2347" s="9" t="s">
        <v>8320</v>
      </c>
      <c r="S2347" s="13">
        <f>(((K2347/60)/60)/24)+DATE(1970,1,1)+(-5/24)</f>
        <v>42059.79347222222</v>
      </c>
      <c r="T2347" s="13">
        <f>(((J2347/60)/60)/24)+DATE(1970,1,1)+(-5/24)</f>
        <v>42094.777083333327</v>
      </c>
      <c r="U2347">
        <f t="shared" si="36"/>
        <v>2015</v>
      </c>
    </row>
    <row r="2348" spans="1:21" ht="45" x14ac:dyDescent="0.2">
      <c r="A2348" s="8">
        <f>F2348/E2348</f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14">
        <f>F2348/M2348</f>
        <v>13</v>
      </c>
      <c r="Q2348" s="9" t="s">
        <v>8319</v>
      </c>
      <c r="R2348" s="9" t="s">
        <v>8320</v>
      </c>
      <c r="S2348" s="13">
        <f>(((K2348/60)/60)/24)+DATE(1970,1,1)+(-5/24)</f>
        <v>42615.590636574074</v>
      </c>
      <c r="T2348" s="13">
        <f>(((J2348/60)/60)/24)+DATE(1970,1,1)+(-5/24)</f>
        <v>42660.590636574074</v>
      </c>
      <c r="U2348">
        <f t="shared" si="36"/>
        <v>2016</v>
      </c>
    </row>
    <row r="2349" spans="1:21" ht="45" x14ac:dyDescent="0.2">
      <c r="A2349" s="8">
        <f>F2349/E2349</f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14">
        <f>F2349/M2349</f>
        <v>15</v>
      </c>
      <c r="Q2349" s="9" t="s">
        <v>8319</v>
      </c>
      <c r="R2349" s="9" t="s">
        <v>8320</v>
      </c>
      <c r="S2349" s="13">
        <f>(((K2349/60)/60)/24)+DATE(1970,1,1)+(-5/24)</f>
        <v>42577.399027777778</v>
      </c>
      <c r="T2349" s="13">
        <f>(((J2349/60)/60)/24)+DATE(1970,1,1)+(-5/24)</f>
        <v>42607.399027777778</v>
      </c>
      <c r="U2349">
        <f t="shared" si="36"/>
        <v>2016</v>
      </c>
    </row>
    <row r="2350" spans="1:21" ht="45" x14ac:dyDescent="0.2">
      <c r="A2350" s="8">
        <f>F2350/E2350</f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14">
        <f>F2350/M2350</f>
        <v>54</v>
      </c>
      <c r="Q2350" s="9" t="s">
        <v>8319</v>
      </c>
      <c r="R2350" s="9" t="s">
        <v>8320</v>
      </c>
      <c r="S2350" s="13">
        <f>(((K2350/60)/60)/24)+DATE(1970,1,1)+(-5/24)</f>
        <v>42360.723819444444</v>
      </c>
      <c r="T2350" s="13">
        <f>(((J2350/60)/60)/24)+DATE(1970,1,1)+(-5/24)</f>
        <v>42420.723819444444</v>
      </c>
      <c r="U2350">
        <f t="shared" si="36"/>
        <v>2015</v>
      </c>
    </row>
    <row r="2351" spans="1:21" ht="45" x14ac:dyDescent="0.2">
      <c r="A2351" s="8">
        <f>F2351/E2351</f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14" t="e">
        <f>F2351/M2351</f>
        <v>#DIV/0!</v>
      </c>
      <c r="Q2351" s="9" t="s">
        <v>8319</v>
      </c>
      <c r="R2351" s="9" t="s">
        <v>8320</v>
      </c>
      <c r="S2351" s="13">
        <f>(((K2351/60)/60)/24)+DATE(1970,1,1)+(-5/24)</f>
        <v>42198.567453703705</v>
      </c>
      <c r="T2351" s="13">
        <f>(((J2351/60)/60)/24)+DATE(1970,1,1)+(-5/24)</f>
        <v>42227.567453703705</v>
      </c>
      <c r="U2351">
        <f t="shared" si="36"/>
        <v>2015</v>
      </c>
    </row>
    <row r="2352" spans="1:21" ht="30" x14ac:dyDescent="0.2">
      <c r="A2352" s="8">
        <f>F2352/E2352</f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14" t="e">
        <f>F2352/M2352</f>
        <v>#DIV/0!</v>
      </c>
      <c r="Q2352" s="9" t="s">
        <v>8319</v>
      </c>
      <c r="R2352" s="9" t="s">
        <v>8320</v>
      </c>
      <c r="S2352" s="13">
        <f>(((K2352/60)/60)/24)+DATE(1970,1,1)+(-5/24)</f>
        <v>42708.633912037032</v>
      </c>
      <c r="T2352" s="13">
        <f>(((J2352/60)/60)/24)+DATE(1970,1,1)+(-5/24)</f>
        <v>42738.633912037032</v>
      </c>
      <c r="U2352">
        <f t="shared" si="36"/>
        <v>2016</v>
      </c>
    </row>
    <row r="2353" spans="1:21" ht="30" x14ac:dyDescent="0.2">
      <c r="A2353" s="8">
        <f>F2353/E2353</f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14">
        <f>F2353/M2353</f>
        <v>15.428571428571429</v>
      </c>
      <c r="Q2353" s="9" t="s">
        <v>8319</v>
      </c>
      <c r="R2353" s="9" t="s">
        <v>8320</v>
      </c>
      <c r="S2353" s="13">
        <f>(((K2353/60)/60)/24)+DATE(1970,1,1)+(-5/24)</f>
        <v>42093.892812500002</v>
      </c>
      <c r="T2353" s="13">
        <f>(((J2353/60)/60)/24)+DATE(1970,1,1)+(-5/24)</f>
        <v>42123.892812500002</v>
      </c>
      <c r="U2353">
        <f t="shared" si="36"/>
        <v>2015</v>
      </c>
    </row>
    <row r="2354" spans="1:21" ht="45" x14ac:dyDescent="0.2">
      <c r="A2354" s="8">
        <f>F2354/E2354</f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14" t="e">
        <f>F2354/M2354</f>
        <v>#DIV/0!</v>
      </c>
      <c r="Q2354" s="9" t="s">
        <v>8319</v>
      </c>
      <c r="R2354" s="9" t="s">
        <v>8320</v>
      </c>
      <c r="S2354" s="13">
        <f>(((K2354/60)/60)/24)+DATE(1970,1,1)+(-5/24)</f>
        <v>42101.425370370365</v>
      </c>
      <c r="T2354" s="13">
        <f>(((J2354/60)/60)/24)+DATE(1970,1,1)+(-5/24)</f>
        <v>42161.425370370365</v>
      </c>
      <c r="U2354">
        <f t="shared" si="36"/>
        <v>2015</v>
      </c>
    </row>
    <row r="2355" spans="1:21" ht="45" x14ac:dyDescent="0.2">
      <c r="A2355" s="8">
        <f>F2355/E2355</f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14" t="e">
        <f>F2355/M2355</f>
        <v>#DIV/0!</v>
      </c>
      <c r="Q2355" s="9" t="s">
        <v>8319</v>
      </c>
      <c r="R2355" s="9" t="s">
        <v>8320</v>
      </c>
      <c r="S2355" s="13">
        <f>(((K2355/60)/60)/24)+DATE(1970,1,1)+(-5/24)</f>
        <v>42103.467847222222</v>
      </c>
      <c r="T2355" s="13">
        <f>(((J2355/60)/60)/24)+DATE(1970,1,1)+(-5/24)</f>
        <v>42115.467847222222</v>
      </c>
      <c r="U2355">
        <f t="shared" si="36"/>
        <v>2015</v>
      </c>
    </row>
    <row r="2356" spans="1:21" ht="30" x14ac:dyDescent="0.2">
      <c r="A2356" s="8">
        <f>F2356/E2356</f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14">
        <f>F2356/M2356</f>
        <v>25</v>
      </c>
      <c r="Q2356" s="9" t="s">
        <v>8319</v>
      </c>
      <c r="R2356" s="9" t="s">
        <v>8320</v>
      </c>
      <c r="S2356" s="13">
        <f>(((K2356/60)/60)/24)+DATE(1970,1,1)+(-5/24)</f>
        <v>41954.51458333333</v>
      </c>
      <c r="T2356" s="13">
        <f>(((J2356/60)/60)/24)+DATE(1970,1,1)+(-5/24)</f>
        <v>42014.51458333333</v>
      </c>
      <c r="U2356">
        <f t="shared" si="36"/>
        <v>2014</v>
      </c>
    </row>
    <row r="2357" spans="1:21" ht="45" x14ac:dyDescent="0.2">
      <c r="A2357" s="8">
        <f>F2357/E2357</f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14">
        <f>F2357/M2357</f>
        <v>27.5</v>
      </c>
      <c r="Q2357" s="9" t="s">
        <v>8319</v>
      </c>
      <c r="R2357" s="9" t="s">
        <v>8320</v>
      </c>
      <c r="S2357" s="13">
        <f>(((K2357/60)/60)/24)+DATE(1970,1,1)+(-5/24)</f>
        <v>42096.709907407399</v>
      </c>
      <c r="T2357" s="13">
        <f>(((J2357/60)/60)/24)+DATE(1970,1,1)+(-5/24)</f>
        <v>42126.709907407399</v>
      </c>
      <c r="U2357">
        <f t="shared" si="36"/>
        <v>2015</v>
      </c>
    </row>
    <row r="2358" spans="1:21" ht="30" x14ac:dyDescent="0.2">
      <c r="A2358" s="8">
        <f>F2358/E2358</f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14" t="e">
        <f>F2358/M2358</f>
        <v>#DIV/0!</v>
      </c>
      <c r="Q2358" s="9" t="s">
        <v>8319</v>
      </c>
      <c r="R2358" s="9" t="s">
        <v>8320</v>
      </c>
      <c r="S2358" s="13">
        <f>(((K2358/60)/60)/24)+DATE(1970,1,1)+(-5/24)</f>
        <v>42130.575277777774</v>
      </c>
      <c r="T2358" s="13">
        <f>(((J2358/60)/60)/24)+DATE(1970,1,1)+(-5/24)</f>
        <v>42160.575277777774</v>
      </c>
      <c r="U2358">
        <f t="shared" si="36"/>
        <v>2015</v>
      </c>
    </row>
    <row r="2359" spans="1:21" ht="30" x14ac:dyDescent="0.2">
      <c r="A2359" s="8">
        <f>F2359/E2359</f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14" t="e">
        <f>F2359/M2359</f>
        <v>#DIV/0!</v>
      </c>
      <c r="Q2359" s="9" t="s">
        <v>8319</v>
      </c>
      <c r="R2359" s="9" t="s">
        <v>8320</v>
      </c>
      <c r="S2359" s="13">
        <f>(((K2359/60)/60)/24)+DATE(1970,1,1)+(-5/24)</f>
        <v>42264.411782407398</v>
      </c>
      <c r="T2359" s="13">
        <f>(((J2359/60)/60)/24)+DATE(1970,1,1)+(-5/24)</f>
        <v>42294.411782407398</v>
      </c>
      <c r="U2359">
        <f t="shared" si="36"/>
        <v>2015</v>
      </c>
    </row>
    <row r="2360" spans="1:21" ht="45" x14ac:dyDescent="0.2">
      <c r="A2360" s="8">
        <f>F2360/E2360</f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14" t="e">
        <f>F2360/M2360</f>
        <v>#DIV/0!</v>
      </c>
      <c r="Q2360" s="9" t="s">
        <v>8319</v>
      </c>
      <c r="R2360" s="9" t="s">
        <v>8320</v>
      </c>
      <c r="S2360" s="13">
        <f>(((K2360/60)/60)/24)+DATE(1970,1,1)+(-5/24)</f>
        <v>41978.722638888888</v>
      </c>
      <c r="T2360" s="13">
        <f>(((J2360/60)/60)/24)+DATE(1970,1,1)+(-5/24)</f>
        <v>42034.818749999999</v>
      </c>
      <c r="U2360">
        <f t="shared" si="36"/>
        <v>2014</v>
      </c>
    </row>
    <row r="2361" spans="1:21" ht="45" x14ac:dyDescent="0.2">
      <c r="A2361" s="8">
        <f>F2361/E2361</f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14">
        <f>F2361/M2361</f>
        <v>367</v>
      </c>
      <c r="Q2361" s="9" t="s">
        <v>8319</v>
      </c>
      <c r="R2361" s="9" t="s">
        <v>8320</v>
      </c>
      <c r="S2361" s="13">
        <f>(((K2361/60)/60)/24)+DATE(1970,1,1)+(-5/24)</f>
        <v>42159.441249999996</v>
      </c>
      <c r="T2361" s="13">
        <f>(((J2361/60)/60)/24)+DATE(1970,1,1)+(-5/24)</f>
        <v>42219.441249999996</v>
      </c>
      <c r="U2361">
        <f t="shared" si="36"/>
        <v>2015</v>
      </c>
    </row>
    <row r="2362" spans="1:21" ht="45" x14ac:dyDescent="0.2">
      <c r="A2362" s="8">
        <f>F2362/E2362</f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14">
        <f>F2362/M2362</f>
        <v>2</v>
      </c>
      <c r="Q2362" s="9" t="s">
        <v>8319</v>
      </c>
      <c r="R2362" s="9" t="s">
        <v>8320</v>
      </c>
      <c r="S2362" s="13">
        <f>(((K2362/60)/60)/24)+DATE(1970,1,1)+(-5/24)</f>
        <v>42377.498611111114</v>
      </c>
      <c r="T2362" s="13">
        <f>(((J2362/60)/60)/24)+DATE(1970,1,1)+(-5/24)</f>
        <v>42407.498611111114</v>
      </c>
      <c r="U2362">
        <f t="shared" si="36"/>
        <v>2016</v>
      </c>
    </row>
    <row r="2363" spans="1:21" ht="45" x14ac:dyDescent="0.2">
      <c r="A2363" s="8">
        <f>F2363/E2363</f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14" t="e">
        <f>F2363/M2363</f>
        <v>#DIV/0!</v>
      </c>
      <c r="Q2363" s="9" t="s">
        <v>8319</v>
      </c>
      <c r="R2363" s="9" t="s">
        <v>8320</v>
      </c>
      <c r="S2363" s="13">
        <f>(((K2363/60)/60)/24)+DATE(1970,1,1)+(-5/24)</f>
        <v>42466.650555555556</v>
      </c>
      <c r="T2363" s="13">
        <f>(((J2363/60)/60)/24)+DATE(1970,1,1)+(-5/24)</f>
        <v>42490.708333333336</v>
      </c>
      <c r="U2363">
        <f t="shared" si="36"/>
        <v>2016</v>
      </c>
    </row>
    <row r="2364" spans="1:21" ht="30" x14ac:dyDescent="0.2">
      <c r="A2364" s="8">
        <f>F2364/E2364</f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14">
        <f>F2364/M2364</f>
        <v>60</v>
      </c>
      <c r="Q2364" s="9" t="s">
        <v>8319</v>
      </c>
      <c r="R2364" s="9" t="s">
        <v>8320</v>
      </c>
      <c r="S2364" s="13">
        <f>(((K2364/60)/60)/24)+DATE(1970,1,1)+(-5/24)</f>
        <v>41954.47997685185</v>
      </c>
      <c r="T2364" s="13">
        <f>(((J2364/60)/60)/24)+DATE(1970,1,1)+(-5/24)</f>
        <v>41984.47997685185</v>
      </c>
      <c r="U2364">
        <f t="shared" si="36"/>
        <v>2014</v>
      </c>
    </row>
    <row r="2365" spans="1:21" ht="45" x14ac:dyDescent="0.2">
      <c r="A2365" s="8">
        <f>F2365/E2365</f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14" t="e">
        <f>F2365/M2365</f>
        <v>#DIV/0!</v>
      </c>
      <c r="Q2365" s="9" t="s">
        <v>8319</v>
      </c>
      <c r="R2365" s="9" t="s">
        <v>8320</v>
      </c>
      <c r="S2365" s="13">
        <f>(((K2365/60)/60)/24)+DATE(1970,1,1)+(-5/24)</f>
        <v>42321.803240740737</v>
      </c>
      <c r="T2365" s="13">
        <f>(((J2365/60)/60)/24)+DATE(1970,1,1)+(-5/24)</f>
        <v>42366.803240740737</v>
      </c>
      <c r="U2365">
        <f t="shared" si="36"/>
        <v>2015</v>
      </c>
    </row>
    <row r="2366" spans="1:21" ht="30" x14ac:dyDescent="0.2">
      <c r="A2366" s="8">
        <f>F2366/E2366</f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14" t="e">
        <f>F2366/M2366</f>
        <v>#DIV/0!</v>
      </c>
      <c r="Q2366" s="9" t="s">
        <v>8319</v>
      </c>
      <c r="R2366" s="9" t="s">
        <v>8320</v>
      </c>
      <c r="S2366" s="13">
        <f>(((K2366/60)/60)/24)+DATE(1970,1,1)+(-5/24)</f>
        <v>42248.726342592585</v>
      </c>
      <c r="T2366" s="13">
        <f>(((J2366/60)/60)/24)+DATE(1970,1,1)+(-5/24)</f>
        <v>42303.726342592585</v>
      </c>
      <c r="U2366">
        <f t="shared" si="36"/>
        <v>2015</v>
      </c>
    </row>
    <row r="2367" spans="1:21" ht="45" x14ac:dyDescent="0.2">
      <c r="A2367" s="8">
        <f>F2367/E2367</f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14" t="e">
        <f>F2367/M2367</f>
        <v>#DIV/0!</v>
      </c>
      <c r="Q2367" s="9" t="s">
        <v>8319</v>
      </c>
      <c r="R2367" s="9" t="s">
        <v>8320</v>
      </c>
      <c r="S2367" s="13">
        <f>(((K2367/60)/60)/24)+DATE(1970,1,1)+(-5/24)</f>
        <v>42346.528067129628</v>
      </c>
      <c r="T2367" s="13">
        <f>(((J2367/60)/60)/24)+DATE(1970,1,1)+(-5/24)</f>
        <v>42386.749999999993</v>
      </c>
      <c r="U2367">
        <f t="shared" si="36"/>
        <v>2015</v>
      </c>
    </row>
    <row r="2368" spans="1:21" ht="45" x14ac:dyDescent="0.2">
      <c r="A2368" s="8">
        <f>F2368/E2368</f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14">
        <f>F2368/M2368</f>
        <v>97.407407407407405</v>
      </c>
      <c r="Q2368" s="9" t="s">
        <v>8319</v>
      </c>
      <c r="R2368" s="9" t="s">
        <v>8320</v>
      </c>
      <c r="S2368" s="13">
        <f>(((K2368/60)/60)/24)+DATE(1970,1,1)+(-5/24)</f>
        <v>42268.323298611103</v>
      </c>
      <c r="T2368" s="13">
        <f>(((J2368/60)/60)/24)+DATE(1970,1,1)+(-5/24)</f>
        <v>42298.323298611103</v>
      </c>
      <c r="U2368">
        <f t="shared" si="36"/>
        <v>2015</v>
      </c>
    </row>
    <row r="2369" spans="1:21" ht="45" x14ac:dyDescent="0.2">
      <c r="A2369" s="8">
        <f>F2369/E2369</f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14">
        <f>F2369/M2369</f>
        <v>47.857142857142854</v>
      </c>
      <c r="Q2369" s="9" t="s">
        <v>8319</v>
      </c>
      <c r="R2369" s="9" t="s">
        <v>8320</v>
      </c>
      <c r="S2369" s="13">
        <f>(((K2369/60)/60)/24)+DATE(1970,1,1)+(-5/24)</f>
        <v>42425.761759259258</v>
      </c>
      <c r="T2369" s="13">
        <f>(((J2369/60)/60)/24)+DATE(1970,1,1)+(-5/24)</f>
        <v>42485.720092592594</v>
      </c>
      <c r="U2369">
        <f t="shared" si="36"/>
        <v>2016</v>
      </c>
    </row>
    <row r="2370" spans="1:21" ht="45" x14ac:dyDescent="0.2">
      <c r="A2370" s="8">
        <f>F2370/E2370</f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14">
        <f>F2370/M2370</f>
        <v>50</v>
      </c>
      <c r="Q2370" s="9" t="s">
        <v>8319</v>
      </c>
      <c r="R2370" s="9" t="s">
        <v>8320</v>
      </c>
      <c r="S2370" s="13">
        <f>(((K2370/60)/60)/24)+DATE(1970,1,1)+(-5/24)</f>
        <v>42063.513483796291</v>
      </c>
      <c r="T2370" s="13">
        <f>(((J2370/60)/60)/24)+DATE(1970,1,1)+(-5/24)</f>
        <v>42108.471817129634</v>
      </c>
      <c r="U2370">
        <f t="shared" si="36"/>
        <v>2015</v>
      </c>
    </row>
    <row r="2371" spans="1:21" ht="45" x14ac:dyDescent="0.2">
      <c r="A2371" s="8">
        <f>F2371/E2371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14" t="e">
        <f>F2371/M2371</f>
        <v>#DIV/0!</v>
      </c>
      <c r="Q2371" s="9" t="s">
        <v>8319</v>
      </c>
      <c r="R2371" s="9" t="s">
        <v>8320</v>
      </c>
      <c r="S2371" s="13">
        <f>(((K2371/60)/60)/24)+DATE(1970,1,1)+(-5/24)</f>
        <v>42380.60429398148</v>
      </c>
      <c r="T2371" s="13">
        <f>(((J2371/60)/60)/24)+DATE(1970,1,1)+(-5/24)</f>
        <v>42410.60429398148</v>
      </c>
      <c r="U2371">
        <f t="shared" ref="U2371:U2434" si="37">YEAR(S2371)</f>
        <v>2016</v>
      </c>
    </row>
    <row r="2372" spans="1:21" ht="45" x14ac:dyDescent="0.2">
      <c r="A2372" s="8">
        <f>F2372/E2372</f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14">
        <f>F2372/M2372</f>
        <v>20.5</v>
      </c>
      <c r="Q2372" s="9" t="s">
        <v>8319</v>
      </c>
      <c r="R2372" s="9" t="s">
        <v>8320</v>
      </c>
      <c r="S2372" s="13">
        <f>(((K2372/60)/60)/24)+DATE(1970,1,1)+(-5/24)</f>
        <v>41960.980798611105</v>
      </c>
      <c r="T2372" s="13">
        <f>(((J2372/60)/60)/24)+DATE(1970,1,1)+(-5/24)</f>
        <v>41990.980798611105</v>
      </c>
      <c r="U2372">
        <f t="shared" si="37"/>
        <v>2014</v>
      </c>
    </row>
    <row r="2373" spans="1:21" ht="45" x14ac:dyDescent="0.2">
      <c r="A2373" s="8">
        <f>F2373/E2373</f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14" t="e">
        <f>F2373/M2373</f>
        <v>#DIV/0!</v>
      </c>
      <c r="Q2373" s="9" t="s">
        <v>8319</v>
      </c>
      <c r="R2373" s="9" t="s">
        <v>8320</v>
      </c>
      <c r="S2373" s="13">
        <f>(((K2373/60)/60)/24)+DATE(1970,1,1)+(-5/24)</f>
        <v>42150.569398148145</v>
      </c>
      <c r="T2373" s="13">
        <f>(((J2373/60)/60)/24)+DATE(1970,1,1)+(-5/24)</f>
        <v>42180.569398148145</v>
      </c>
      <c r="U2373">
        <f t="shared" si="37"/>
        <v>2015</v>
      </c>
    </row>
    <row r="2374" spans="1:21" ht="45" x14ac:dyDescent="0.2">
      <c r="A2374" s="8">
        <f>F2374/E2374</f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14">
        <f>F2374/M2374</f>
        <v>30</v>
      </c>
      <c r="Q2374" s="9" t="s">
        <v>8319</v>
      </c>
      <c r="R2374" s="9" t="s">
        <v>8320</v>
      </c>
      <c r="S2374" s="13">
        <f>(((K2374/60)/60)/24)+DATE(1970,1,1)+(-5/24)</f>
        <v>42087.860775462956</v>
      </c>
      <c r="T2374" s="13">
        <f>(((J2374/60)/60)/24)+DATE(1970,1,1)+(-5/24)</f>
        <v>42117.860775462956</v>
      </c>
      <c r="U2374">
        <f t="shared" si="37"/>
        <v>2015</v>
      </c>
    </row>
    <row r="2375" spans="1:21" ht="30" x14ac:dyDescent="0.2">
      <c r="A2375" s="8">
        <f>F2375/E2375</f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14">
        <f>F2375/M2375</f>
        <v>50</v>
      </c>
      <c r="Q2375" s="9" t="s">
        <v>8319</v>
      </c>
      <c r="R2375" s="9" t="s">
        <v>8320</v>
      </c>
      <c r="S2375" s="13">
        <f>(((K2375/60)/60)/24)+DATE(1970,1,1)+(-5/24)</f>
        <v>42215.453981481485</v>
      </c>
      <c r="T2375" s="13">
        <f>(((J2375/60)/60)/24)+DATE(1970,1,1)+(-5/24)</f>
        <v>42245.453981481485</v>
      </c>
      <c r="U2375">
        <f t="shared" si="37"/>
        <v>2015</v>
      </c>
    </row>
    <row r="2376" spans="1:21" ht="45" x14ac:dyDescent="0.2">
      <c r="A2376" s="8">
        <f>F2376/E2376</f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14">
        <f>F2376/M2376</f>
        <v>10</v>
      </c>
      <c r="Q2376" s="9" t="s">
        <v>8319</v>
      </c>
      <c r="R2376" s="9" t="s">
        <v>8320</v>
      </c>
      <c r="S2376" s="13">
        <f>(((K2376/60)/60)/24)+DATE(1970,1,1)+(-5/24)</f>
        <v>42017.634953703695</v>
      </c>
      <c r="T2376" s="13">
        <f>(((J2376/60)/60)/24)+DATE(1970,1,1)+(-5/24)</f>
        <v>42047.634953703695</v>
      </c>
      <c r="U2376">
        <f t="shared" si="37"/>
        <v>2015</v>
      </c>
    </row>
    <row r="2377" spans="1:21" ht="45" x14ac:dyDescent="0.2">
      <c r="A2377" s="8">
        <f>F2377/E2377</f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14" t="e">
        <f>F2377/M2377</f>
        <v>#DIV/0!</v>
      </c>
      <c r="Q2377" s="9" t="s">
        <v>8319</v>
      </c>
      <c r="R2377" s="9" t="s">
        <v>8320</v>
      </c>
      <c r="S2377" s="13">
        <f>(((K2377/60)/60)/24)+DATE(1970,1,1)+(-5/24)</f>
        <v>42592.627743055556</v>
      </c>
      <c r="T2377" s="13">
        <f>(((J2377/60)/60)/24)+DATE(1970,1,1)+(-5/24)</f>
        <v>42622.627743055556</v>
      </c>
      <c r="U2377">
        <f t="shared" si="37"/>
        <v>2016</v>
      </c>
    </row>
    <row r="2378" spans="1:21" ht="45" x14ac:dyDescent="0.2">
      <c r="A2378" s="8">
        <f>F2378/E2378</f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14">
        <f>F2378/M2378</f>
        <v>81.582499999999996</v>
      </c>
      <c r="Q2378" s="9" t="s">
        <v>8319</v>
      </c>
      <c r="R2378" s="9" t="s">
        <v>8320</v>
      </c>
      <c r="S2378" s="13">
        <f>(((K2378/60)/60)/24)+DATE(1970,1,1)+(-5/24)</f>
        <v>42318.717199074068</v>
      </c>
      <c r="T2378" s="13">
        <f>(((J2378/60)/60)/24)+DATE(1970,1,1)+(-5/24)</f>
        <v>42348.717199074068</v>
      </c>
      <c r="U2378">
        <f t="shared" si="37"/>
        <v>2015</v>
      </c>
    </row>
    <row r="2379" spans="1:21" ht="45" x14ac:dyDescent="0.2">
      <c r="A2379" s="8">
        <f>F2379/E2379</f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14" t="e">
        <f>F2379/M2379</f>
        <v>#DIV/0!</v>
      </c>
      <c r="Q2379" s="9" t="s">
        <v>8319</v>
      </c>
      <c r="R2379" s="9" t="s">
        <v>8320</v>
      </c>
      <c r="S2379" s="13">
        <f>(((K2379/60)/60)/24)+DATE(1970,1,1)+(-5/24)</f>
        <v>42669.661840277775</v>
      </c>
      <c r="T2379" s="13">
        <f>(((J2379/60)/60)/24)+DATE(1970,1,1)+(-5/24)</f>
        <v>42699.703506944446</v>
      </c>
      <c r="U2379">
        <f t="shared" si="37"/>
        <v>2016</v>
      </c>
    </row>
    <row r="2380" spans="1:21" ht="30" x14ac:dyDescent="0.2">
      <c r="A2380" s="8">
        <f>F2380/E2380</f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14" t="e">
        <f>F2380/M2380</f>
        <v>#DIV/0!</v>
      </c>
      <c r="Q2380" s="9" t="s">
        <v>8319</v>
      </c>
      <c r="R2380" s="9" t="s">
        <v>8320</v>
      </c>
      <c r="S2380" s="13">
        <f>(((K2380/60)/60)/24)+DATE(1970,1,1)+(-5/24)</f>
        <v>42212.804745370369</v>
      </c>
      <c r="T2380" s="13">
        <f>(((J2380/60)/60)/24)+DATE(1970,1,1)+(-5/24)</f>
        <v>42241.804745370369</v>
      </c>
      <c r="U2380">
        <f t="shared" si="37"/>
        <v>2015</v>
      </c>
    </row>
    <row r="2381" spans="1:21" ht="30" x14ac:dyDescent="0.2">
      <c r="A2381" s="8">
        <f>F2381/E2381</f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14" t="e">
        <f>F2381/M2381</f>
        <v>#DIV/0!</v>
      </c>
      <c r="Q2381" s="9" t="s">
        <v>8319</v>
      </c>
      <c r="R2381" s="9" t="s">
        <v>8320</v>
      </c>
      <c r="S2381" s="13">
        <f>(((K2381/60)/60)/24)+DATE(1970,1,1)+(-5/24)</f>
        <v>42236.808055555557</v>
      </c>
      <c r="T2381" s="13">
        <f>(((J2381/60)/60)/24)+DATE(1970,1,1)+(-5/24)</f>
        <v>42281.808055555557</v>
      </c>
      <c r="U2381">
        <f t="shared" si="37"/>
        <v>2015</v>
      </c>
    </row>
    <row r="2382" spans="1:21" ht="45" x14ac:dyDescent="0.2">
      <c r="A2382" s="8">
        <f>F2382/E2382</f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14">
        <f>F2382/M2382</f>
        <v>18.333333333333332</v>
      </c>
      <c r="Q2382" s="9" t="s">
        <v>8319</v>
      </c>
      <c r="R2382" s="9" t="s">
        <v>8320</v>
      </c>
      <c r="S2382" s="13">
        <f>(((K2382/60)/60)/24)+DATE(1970,1,1)+(-5/24)</f>
        <v>42248.584976851846</v>
      </c>
      <c r="T2382" s="13">
        <f>(((J2382/60)/60)/24)+DATE(1970,1,1)+(-5/24)</f>
        <v>42278.584976851846</v>
      </c>
      <c r="U2382">
        <f t="shared" si="37"/>
        <v>2015</v>
      </c>
    </row>
    <row r="2383" spans="1:21" ht="30" x14ac:dyDescent="0.2">
      <c r="A2383" s="8">
        <f>F2383/E2383</f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14">
        <f>F2383/M2383</f>
        <v>224.42857142857142</v>
      </c>
      <c r="Q2383" s="9" t="s">
        <v>8319</v>
      </c>
      <c r="R2383" s="9" t="s">
        <v>8320</v>
      </c>
      <c r="S2383" s="13">
        <f>(((K2383/60)/60)/24)+DATE(1970,1,1)+(-5/24)</f>
        <v>42074.727407407401</v>
      </c>
      <c r="T2383" s="13">
        <f>(((J2383/60)/60)/24)+DATE(1970,1,1)+(-5/24)</f>
        <v>42104.727407407401</v>
      </c>
      <c r="U2383">
        <f t="shared" si="37"/>
        <v>2015</v>
      </c>
    </row>
    <row r="2384" spans="1:21" ht="45" x14ac:dyDescent="0.2">
      <c r="A2384" s="8">
        <f>F2384/E2384</f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14">
        <f>F2384/M2384</f>
        <v>37.5</v>
      </c>
      <c r="Q2384" s="9" t="s">
        <v>8319</v>
      </c>
      <c r="R2384" s="9" t="s">
        <v>8320</v>
      </c>
      <c r="S2384" s="13">
        <f>(((K2384/60)/60)/24)+DATE(1970,1,1)+(-5/24)</f>
        <v>42194.979201388887</v>
      </c>
      <c r="T2384" s="13">
        <f>(((J2384/60)/60)/24)+DATE(1970,1,1)+(-5/24)</f>
        <v>42219.979201388887</v>
      </c>
      <c r="U2384">
        <f t="shared" si="37"/>
        <v>2015</v>
      </c>
    </row>
    <row r="2385" spans="1:21" ht="45" x14ac:dyDescent="0.2">
      <c r="A2385" s="8">
        <f>F2385/E2385</f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14">
        <f>F2385/M2385</f>
        <v>145</v>
      </c>
      <c r="Q2385" s="9" t="s">
        <v>8319</v>
      </c>
      <c r="R2385" s="9" t="s">
        <v>8320</v>
      </c>
      <c r="S2385" s="13">
        <f>(((K2385/60)/60)/24)+DATE(1970,1,1)+(-5/24)</f>
        <v>42026.848460648143</v>
      </c>
      <c r="T2385" s="13">
        <f>(((J2385/60)/60)/24)+DATE(1970,1,1)+(-5/24)</f>
        <v>42056.848460648143</v>
      </c>
      <c r="U2385">
        <f t="shared" si="37"/>
        <v>2015</v>
      </c>
    </row>
    <row r="2386" spans="1:21" ht="45" x14ac:dyDescent="0.2">
      <c r="A2386" s="8">
        <f>F2386/E2386</f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14">
        <f>F2386/M2386</f>
        <v>1</v>
      </c>
      <c r="Q2386" s="9" t="s">
        <v>8319</v>
      </c>
      <c r="R2386" s="9" t="s">
        <v>8320</v>
      </c>
      <c r="S2386" s="13">
        <f>(((K2386/60)/60)/24)+DATE(1970,1,1)+(-5/24)</f>
        <v>41926.859293981477</v>
      </c>
      <c r="T2386" s="13">
        <f>(((J2386/60)/60)/24)+DATE(1970,1,1)+(-5/24)</f>
        <v>41956.900960648149</v>
      </c>
      <c r="U2386">
        <f t="shared" si="37"/>
        <v>2014</v>
      </c>
    </row>
    <row r="2387" spans="1:21" ht="45" x14ac:dyDescent="0.2">
      <c r="A2387" s="8">
        <f>F2387/E2387</f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14">
        <f>F2387/M2387</f>
        <v>112.57142857142857</v>
      </c>
      <c r="Q2387" s="9" t="s">
        <v>8319</v>
      </c>
      <c r="R2387" s="9" t="s">
        <v>8320</v>
      </c>
      <c r="S2387" s="13">
        <f>(((K2387/60)/60)/24)+DATE(1970,1,1)+(-5/24)</f>
        <v>42191.493425925924</v>
      </c>
      <c r="T2387" s="13">
        <f>(((J2387/60)/60)/24)+DATE(1970,1,1)+(-5/24)</f>
        <v>42221.493425925924</v>
      </c>
      <c r="U2387">
        <f t="shared" si="37"/>
        <v>2015</v>
      </c>
    </row>
    <row r="2388" spans="1:21" ht="45" x14ac:dyDescent="0.2">
      <c r="A2388" s="8">
        <f>F2388/E2388</f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14" t="e">
        <f>F2388/M2388</f>
        <v>#DIV/0!</v>
      </c>
      <c r="Q2388" s="9" t="s">
        <v>8319</v>
      </c>
      <c r="R2388" s="9" t="s">
        <v>8320</v>
      </c>
      <c r="S2388" s="13">
        <f>(((K2388/60)/60)/24)+DATE(1970,1,1)+(-5/24)</f>
        <v>41954.629907407405</v>
      </c>
      <c r="T2388" s="13">
        <f>(((J2388/60)/60)/24)+DATE(1970,1,1)+(-5/24)</f>
        <v>42014.629907407405</v>
      </c>
      <c r="U2388">
        <f t="shared" si="37"/>
        <v>2014</v>
      </c>
    </row>
    <row r="2389" spans="1:21" ht="45" x14ac:dyDescent="0.2">
      <c r="A2389" s="8">
        <f>F2389/E2389</f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14">
        <f>F2389/M2389</f>
        <v>342</v>
      </c>
      <c r="Q2389" s="9" t="s">
        <v>8319</v>
      </c>
      <c r="R2389" s="9" t="s">
        <v>8320</v>
      </c>
      <c r="S2389" s="13">
        <f>(((K2389/60)/60)/24)+DATE(1970,1,1)+(-5/24)</f>
        <v>42528.418287037035</v>
      </c>
      <c r="T2389" s="13">
        <f>(((J2389/60)/60)/24)+DATE(1970,1,1)+(-5/24)</f>
        <v>42573.418287037035</v>
      </c>
      <c r="U2389">
        <f t="shared" si="37"/>
        <v>2016</v>
      </c>
    </row>
    <row r="2390" spans="1:21" ht="45" x14ac:dyDescent="0.2">
      <c r="A2390" s="8">
        <f>F2390/E2390</f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14">
        <f>F2390/M2390</f>
        <v>57.875</v>
      </c>
      <c r="Q2390" s="9" t="s">
        <v>8319</v>
      </c>
      <c r="R2390" s="9" t="s">
        <v>8320</v>
      </c>
      <c r="S2390" s="13">
        <f>(((K2390/60)/60)/24)+DATE(1970,1,1)+(-5/24)</f>
        <v>41989.645358796297</v>
      </c>
      <c r="T2390" s="13">
        <f>(((J2390/60)/60)/24)+DATE(1970,1,1)+(-5/24)</f>
        <v>42019.603472222218</v>
      </c>
      <c r="U2390">
        <f t="shared" si="37"/>
        <v>2014</v>
      </c>
    </row>
    <row r="2391" spans="1:21" ht="45" x14ac:dyDescent="0.2">
      <c r="A2391" s="8">
        <f>F2391/E2391</f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14">
        <f>F2391/M2391</f>
        <v>30</v>
      </c>
      <c r="Q2391" s="9" t="s">
        <v>8319</v>
      </c>
      <c r="R2391" s="9" t="s">
        <v>8320</v>
      </c>
      <c r="S2391" s="13">
        <f>(((K2391/60)/60)/24)+DATE(1970,1,1)+(-5/24)</f>
        <v>42179.445046296292</v>
      </c>
      <c r="T2391" s="13">
        <f>(((J2391/60)/60)/24)+DATE(1970,1,1)+(-5/24)</f>
        <v>42210.707638888889</v>
      </c>
      <c r="U2391">
        <f t="shared" si="37"/>
        <v>2015</v>
      </c>
    </row>
    <row r="2392" spans="1:21" ht="45" x14ac:dyDescent="0.2">
      <c r="A2392" s="8">
        <f>F2392/E2392</f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14" t="e">
        <f>F2392/M2392</f>
        <v>#DIV/0!</v>
      </c>
      <c r="Q2392" s="9" t="s">
        <v>8319</v>
      </c>
      <c r="R2392" s="9" t="s">
        <v>8320</v>
      </c>
      <c r="S2392" s="13">
        <f>(((K2392/60)/60)/24)+DATE(1970,1,1)+(-5/24)</f>
        <v>41968.053981481477</v>
      </c>
      <c r="T2392" s="13">
        <f>(((J2392/60)/60)/24)+DATE(1970,1,1)+(-5/24)</f>
        <v>42008.053981481477</v>
      </c>
      <c r="U2392">
        <f t="shared" si="37"/>
        <v>2014</v>
      </c>
    </row>
    <row r="2393" spans="1:21" ht="30" x14ac:dyDescent="0.2">
      <c r="A2393" s="8">
        <f>F2393/E2393</f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14">
        <f>F2393/M2393</f>
        <v>25</v>
      </c>
      <c r="Q2393" s="9" t="s">
        <v>8319</v>
      </c>
      <c r="R2393" s="9" t="s">
        <v>8320</v>
      </c>
      <c r="S2393" s="13">
        <f>(((K2393/60)/60)/24)+DATE(1970,1,1)+(-5/24)</f>
        <v>42064.586157407401</v>
      </c>
      <c r="T2393" s="13">
        <f>(((J2393/60)/60)/24)+DATE(1970,1,1)+(-5/24)</f>
        <v>42094.544490740744</v>
      </c>
      <c r="U2393">
        <f t="shared" si="37"/>
        <v>2015</v>
      </c>
    </row>
    <row r="2394" spans="1:21" ht="45" x14ac:dyDescent="0.2">
      <c r="A2394" s="8">
        <f>F2394/E2394</f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14" t="e">
        <f>F2394/M2394</f>
        <v>#DIV/0!</v>
      </c>
      <c r="Q2394" s="9" t="s">
        <v>8319</v>
      </c>
      <c r="R2394" s="9" t="s">
        <v>8320</v>
      </c>
      <c r="S2394" s="13">
        <f>(((K2394/60)/60)/24)+DATE(1970,1,1)+(-5/24)</f>
        <v>42275.912303240737</v>
      </c>
      <c r="T2394" s="13">
        <f>(((J2394/60)/60)/24)+DATE(1970,1,1)+(-5/24)</f>
        <v>42305.912303240737</v>
      </c>
      <c r="U2394">
        <f t="shared" si="37"/>
        <v>2015</v>
      </c>
    </row>
    <row r="2395" spans="1:21" ht="45" x14ac:dyDescent="0.2">
      <c r="A2395" s="8">
        <f>F2395/E2395</f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14">
        <f>F2395/M2395</f>
        <v>50</v>
      </c>
      <c r="Q2395" s="9" t="s">
        <v>8319</v>
      </c>
      <c r="R2395" s="9" t="s">
        <v>8320</v>
      </c>
      <c r="S2395" s="13">
        <f>(((K2395/60)/60)/24)+DATE(1970,1,1)+(-5/24)</f>
        <v>42194.440011574072</v>
      </c>
      <c r="T2395" s="13">
        <f>(((J2395/60)/60)/24)+DATE(1970,1,1)+(-5/24)</f>
        <v>42224.440011574072</v>
      </c>
      <c r="U2395">
        <f t="shared" si="37"/>
        <v>2015</v>
      </c>
    </row>
    <row r="2396" spans="1:21" ht="45" x14ac:dyDescent="0.2">
      <c r="A2396" s="8">
        <f>F2396/E2396</f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14">
        <f>F2396/M2396</f>
        <v>1.5</v>
      </c>
      <c r="Q2396" s="9" t="s">
        <v>8319</v>
      </c>
      <c r="R2396" s="9" t="s">
        <v>8320</v>
      </c>
      <c r="S2396" s="13">
        <f>(((K2396/60)/60)/24)+DATE(1970,1,1)+(-5/24)</f>
        <v>42031.15385416666</v>
      </c>
      <c r="T2396" s="13">
        <f>(((J2396/60)/60)/24)+DATE(1970,1,1)+(-5/24)</f>
        <v>42061.15385416666</v>
      </c>
      <c r="U2396">
        <f t="shared" si="37"/>
        <v>2015</v>
      </c>
    </row>
    <row r="2397" spans="1:21" ht="45" x14ac:dyDescent="0.2">
      <c r="A2397" s="8">
        <f>F2397/E2397</f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14" t="e">
        <f>F2397/M2397</f>
        <v>#DIV/0!</v>
      </c>
      <c r="Q2397" s="9" t="s">
        <v>8319</v>
      </c>
      <c r="R2397" s="9" t="s">
        <v>8320</v>
      </c>
      <c r="S2397" s="13">
        <f>(((K2397/60)/60)/24)+DATE(1970,1,1)+(-5/24)</f>
        <v>42716.913043981483</v>
      </c>
      <c r="T2397" s="13">
        <f>(((J2397/60)/60)/24)+DATE(1970,1,1)+(-5/24)</f>
        <v>42745.164583333331</v>
      </c>
      <c r="U2397">
        <f t="shared" si="37"/>
        <v>2016</v>
      </c>
    </row>
    <row r="2398" spans="1:21" ht="45" x14ac:dyDescent="0.2">
      <c r="A2398" s="8">
        <f>F2398/E2398</f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14">
        <f>F2398/M2398</f>
        <v>10</v>
      </c>
      <c r="Q2398" s="9" t="s">
        <v>8319</v>
      </c>
      <c r="R2398" s="9" t="s">
        <v>8320</v>
      </c>
      <c r="S2398" s="13">
        <f>(((K2398/60)/60)/24)+DATE(1970,1,1)+(-5/24)</f>
        <v>42262.640717592592</v>
      </c>
      <c r="T2398" s="13">
        <f>(((J2398/60)/60)/24)+DATE(1970,1,1)+(-5/24)</f>
        <v>42292.640717592592</v>
      </c>
      <c r="U2398">
        <f t="shared" si="37"/>
        <v>2015</v>
      </c>
    </row>
    <row r="2399" spans="1:21" ht="45" x14ac:dyDescent="0.2">
      <c r="A2399" s="8">
        <f>F2399/E2399</f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14" t="e">
        <f>F2399/M2399</f>
        <v>#DIV/0!</v>
      </c>
      <c r="Q2399" s="9" t="s">
        <v>8319</v>
      </c>
      <c r="R2399" s="9" t="s">
        <v>8320</v>
      </c>
      <c r="S2399" s="13">
        <f>(((K2399/60)/60)/24)+DATE(1970,1,1)+(-5/24)</f>
        <v>41976.676574074074</v>
      </c>
      <c r="T2399" s="13">
        <f>(((J2399/60)/60)/24)+DATE(1970,1,1)+(-5/24)</f>
        <v>42006.676574074074</v>
      </c>
      <c r="U2399">
        <f t="shared" si="37"/>
        <v>2014</v>
      </c>
    </row>
    <row r="2400" spans="1:21" ht="45" x14ac:dyDescent="0.2">
      <c r="A2400" s="8">
        <f>F2400/E2400</f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14" t="e">
        <f>F2400/M2400</f>
        <v>#DIV/0!</v>
      </c>
      <c r="Q2400" s="9" t="s">
        <v>8319</v>
      </c>
      <c r="R2400" s="9" t="s">
        <v>8320</v>
      </c>
      <c r="S2400" s="13">
        <f>(((K2400/60)/60)/24)+DATE(1970,1,1)+(-5/24)</f>
        <v>42157.708148148151</v>
      </c>
      <c r="T2400" s="13">
        <f>(((J2400/60)/60)/24)+DATE(1970,1,1)+(-5/24)</f>
        <v>42187.708148148151</v>
      </c>
      <c r="U2400">
        <f t="shared" si="37"/>
        <v>2015</v>
      </c>
    </row>
    <row r="2401" spans="1:21" ht="45" x14ac:dyDescent="0.2">
      <c r="A2401" s="8">
        <f>F2401/E2401</f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14" t="e">
        <f>F2401/M2401</f>
        <v>#DIV/0!</v>
      </c>
      <c r="Q2401" s="9" t="s">
        <v>8319</v>
      </c>
      <c r="R2401" s="9" t="s">
        <v>8320</v>
      </c>
      <c r="S2401" s="13">
        <f>(((K2401/60)/60)/24)+DATE(1970,1,1)+(-5/24)</f>
        <v>41956.644745370366</v>
      </c>
      <c r="T2401" s="13">
        <f>(((J2401/60)/60)/24)+DATE(1970,1,1)+(-5/24)</f>
        <v>41991.644745370366</v>
      </c>
      <c r="U2401">
        <f t="shared" si="37"/>
        <v>2014</v>
      </c>
    </row>
    <row r="2402" spans="1:21" ht="45" x14ac:dyDescent="0.2">
      <c r="A2402" s="8">
        <f>F2402/E2402</f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14" t="e">
        <f>F2402/M2402</f>
        <v>#DIV/0!</v>
      </c>
      <c r="Q2402" s="9" t="s">
        <v>8319</v>
      </c>
      <c r="R2402" s="9" t="s">
        <v>8320</v>
      </c>
      <c r="S2402" s="13">
        <f>(((K2402/60)/60)/24)+DATE(1970,1,1)+(-5/24)</f>
        <v>42444.059768518513</v>
      </c>
      <c r="T2402" s="13">
        <f>(((J2402/60)/60)/24)+DATE(1970,1,1)+(-5/24)</f>
        <v>42474.059768518513</v>
      </c>
      <c r="U2402">
        <f t="shared" si="37"/>
        <v>2016</v>
      </c>
    </row>
    <row r="2403" spans="1:21" ht="45" x14ac:dyDescent="0.2">
      <c r="A2403" s="8">
        <f>F2403/E2403</f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14">
        <f>F2403/M2403</f>
        <v>22.333333333333332</v>
      </c>
      <c r="Q2403" s="9" t="s">
        <v>8336</v>
      </c>
      <c r="R2403" s="9" t="s">
        <v>8337</v>
      </c>
      <c r="S2403" s="13">
        <f>(((K2403/60)/60)/24)+DATE(1970,1,1)+(-5/24)</f>
        <v>42374.614537037036</v>
      </c>
      <c r="T2403" s="13">
        <f>(((J2403/60)/60)/24)+DATE(1970,1,1)+(-5/24)</f>
        <v>42434.614537037036</v>
      </c>
      <c r="U2403">
        <f t="shared" si="37"/>
        <v>2016</v>
      </c>
    </row>
    <row r="2404" spans="1:21" x14ac:dyDescent="0.2">
      <c r="A2404" s="8">
        <f>F2404/E2404</f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14">
        <f>F2404/M2404</f>
        <v>52</v>
      </c>
      <c r="Q2404" s="9" t="s">
        <v>8336</v>
      </c>
      <c r="R2404" s="9" t="s">
        <v>8337</v>
      </c>
      <c r="S2404" s="13">
        <f>(((K2404/60)/60)/24)+DATE(1970,1,1)+(-5/24)</f>
        <v>42107.47142361111</v>
      </c>
      <c r="T2404" s="13">
        <f>(((J2404/60)/60)/24)+DATE(1970,1,1)+(-5/24)</f>
        <v>42137.47142361111</v>
      </c>
      <c r="U2404">
        <f t="shared" si="37"/>
        <v>2015</v>
      </c>
    </row>
    <row r="2405" spans="1:21" ht="45" x14ac:dyDescent="0.2">
      <c r="A2405" s="8">
        <f>F2405/E2405</f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14">
        <f>F2405/M2405</f>
        <v>16.833333333333332</v>
      </c>
      <c r="Q2405" s="9" t="s">
        <v>8336</v>
      </c>
      <c r="R2405" s="9" t="s">
        <v>8337</v>
      </c>
      <c r="S2405" s="13">
        <f>(((K2405/60)/60)/24)+DATE(1970,1,1)+(-5/24)</f>
        <v>42399.674282407403</v>
      </c>
      <c r="T2405" s="13">
        <f>(((J2405/60)/60)/24)+DATE(1970,1,1)+(-5/24)</f>
        <v>42459.632615740738</v>
      </c>
      <c r="U2405">
        <f t="shared" si="37"/>
        <v>2016</v>
      </c>
    </row>
    <row r="2406" spans="1:21" ht="45" x14ac:dyDescent="0.2">
      <c r="A2406" s="8">
        <f>F2406/E2406</f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14" t="e">
        <f>F2406/M2406</f>
        <v>#DIV/0!</v>
      </c>
      <c r="Q2406" s="9" t="s">
        <v>8336</v>
      </c>
      <c r="R2406" s="9" t="s">
        <v>8337</v>
      </c>
      <c r="S2406" s="13">
        <f>(((K2406/60)/60)/24)+DATE(1970,1,1)+(-5/24)</f>
        <v>42341.831099537034</v>
      </c>
      <c r="T2406" s="13">
        <f>(((J2406/60)/60)/24)+DATE(1970,1,1)+(-5/24)</f>
        <v>42371.831099537034</v>
      </c>
      <c r="U2406">
        <f t="shared" si="37"/>
        <v>2015</v>
      </c>
    </row>
    <row r="2407" spans="1:21" ht="30" x14ac:dyDescent="0.2">
      <c r="A2407" s="8">
        <f>F2407/E2407</f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14">
        <f>F2407/M2407</f>
        <v>56.3</v>
      </c>
      <c r="Q2407" s="9" t="s">
        <v>8336</v>
      </c>
      <c r="R2407" s="9" t="s">
        <v>8337</v>
      </c>
      <c r="S2407" s="13">
        <f>(((K2407/60)/60)/24)+DATE(1970,1,1)+(-5/24)</f>
        <v>42595.377025462956</v>
      </c>
      <c r="T2407" s="13">
        <f>(((J2407/60)/60)/24)+DATE(1970,1,1)+(-5/24)</f>
        <v>42616.377025462956</v>
      </c>
      <c r="U2407">
        <f t="shared" si="37"/>
        <v>2016</v>
      </c>
    </row>
    <row r="2408" spans="1:21" ht="45" x14ac:dyDescent="0.2">
      <c r="A2408" s="8">
        <f>F2408/E2408</f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14">
        <f>F2408/M2408</f>
        <v>84.0625</v>
      </c>
      <c r="Q2408" s="9" t="s">
        <v>8336</v>
      </c>
      <c r="R2408" s="9" t="s">
        <v>8337</v>
      </c>
      <c r="S2408" s="13">
        <f>(((K2408/60)/60)/24)+DATE(1970,1,1)+(-5/24)</f>
        <v>41982.902662037035</v>
      </c>
      <c r="T2408" s="13">
        <f>(((J2408/60)/60)/24)+DATE(1970,1,1)+(-5/24)</f>
        <v>42022.902662037035</v>
      </c>
      <c r="U2408">
        <f t="shared" si="37"/>
        <v>2014</v>
      </c>
    </row>
    <row r="2409" spans="1:21" ht="60" x14ac:dyDescent="0.2">
      <c r="A2409" s="8">
        <f>F2409/E2409</f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14">
        <f>F2409/M2409</f>
        <v>168.39393939393941</v>
      </c>
      <c r="Q2409" s="9" t="s">
        <v>8336</v>
      </c>
      <c r="R2409" s="9" t="s">
        <v>8337</v>
      </c>
      <c r="S2409" s="13">
        <f>(((K2409/60)/60)/24)+DATE(1970,1,1)+(-5/24)</f>
        <v>42082.367222222216</v>
      </c>
      <c r="T2409" s="13">
        <f>(((J2409/60)/60)/24)+DATE(1970,1,1)+(-5/24)</f>
        <v>42105.041666666664</v>
      </c>
      <c r="U2409">
        <f t="shared" si="37"/>
        <v>2015</v>
      </c>
    </row>
    <row r="2410" spans="1:21" ht="30" x14ac:dyDescent="0.2">
      <c r="A2410" s="8">
        <f>F2410/E2410</f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14">
        <f>F2410/M2410</f>
        <v>15</v>
      </c>
      <c r="Q2410" s="9" t="s">
        <v>8336</v>
      </c>
      <c r="R2410" s="9" t="s">
        <v>8337</v>
      </c>
      <c r="S2410" s="13">
        <f>(((K2410/60)/60)/24)+DATE(1970,1,1)+(-5/24)</f>
        <v>41918.93237268518</v>
      </c>
      <c r="T2410" s="13">
        <f>(((J2410/60)/60)/24)+DATE(1970,1,1)+(-5/24)</f>
        <v>41948.974039351851</v>
      </c>
      <c r="U2410">
        <f t="shared" si="37"/>
        <v>2014</v>
      </c>
    </row>
    <row r="2411" spans="1:21" ht="30" x14ac:dyDescent="0.2">
      <c r="A2411" s="8">
        <f>F2411/E2411</f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14">
        <f>F2411/M2411</f>
        <v>76.666666666666671</v>
      </c>
      <c r="Q2411" s="9" t="s">
        <v>8336</v>
      </c>
      <c r="R2411" s="9" t="s">
        <v>8337</v>
      </c>
      <c r="S2411" s="13">
        <f>(((K2411/60)/60)/24)+DATE(1970,1,1)+(-5/24)</f>
        <v>42204.667534722219</v>
      </c>
      <c r="T2411" s="13">
        <f>(((J2411/60)/60)/24)+DATE(1970,1,1)+(-5/24)</f>
        <v>42234.667534722219</v>
      </c>
      <c r="U2411">
        <f t="shared" si="37"/>
        <v>2015</v>
      </c>
    </row>
    <row r="2412" spans="1:21" ht="60" x14ac:dyDescent="0.2">
      <c r="A2412" s="8">
        <f>F2412/E2412</f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14" t="e">
        <f>F2412/M2412</f>
        <v>#DIV/0!</v>
      </c>
      <c r="Q2412" s="9" t="s">
        <v>8336</v>
      </c>
      <c r="R2412" s="9" t="s">
        <v>8337</v>
      </c>
      <c r="S2412" s="13">
        <f>(((K2412/60)/60)/24)+DATE(1970,1,1)+(-5/24)</f>
        <v>42224.199942129628</v>
      </c>
      <c r="T2412" s="13">
        <f>(((J2412/60)/60)/24)+DATE(1970,1,1)+(-5/24)</f>
        <v>42254.199942129628</v>
      </c>
      <c r="U2412">
        <f t="shared" si="37"/>
        <v>2015</v>
      </c>
    </row>
    <row r="2413" spans="1:21" ht="45" x14ac:dyDescent="0.2">
      <c r="A2413" s="8">
        <f>F2413/E2413</f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14">
        <f>F2413/M2413</f>
        <v>50.333333333333336</v>
      </c>
      <c r="Q2413" s="9" t="s">
        <v>8336</v>
      </c>
      <c r="R2413" s="9" t="s">
        <v>8337</v>
      </c>
      <c r="S2413" s="13">
        <f>(((K2413/60)/60)/24)+DATE(1970,1,1)+(-5/24)</f>
        <v>42211.524097222216</v>
      </c>
      <c r="T2413" s="13">
        <f>(((J2413/60)/60)/24)+DATE(1970,1,1)+(-5/24)</f>
        <v>42241.524097222216</v>
      </c>
      <c r="U2413">
        <f t="shared" si="37"/>
        <v>2015</v>
      </c>
    </row>
    <row r="2414" spans="1:21" ht="45" x14ac:dyDescent="0.2">
      <c r="A2414" s="8">
        <f>F2414/E2414</f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14" t="e">
        <f>F2414/M2414</f>
        <v>#DIV/0!</v>
      </c>
      <c r="Q2414" s="9" t="s">
        <v>8336</v>
      </c>
      <c r="R2414" s="9" t="s">
        <v>8337</v>
      </c>
      <c r="S2414" s="13">
        <f>(((K2414/60)/60)/24)+DATE(1970,1,1)+(-5/24)</f>
        <v>42655.528622685182</v>
      </c>
      <c r="T2414" s="13">
        <f>(((J2414/60)/60)/24)+DATE(1970,1,1)+(-5/24)</f>
        <v>42700.570289351854</v>
      </c>
      <c r="U2414">
        <f t="shared" si="37"/>
        <v>2016</v>
      </c>
    </row>
    <row r="2415" spans="1:21" ht="45" x14ac:dyDescent="0.2">
      <c r="A2415" s="8">
        <f>F2415/E2415</f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14">
        <f>F2415/M2415</f>
        <v>8.3333333333333339</v>
      </c>
      <c r="Q2415" s="9" t="s">
        <v>8336</v>
      </c>
      <c r="R2415" s="9" t="s">
        <v>8337</v>
      </c>
      <c r="S2415" s="13">
        <f>(((K2415/60)/60)/24)+DATE(1970,1,1)+(-5/24)</f>
        <v>41759.901412037034</v>
      </c>
      <c r="T2415" s="13">
        <f>(((J2415/60)/60)/24)+DATE(1970,1,1)+(-5/24)</f>
        <v>41790.770833333328</v>
      </c>
      <c r="U2415">
        <f t="shared" si="37"/>
        <v>2014</v>
      </c>
    </row>
    <row r="2416" spans="1:21" ht="45" x14ac:dyDescent="0.2">
      <c r="A2416" s="8">
        <f>F2416/E2416</f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14">
        <f>F2416/M2416</f>
        <v>35.384615384615387</v>
      </c>
      <c r="Q2416" s="9" t="s">
        <v>8336</v>
      </c>
      <c r="R2416" s="9" t="s">
        <v>8337</v>
      </c>
      <c r="S2416" s="13">
        <f>(((K2416/60)/60)/24)+DATE(1970,1,1)+(-5/24)</f>
        <v>42198.486805555549</v>
      </c>
      <c r="T2416" s="13">
        <f>(((J2416/60)/60)/24)+DATE(1970,1,1)+(-5/24)</f>
        <v>42237.957638888889</v>
      </c>
      <c r="U2416">
        <f t="shared" si="37"/>
        <v>2015</v>
      </c>
    </row>
    <row r="2417" spans="1:21" ht="45" x14ac:dyDescent="0.2">
      <c r="A2417" s="8">
        <f>F2417/E2417</f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14">
        <f>F2417/M2417</f>
        <v>55.833333333333336</v>
      </c>
      <c r="Q2417" s="9" t="s">
        <v>8336</v>
      </c>
      <c r="R2417" s="9" t="s">
        <v>8337</v>
      </c>
      <c r="S2417" s="13">
        <f>(((K2417/60)/60)/24)+DATE(1970,1,1)+(-5/24)</f>
        <v>42536.654467592591</v>
      </c>
      <c r="T2417" s="13">
        <f>(((J2417/60)/60)/24)+DATE(1970,1,1)+(-5/24)</f>
        <v>42566.654467592591</v>
      </c>
      <c r="U2417">
        <f t="shared" si="37"/>
        <v>2016</v>
      </c>
    </row>
    <row r="2418" spans="1:21" ht="45" x14ac:dyDescent="0.2">
      <c r="A2418" s="8">
        <f>F2418/E2418</f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14">
        <f>F2418/M2418</f>
        <v>5</v>
      </c>
      <c r="Q2418" s="9" t="s">
        <v>8336</v>
      </c>
      <c r="R2418" s="9" t="s">
        <v>8337</v>
      </c>
      <c r="S2418" s="13">
        <f>(((K2418/60)/60)/24)+DATE(1970,1,1)+(-5/24)</f>
        <v>42019.529432870368</v>
      </c>
      <c r="T2418" s="13">
        <f>(((J2418/60)/60)/24)+DATE(1970,1,1)+(-5/24)</f>
        <v>42077.416666666664</v>
      </c>
      <c r="U2418">
        <f t="shared" si="37"/>
        <v>2015</v>
      </c>
    </row>
    <row r="2419" spans="1:21" ht="45" x14ac:dyDescent="0.2">
      <c r="A2419" s="8">
        <f>F2419/E2419</f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14" t="e">
        <f>F2419/M2419</f>
        <v>#DIV/0!</v>
      </c>
      <c r="Q2419" s="9" t="s">
        <v>8336</v>
      </c>
      <c r="R2419" s="9" t="s">
        <v>8337</v>
      </c>
      <c r="S2419" s="13">
        <f>(((K2419/60)/60)/24)+DATE(1970,1,1)+(-5/24)</f>
        <v>41831.675775462958</v>
      </c>
      <c r="T2419" s="13">
        <f>(((J2419/60)/60)/24)+DATE(1970,1,1)+(-5/24)</f>
        <v>41861.675775462958</v>
      </c>
      <c r="U2419">
        <f t="shared" si="37"/>
        <v>2014</v>
      </c>
    </row>
    <row r="2420" spans="1:21" x14ac:dyDescent="0.2">
      <c r="A2420" s="8">
        <f>F2420/E2420</f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14">
        <f>F2420/M2420</f>
        <v>1</v>
      </c>
      <c r="Q2420" s="9" t="s">
        <v>8336</v>
      </c>
      <c r="R2420" s="9" t="s">
        <v>8337</v>
      </c>
      <c r="S2420" s="13">
        <f>(((K2420/60)/60)/24)+DATE(1970,1,1)+(-5/24)</f>
        <v>42027.648657407401</v>
      </c>
      <c r="T2420" s="13">
        <f>(((J2420/60)/60)/24)+DATE(1970,1,1)+(-5/24)</f>
        <v>42087.606990740744</v>
      </c>
      <c r="U2420">
        <f t="shared" si="37"/>
        <v>2015</v>
      </c>
    </row>
    <row r="2421" spans="1:21" ht="45" x14ac:dyDescent="0.2">
      <c r="A2421" s="8">
        <f>F2421/E2421</f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14" t="e">
        <f>F2421/M2421</f>
        <v>#DIV/0!</v>
      </c>
      <c r="Q2421" s="9" t="s">
        <v>8336</v>
      </c>
      <c r="R2421" s="9" t="s">
        <v>8337</v>
      </c>
      <c r="S2421" s="13">
        <f>(((K2421/60)/60)/24)+DATE(1970,1,1)+(-5/24)</f>
        <v>41993.529965277768</v>
      </c>
      <c r="T2421" s="13">
        <f>(((J2421/60)/60)/24)+DATE(1970,1,1)+(-5/24)</f>
        <v>42053.529965277768</v>
      </c>
      <c r="U2421">
        <f t="shared" si="37"/>
        <v>2014</v>
      </c>
    </row>
    <row r="2422" spans="1:21" ht="45" x14ac:dyDescent="0.2">
      <c r="A2422" s="8">
        <f>F2422/E2422</f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14">
        <f>F2422/M2422</f>
        <v>69.472222222222229</v>
      </c>
      <c r="Q2422" s="9" t="s">
        <v>8336</v>
      </c>
      <c r="R2422" s="9" t="s">
        <v>8337</v>
      </c>
      <c r="S2422" s="13">
        <f>(((K2422/60)/60)/24)+DATE(1970,1,1)+(-5/24)</f>
        <v>41892.820543981477</v>
      </c>
      <c r="T2422" s="13">
        <f>(((J2422/60)/60)/24)+DATE(1970,1,1)+(-5/24)</f>
        <v>41952.862210648142</v>
      </c>
      <c r="U2422">
        <f t="shared" si="37"/>
        <v>2014</v>
      </c>
    </row>
    <row r="2423" spans="1:21" ht="30" x14ac:dyDescent="0.2">
      <c r="A2423" s="8">
        <f>F2423/E2423</f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14">
        <f>F2423/M2423</f>
        <v>1</v>
      </c>
      <c r="Q2423" s="9" t="s">
        <v>8336</v>
      </c>
      <c r="R2423" s="9" t="s">
        <v>8337</v>
      </c>
      <c r="S2423" s="13">
        <f>(((K2423/60)/60)/24)+DATE(1970,1,1)+(-5/24)</f>
        <v>42026.479120370372</v>
      </c>
      <c r="T2423" s="13">
        <f>(((J2423/60)/60)/24)+DATE(1970,1,1)+(-5/24)</f>
        <v>42056.479120370372</v>
      </c>
      <c r="U2423">
        <f t="shared" si="37"/>
        <v>2015</v>
      </c>
    </row>
    <row r="2424" spans="1:21" ht="30" x14ac:dyDescent="0.2">
      <c r="A2424" s="8">
        <f>F2424/E2424</f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14">
        <f>F2424/M2424</f>
        <v>1</v>
      </c>
      <c r="Q2424" s="9" t="s">
        <v>8336</v>
      </c>
      <c r="R2424" s="9" t="s">
        <v>8337</v>
      </c>
      <c r="S2424" s="13">
        <f>(((K2424/60)/60)/24)+DATE(1970,1,1)+(-5/24)</f>
        <v>42044.516620370363</v>
      </c>
      <c r="T2424" s="13">
        <f>(((J2424/60)/60)/24)+DATE(1970,1,1)+(-5/24)</f>
        <v>42074.474953703706</v>
      </c>
      <c r="U2424">
        <f t="shared" si="37"/>
        <v>2015</v>
      </c>
    </row>
    <row r="2425" spans="1:21" ht="45" x14ac:dyDescent="0.2">
      <c r="A2425" s="8">
        <f>F2425/E2425</f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14">
        <f>F2425/M2425</f>
        <v>8</v>
      </c>
      <c r="Q2425" s="9" t="s">
        <v>8336</v>
      </c>
      <c r="R2425" s="9" t="s">
        <v>8337</v>
      </c>
      <c r="S2425" s="13">
        <f>(((K2425/60)/60)/24)+DATE(1970,1,1)+(-5/24)</f>
        <v>41974.496412037035</v>
      </c>
      <c r="T2425" s="13">
        <f>(((J2425/60)/60)/24)+DATE(1970,1,1)+(-5/24)</f>
        <v>42004.496412037035</v>
      </c>
      <c r="U2425">
        <f t="shared" si="37"/>
        <v>2014</v>
      </c>
    </row>
    <row r="2426" spans="1:21" ht="30" x14ac:dyDescent="0.2">
      <c r="A2426" s="8">
        <f>F2426/E2426</f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14">
        <f>F2426/M2426</f>
        <v>34.444444444444443</v>
      </c>
      <c r="Q2426" s="9" t="s">
        <v>8336</v>
      </c>
      <c r="R2426" s="9" t="s">
        <v>8337</v>
      </c>
      <c r="S2426" s="13">
        <f>(((K2426/60)/60)/24)+DATE(1970,1,1)+(-5/24)</f>
        <v>41909.684120370366</v>
      </c>
      <c r="T2426" s="13">
        <f>(((J2426/60)/60)/24)+DATE(1970,1,1)+(-5/24)</f>
        <v>41939.684120370366</v>
      </c>
      <c r="U2426">
        <f t="shared" si="37"/>
        <v>2014</v>
      </c>
    </row>
    <row r="2427" spans="1:21" ht="45" x14ac:dyDescent="0.2">
      <c r="A2427" s="8">
        <f>F2427/E2427</f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14">
        <f>F2427/M2427</f>
        <v>1</v>
      </c>
      <c r="Q2427" s="9" t="s">
        <v>8336</v>
      </c>
      <c r="R2427" s="9" t="s">
        <v>8337</v>
      </c>
      <c r="S2427" s="13">
        <f>(((K2427/60)/60)/24)+DATE(1970,1,1)+(-5/24)</f>
        <v>42502.705428240741</v>
      </c>
      <c r="T2427" s="13">
        <f>(((J2427/60)/60)/24)+DATE(1970,1,1)+(-5/24)</f>
        <v>42517.711111111108</v>
      </c>
      <c r="U2427">
        <f t="shared" si="37"/>
        <v>2016</v>
      </c>
    </row>
    <row r="2428" spans="1:21" ht="45" x14ac:dyDescent="0.2">
      <c r="A2428" s="8">
        <f>F2428/E2428</f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14" t="e">
        <f>F2428/M2428</f>
        <v>#DIV/0!</v>
      </c>
      <c r="Q2428" s="9" t="s">
        <v>8336</v>
      </c>
      <c r="R2428" s="9" t="s">
        <v>8337</v>
      </c>
      <c r="S2428" s="13">
        <f>(((K2428/60)/60)/24)+DATE(1970,1,1)+(-5/24)</f>
        <v>42163.961712962955</v>
      </c>
      <c r="T2428" s="13">
        <f>(((J2428/60)/60)/24)+DATE(1970,1,1)+(-5/24)</f>
        <v>42223.961712962955</v>
      </c>
      <c r="U2428">
        <f t="shared" si="37"/>
        <v>2015</v>
      </c>
    </row>
    <row r="2429" spans="1:21" ht="30" x14ac:dyDescent="0.2">
      <c r="A2429" s="8">
        <f>F2429/E2429</f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14">
        <f>F2429/M2429</f>
        <v>1</v>
      </c>
      <c r="Q2429" s="9" t="s">
        <v>8336</v>
      </c>
      <c r="R2429" s="9" t="s">
        <v>8337</v>
      </c>
      <c r="S2429" s="13">
        <f>(((K2429/60)/60)/24)+DATE(1970,1,1)+(-5/24)</f>
        <v>42412.11033564814</v>
      </c>
      <c r="T2429" s="13">
        <f>(((J2429/60)/60)/24)+DATE(1970,1,1)+(-5/24)</f>
        <v>42452.068668981483</v>
      </c>
      <c r="U2429">
        <f t="shared" si="37"/>
        <v>2016</v>
      </c>
    </row>
    <row r="2430" spans="1:21" ht="30" x14ac:dyDescent="0.2">
      <c r="A2430" s="8">
        <f>F2430/E2430</f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14">
        <f>F2430/M2430</f>
        <v>1</v>
      </c>
      <c r="Q2430" s="9" t="s">
        <v>8336</v>
      </c>
      <c r="R2430" s="9" t="s">
        <v>8337</v>
      </c>
      <c r="S2430" s="13">
        <f>(((K2430/60)/60)/24)+DATE(1970,1,1)+(-5/24)</f>
        <v>42045.575821759259</v>
      </c>
      <c r="T2430" s="13">
        <f>(((J2430/60)/60)/24)+DATE(1970,1,1)+(-5/24)</f>
        <v>42075.534155092588</v>
      </c>
      <c r="U2430">
        <f t="shared" si="37"/>
        <v>2015</v>
      </c>
    </row>
    <row r="2431" spans="1:21" ht="45" x14ac:dyDescent="0.2">
      <c r="A2431" s="8">
        <f>F2431/E2431</f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14">
        <f>F2431/M2431</f>
        <v>501.25</v>
      </c>
      <c r="Q2431" s="9" t="s">
        <v>8336</v>
      </c>
      <c r="R2431" s="9" t="s">
        <v>8337</v>
      </c>
      <c r="S2431" s="13">
        <f>(((K2431/60)/60)/24)+DATE(1970,1,1)+(-5/24)</f>
        <v>42734.670902777776</v>
      </c>
      <c r="T2431" s="13">
        <f>(((J2431/60)/60)/24)+DATE(1970,1,1)+(-5/24)</f>
        <v>42771.488888888889</v>
      </c>
      <c r="U2431">
        <f t="shared" si="37"/>
        <v>2016</v>
      </c>
    </row>
    <row r="2432" spans="1:21" ht="45" x14ac:dyDescent="0.2">
      <c r="A2432" s="8">
        <f>F2432/E2432</f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14">
        <f>F2432/M2432</f>
        <v>10.5</v>
      </c>
      <c r="Q2432" s="9" t="s">
        <v>8336</v>
      </c>
      <c r="R2432" s="9" t="s">
        <v>8337</v>
      </c>
      <c r="S2432" s="13">
        <f>(((K2432/60)/60)/24)+DATE(1970,1,1)+(-5/24)</f>
        <v>42381.922499999993</v>
      </c>
      <c r="T2432" s="13">
        <f>(((J2432/60)/60)/24)+DATE(1970,1,1)+(-5/24)</f>
        <v>42411.922499999993</v>
      </c>
      <c r="U2432">
        <f t="shared" si="37"/>
        <v>2016</v>
      </c>
    </row>
    <row r="2433" spans="1:21" ht="30" x14ac:dyDescent="0.2">
      <c r="A2433" s="8">
        <f>F2433/E2433</f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14">
        <f>F2433/M2433</f>
        <v>1</v>
      </c>
      <c r="Q2433" s="9" t="s">
        <v>8336</v>
      </c>
      <c r="R2433" s="9" t="s">
        <v>8337</v>
      </c>
      <c r="S2433" s="13">
        <f>(((K2433/60)/60)/24)+DATE(1970,1,1)+(-5/24)</f>
        <v>42488.891354166662</v>
      </c>
      <c r="T2433" s="13">
        <f>(((J2433/60)/60)/24)+DATE(1970,1,1)+(-5/24)</f>
        <v>42548.891354166662</v>
      </c>
      <c r="U2433">
        <f t="shared" si="37"/>
        <v>2016</v>
      </c>
    </row>
    <row r="2434" spans="1:21" ht="30" x14ac:dyDescent="0.2">
      <c r="A2434" s="8">
        <f>F2434/E2434</f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14">
        <f>F2434/M2434</f>
        <v>1</v>
      </c>
      <c r="Q2434" s="9" t="s">
        <v>8336</v>
      </c>
      <c r="R2434" s="9" t="s">
        <v>8337</v>
      </c>
      <c r="S2434" s="13">
        <f>(((K2434/60)/60)/24)+DATE(1970,1,1)+(-5/24)</f>
        <v>42041.010381944441</v>
      </c>
      <c r="T2434" s="13">
        <f>(((J2434/60)/60)/24)+DATE(1970,1,1)+(-5/24)</f>
        <v>42071.010381944441</v>
      </c>
      <c r="U2434">
        <f t="shared" si="37"/>
        <v>2015</v>
      </c>
    </row>
    <row r="2435" spans="1:21" ht="45" x14ac:dyDescent="0.2">
      <c r="A2435" s="8">
        <f>F2435/E2435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14" t="e">
        <f>F2435/M2435</f>
        <v>#DIV/0!</v>
      </c>
      <c r="Q2435" s="9" t="s">
        <v>8336</v>
      </c>
      <c r="R2435" s="9" t="s">
        <v>8337</v>
      </c>
      <c r="S2435" s="13">
        <f>(((K2435/60)/60)/24)+DATE(1970,1,1)+(-5/24)</f>
        <v>42397.691469907404</v>
      </c>
      <c r="T2435" s="13">
        <f>(((J2435/60)/60)/24)+DATE(1970,1,1)+(-5/24)</f>
        <v>42427.691469907404</v>
      </c>
      <c r="U2435">
        <f t="shared" ref="U2435:U2498" si="38">YEAR(S2435)</f>
        <v>2016</v>
      </c>
    </row>
    <row r="2436" spans="1:21" ht="45" x14ac:dyDescent="0.2">
      <c r="A2436" s="8">
        <f>F2436/E2436</f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14">
        <f>F2436/M2436</f>
        <v>13</v>
      </c>
      <c r="Q2436" s="9" t="s">
        <v>8336</v>
      </c>
      <c r="R2436" s="9" t="s">
        <v>8337</v>
      </c>
      <c r="S2436" s="13">
        <f>(((K2436/60)/60)/24)+DATE(1970,1,1)+(-5/24)</f>
        <v>42179.977708333325</v>
      </c>
      <c r="T2436" s="13">
        <f>(((J2436/60)/60)/24)+DATE(1970,1,1)+(-5/24)</f>
        <v>42219.977708333325</v>
      </c>
      <c r="U2436">
        <f t="shared" si="38"/>
        <v>2015</v>
      </c>
    </row>
    <row r="2437" spans="1:21" ht="45" x14ac:dyDescent="0.2">
      <c r="A2437" s="8">
        <f>F2437/E2437</f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14">
        <f>F2437/M2437</f>
        <v>306</v>
      </c>
      <c r="Q2437" s="9" t="s">
        <v>8336</v>
      </c>
      <c r="R2437" s="9" t="s">
        <v>8337</v>
      </c>
      <c r="S2437" s="13">
        <f>(((K2437/60)/60)/24)+DATE(1970,1,1)+(-5/24)</f>
        <v>42252.069282407399</v>
      </c>
      <c r="T2437" s="13">
        <f>(((J2437/60)/60)/24)+DATE(1970,1,1)+(-5/24)</f>
        <v>42282.069282407399</v>
      </c>
      <c r="U2437">
        <f t="shared" si="38"/>
        <v>2015</v>
      </c>
    </row>
    <row r="2438" spans="1:21" ht="45" x14ac:dyDescent="0.2">
      <c r="A2438" s="8">
        <f>F2438/E2438</f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14">
        <f>F2438/M2438</f>
        <v>22.5</v>
      </c>
      <c r="Q2438" s="9" t="s">
        <v>8336</v>
      </c>
      <c r="R2438" s="9" t="s">
        <v>8337</v>
      </c>
      <c r="S2438" s="13">
        <f>(((K2438/60)/60)/24)+DATE(1970,1,1)+(-5/24)</f>
        <v>42338.407060185178</v>
      </c>
      <c r="T2438" s="13">
        <f>(((J2438/60)/60)/24)+DATE(1970,1,1)+(-5/24)</f>
        <v>42398.407060185178</v>
      </c>
      <c r="U2438">
        <f t="shared" si="38"/>
        <v>2015</v>
      </c>
    </row>
    <row r="2439" spans="1:21" ht="45" x14ac:dyDescent="0.2">
      <c r="A2439" s="8">
        <f>F2439/E2439</f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14" t="e">
        <f>F2439/M2439</f>
        <v>#DIV/0!</v>
      </c>
      <c r="Q2439" s="9" t="s">
        <v>8336</v>
      </c>
      <c r="R2439" s="9" t="s">
        <v>8337</v>
      </c>
      <c r="S2439" s="13">
        <f>(((K2439/60)/60)/24)+DATE(1970,1,1)+(-5/24)</f>
        <v>42031.756805555553</v>
      </c>
      <c r="T2439" s="13">
        <f>(((J2439/60)/60)/24)+DATE(1970,1,1)+(-5/24)</f>
        <v>42080.541666666664</v>
      </c>
      <c r="U2439">
        <f t="shared" si="38"/>
        <v>2015</v>
      </c>
    </row>
    <row r="2440" spans="1:21" ht="45" x14ac:dyDescent="0.2">
      <c r="A2440" s="8">
        <f>F2440/E2440</f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14">
        <f>F2440/M2440</f>
        <v>50</v>
      </c>
      <c r="Q2440" s="9" t="s">
        <v>8336</v>
      </c>
      <c r="R2440" s="9" t="s">
        <v>8337</v>
      </c>
      <c r="S2440" s="13">
        <f>(((K2440/60)/60)/24)+DATE(1970,1,1)+(-5/24)</f>
        <v>42285.706736111104</v>
      </c>
      <c r="T2440" s="13">
        <f>(((J2440/60)/60)/24)+DATE(1970,1,1)+(-5/24)</f>
        <v>42345.748402777775</v>
      </c>
      <c r="U2440">
        <f t="shared" si="38"/>
        <v>2015</v>
      </c>
    </row>
    <row r="2441" spans="1:21" ht="45" x14ac:dyDescent="0.2">
      <c r="A2441" s="8">
        <f>F2441/E2441</f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14" t="e">
        <f>F2441/M2441</f>
        <v>#DIV/0!</v>
      </c>
      <c r="Q2441" s="9" t="s">
        <v>8336</v>
      </c>
      <c r="R2441" s="9" t="s">
        <v>8337</v>
      </c>
      <c r="S2441" s="13">
        <f>(((K2441/60)/60)/24)+DATE(1970,1,1)+(-5/24)</f>
        <v>42265.610289351847</v>
      </c>
      <c r="T2441" s="13">
        <f>(((J2441/60)/60)/24)+DATE(1970,1,1)+(-5/24)</f>
        <v>42295.610289351847</v>
      </c>
      <c r="U2441">
        <f t="shared" si="38"/>
        <v>2015</v>
      </c>
    </row>
    <row r="2442" spans="1:21" ht="30" x14ac:dyDescent="0.2">
      <c r="A2442" s="8">
        <f>F2442/E2442</f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14">
        <f>F2442/M2442</f>
        <v>5</v>
      </c>
      <c r="Q2442" s="9" t="s">
        <v>8336</v>
      </c>
      <c r="R2442" s="9" t="s">
        <v>8337</v>
      </c>
      <c r="S2442" s="13">
        <f>(((K2442/60)/60)/24)+DATE(1970,1,1)+(-5/24)</f>
        <v>42383.691122685181</v>
      </c>
      <c r="T2442" s="13">
        <f>(((J2442/60)/60)/24)+DATE(1970,1,1)+(-5/24)</f>
        <v>42413.691122685181</v>
      </c>
      <c r="U2442">
        <f t="shared" si="38"/>
        <v>2016</v>
      </c>
    </row>
    <row r="2443" spans="1:21" ht="30" x14ac:dyDescent="0.2">
      <c r="A2443" s="8">
        <f>F2443/E2443</f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14">
        <f>F2443/M2443</f>
        <v>74.22935779816514</v>
      </c>
      <c r="Q2443" s="9" t="s">
        <v>8336</v>
      </c>
      <c r="R2443" s="9" t="s">
        <v>8352</v>
      </c>
      <c r="S2443" s="13">
        <f>(((K2443/60)/60)/24)+DATE(1970,1,1)+(-5/24)</f>
        <v>42186.917291666665</v>
      </c>
      <c r="T2443" s="13">
        <f>(((J2443/60)/60)/24)+DATE(1970,1,1)+(-5/24)</f>
        <v>42207.999305555553</v>
      </c>
      <c r="U2443">
        <f t="shared" si="38"/>
        <v>2015</v>
      </c>
    </row>
    <row r="2444" spans="1:21" ht="30" x14ac:dyDescent="0.2">
      <c r="A2444" s="8">
        <f>F2444/E2444</f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14">
        <f>F2444/M2444</f>
        <v>81.252688172043008</v>
      </c>
      <c r="Q2444" s="9" t="s">
        <v>8336</v>
      </c>
      <c r="R2444" s="9" t="s">
        <v>8352</v>
      </c>
      <c r="S2444" s="13">
        <f>(((K2444/60)/60)/24)+DATE(1970,1,1)+(-5/24)</f>
        <v>42052.458657407398</v>
      </c>
      <c r="T2444" s="13">
        <f>(((J2444/60)/60)/24)+DATE(1970,1,1)+(-5/24)</f>
        <v>42082.416990740741</v>
      </c>
      <c r="U2444">
        <f t="shared" si="38"/>
        <v>2015</v>
      </c>
    </row>
    <row r="2445" spans="1:21" ht="45" x14ac:dyDescent="0.2">
      <c r="A2445" s="8">
        <f>F2445/E2445</f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14">
        <f>F2445/M2445</f>
        <v>130.23469453376205</v>
      </c>
      <c r="Q2445" s="9" t="s">
        <v>8336</v>
      </c>
      <c r="R2445" s="9" t="s">
        <v>8352</v>
      </c>
      <c r="S2445" s="13">
        <f>(((K2445/60)/60)/24)+DATE(1970,1,1)+(-5/24)</f>
        <v>41836.416921296295</v>
      </c>
      <c r="T2445" s="13">
        <f>(((J2445/60)/60)/24)+DATE(1970,1,1)+(-5/24)</f>
        <v>41866.416921296295</v>
      </c>
      <c r="U2445">
        <f t="shared" si="38"/>
        <v>2014</v>
      </c>
    </row>
    <row r="2446" spans="1:21" ht="45" x14ac:dyDescent="0.2">
      <c r="A2446" s="8">
        <f>F2446/E2446</f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14">
        <f>F2446/M2446</f>
        <v>53.409836065573771</v>
      </c>
      <c r="Q2446" s="9" t="s">
        <v>8336</v>
      </c>
      <c r="R2446" s="9" t="s">
        <v>8352</v>
      </c>
      <c r="S2446" s="13">
        <f>(((K2446/60)/60)/24)+DATE(1970,1,1)+(-5/24)</f>
        <v>42485.54619212963</v>
      </c>
      <c r="T2446" s="13">
        <f>(((J2446/60)/60)/24)+DATE(1970,1,1)+(-5/24)</f>
        <v>42515.54619212963</v>
      </c>
      <c r="U2446">
        <f t="shared" si="38"/>
        <v>2016</v>
      </c>
    </row>
    <row r="2447" spans="1:21" ht="60" x14ac:dyDescent="0.2">
      <c r="A2447" s="8">
        <f>F2447/E2447</f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14">
        <f>F2447/M2447</f>
        <v>75.130434782608702</v>
      </c>
      <c r="Q2447" s="9" t="s">
        <v>8336</v>
      </c>
      <c r="R2447" s="9" t="s">
        <v>8352</v>
      </c>
      <c r="S2447" s="13">
        <f>(((K2447/60)/60)/24)+DATE(1970,1,1)+(-5/24)</f>
        <v>42242.981724537036</v>
      </c>
      <c r="T2447" s="13">
        <f>(((J2447/60)/60)/24)+DATE(1970,1,1)+(-5/24)</f>
        <v>42272.981724537036</v>
      </c>
      <c r="U2447">
        <f t="shared" si="38"/>
        <v>2015</v>
      </c>
    </row>
    <row r="2448" spans="1:21" ht="45" x14ac:dyDescent="0.2">
      <c r="A2448" s="8">
        <f>F2448/E2448</f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14">
        <f>F2448/M2448</f>
        <v>75.666666666666671</v>
      </c>
      <c r="Q2448" s="9" t="s">
        <v>8336</v>
      </c>
      <c r="R2448" s="9" t="s">
        <v>8352</v>
      </c>
      <c r="S2448" s="13">
        <f>(((K2448/60)/60)/24)+DATE(1970,1,1)+(-5/24)</f>
        <v>42670.394340277773</v>
      </c>
      <c r="T2448" s="13">
        <f>(((J2448/60)/60)/24)+DATE(1970,1,1)+(-5/24)</f>
        <v>42700.436006944445</v>
      </c>
      <c r="U2448">
        <f t="shared" si="38"/>
        <v>2016</v>
      </c>
    </row>
    <row r="2449" spans="1:21" ht="45" x14ac:dyDescent="0.2">
      <c r="A2449" s="8">
        <f>F2449/E2449</f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14">
        <f>F2449/M2449</f>
        <v>31.691394658753708</v>
      </c>
      <c r="Q2449" s="9" t="s">
        <v>8336</v>
      </c>
      <c r="R2449" s="9" t="s">
        <v>8352</v>
      </c>
      <c r="S2449" s="13">
        <f>(((K2449/60)/60)/24)+DATE(1970,1,1)+(-5/24)</f>
        <v>42654.26149305555</v>
      </c>
      <c r="T2449" s="13">
        <f>(((J2449/60)/60)/24)+DATE(1970,1,1)+(-5/24)</f>
        <v>42685.958333333336</v>
      </c>
      <c r="U2449">
        <f t="shared" si="38"/>
        <v>2016</v>
      </c>
    </row>
    <row r="2450" spans="1:21" ht="45" x14ac:dyDescent="0.2">
      <c r="A2450" s="8">
        <f>F2450/E2450</f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14">
        <f>F2450/M2450</f>
        <v>47.777777777777779</v>
      </c>
      <c r="Q2450" s="9" t="s">
        <v>8336</v>
      </c>
      <c r="R2450" s="9" t="s">
        <v>8352</v>
      </c>
      <c r="S2450" s="13">
        <f>(((K2450/60)/60)/24)+DATE(1970,1,1)+(-5/24)</f>
        <v>42607.107789351845</v>
      </c>
      <c r="T2450" s="13">
        <f>(((J2450/60)/60)/24)+DATE(1970,1,1)+(-5/24)</f>
        <v>42613.025000000001</v>
      </c>
      <c r="U2450">
        <f t="shared" si="38"/>
        <v>2016</v>
      </c>
    </row>
    <row r="2451" spans="1:21" ht="45" x14ac:dyDescent="0.2">
      <c r="A2451" s="8">
        <f>F2451/E2451</f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14">
        <f>F2451/M2451</f>
        <v>90</v>
      </c>
      <c r="Q2451" s="9" t="s">
        <v>8336</v>
      </c>
      <c r="R2451" s="9" t="s">
        <v>8352</v>
      </c>
      <c r="S2451" s="13">
        <f>(((K2451/60)/60)/24)+DATE(1970,1,1)+(-5/24)</f>
        <v>41942.934201388889</v>
      </c>
      <c r="T2451" s="13">
        <f>(((J2451/60)/60)/24)+DATE(1970,1,1)+(-5/24)</f>
        <v>41972.975868055553</v>
      </c>
      <c r="U2451">
        <f t="shared" si="38"/>
        <v>2014</v>
      </c>
    </row>
    <row r="2452" spans="1:21" ht="45" x14ac:dyDescent="0.2">
      <c r="A2452" s="8">
        <f>F2452/E2452</f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14">
        <f>F2452/M2452</f>
        <v>149.31401960784314</v>
      </c>
      <c r="Q2452" s="9" t="s">
        <v>8336</v>
      </c>
      <c r="R2452" s="9" t="s">
        <v>8352</v>
      </c>
      <c r="S2452" s="13">
        <f>(((K2452/60)/60)/24)+DATE(1970,1,1)+(-5/24)</f>
        <v>41901.864074074074</v>
      </c>
      <c r="T2452" s="13">
        <f>(((J2452/60)/60)/24)+DATE(1970,1,1)+(-5/24)</f>
        <v>41939.924305555556</v>
      </c>
      <c r="U2452">
        <f t="shared" si="38"/>
        <v>2014</v>
      </c>
    </row>
    <row r="2453" spans="1:21" ht="45" x14ac:dyDescent="0.2">
      <c r="A2453" s="8">
        <f>F2453/E2453</f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14">
        <f>F2453/M2453</f>
        <v>62.06989247311828</v>
      </c>
      <c r="Q2453" s="9" t="s">
        <v>8336</v>
      </c>
      <c r="R2453" s="9" t="s">
        <v>8352</v>
      </c>
      <c r="S2453" s="13">
        <f>(((K2453/60)/60)/24)+DATE(1970,1,1)+(-5/24)</f>
        <v>42779.700115740743</v>
      </c>
      <c r="T2453" s="13">
        <f>(((J2453/60)/60)/24)+DATE(1970,1,1)+(-5/24)</f>
        <v>42799.700115740743</v>
      </c>
      <c r="U2453">
        <f t="shared" si="38"/>
        <v>2017</v>
      </c>
    </row>
    <row r="2454" spans="1:21" ht="45" x14ac:dyDescent="0.2">
      <c r="A2454" s="8">
        <f>F2454/E2454</f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14">
        <f>F2454/M2454</f>
        <v>53.4</v>
      </c>
      <c r="Q2454" s="9" t="s">
        <v>8336</v>
      </c>
      <c r="R2454" s="9" t="s">
        <v>8352</v>
      </c>
      <c r="S2454" s="13">
        <f>(((K2454/60)/60)/24)+DATE(1970,1,1)+(-5/24)</f>
        <v>42338.635416666664</v>
      </c>
      <c r="T2454" s="13">
        <f>(((J2454/60)/60)/24)+DATE(1970,1,1)+(-5/24)</f>
        <v>42367.749999999993</v>
      </c>
      <c r="U2454">
        <f t="shared" si="38"/>
        <v>2015</v>
      </c>
    </row>
    <row r="2455" spans="1:21" ht="45" x14ac:dyDescent="0.2">
      <c r="A2455" s="8">
        <f>F2455/E2455</f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14">
        <f>F2455/M2455</f>
        <v>69.268656716417908</v>
      </c>
      <c r="Q2455" s="9" t="s">
        <v>8336</v>
      </c>
      <c r="R2455" s="9" t="s">
        <v>8352</v>
      </c>
      <c r="S2455" s="13">
        <f>(((K2455/60)/60)/24)+DATE(1970,1,1)+(-5/24)</f>
        <v>42738.483900462961</v>
      </c>
      <c r="T2455" s="13">
        <f>(((J2455/60)/60)/24)+DATE(1970,1,1)+(-5/24)</f>
        <v>42768.483900462961</v>
      </c>
      <c r="U2455">
        <f t="shared" si="38"/>
        <v>2017</v>
      </c>
    </row>
    <row r="2456" spans="1:21" ht="45" x14ac:dyDescent="0.2">
      <c r="A2456" s="8">
        <f>F2456/E2456</f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14">
        <f>F2456/M2456</f>
        <v>271.50769230769231</v>
      </c>
      <c r="Q2456" s="9" t="s">
        <v>8336</v>
      </c>
      <c r="R2456" s="9" t="s">
        <v>8352</v>
      </c>
      <c r="S2456" s="13">
        <f>(((K2456/60)/60)/24)+DATE(1970,1,1)+(-5/24)</f>
        <v>42769.99314814814</v>
      </c>
      <c r="T2456" s="13">
        <f>(((J2456/60)/60)/24)+DATE(1970,1,1)+(-5/24)</f>
        <v>42804.99314814814</v>
      </c>
      <c r="U2456">
        <f t="shared" si="38"/>
        <v>2017</v>
      </c>
    </row>
    <row r="2457" spans="1:21" ht="45" x14ac:dyDescent="0.2">
      <c r="A2457" s="8">
        <f>F2457/E2457</f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14">
        <f>F2457/M2457</f>
        <v>34.125</v>
      </c>
      <c r="Q2457" s="9" t="s">
        <v>8336</v>
      </c>
      <c r="R2457" s="9" t="s">
        <v>8352</v>
      </c>
      <c r="S2457" s="13">
        <f>(((K2457/60)/60)/24)+DATE(1970,1,1)+(-5/24)</f>
        <v>42452.573495370372</v>
      </c>
      <c r="T2457" s="13">
        <f>(((J2457/60)/60)/24)+DATE(1970,1,1)+(-5/24)</f>
        <v>42480.573495370372</v>
      </c>
      <c r="U2457">
        <f t="shared" si="38"/>
        <v>2016</v>
      </c>
    </row>
    <row r="2458" spans="1:21" ht="45" x14ac:dyDescent="0.2">
      <c r="A2458" s="8">
        <f>F2458/E2458</f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14">
        <f>F2458/M2458</f>
        <v>40.492537313432834</v>
      </c>
      <c r="Q2458" s="9" t="s">
        <v>8336</v>
      </c>
      <c r="R2458" s="9" t="s">
        <v>8352</v>
      </c>
      <c r="S2458" s="13">
        <f>(((K2458/60)/60)/24)+DATE(1970,1,1)+(-5/24)</f>
        <v>42761.752766203703</v>
      </c>
      <c r="T2458" s="13">
        <f>(((J2458/60)/60)/24)+DATE(1970,1,1)+(-5/24)</f>
        <v>42791.752766203703</v>
      </c>
      <c r="U2458">
        <f t="shared" si="38"/>
        <v>2017</v>
      </c>
    </row>
    <row r="2459" spans="1:21" ht="45" x14ac:dyDescent="0.2">
      <c r="A2459" s="8">
        <f>F2459/E2459</f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14">
        <f>F2459/M2459</f>
        <v>189.75806451612902</v>
      </c>
      <c r="Q2459" s="9" t="s">
        <v>8336</v>
      </c>
      <c r="R2459" s="9" t="s">
        <v>8352</v>
      </c>
      <c r="S2459" s="13">
        <f>(((K2459/60)/60)/24)+DATE(1970,1,1)+(-5/24)</f>
        <v>42423.394166666665</v>
      </c>
      <c r="T2459" s="13">
        <f>(((J2459/60)/60)/24)+DATE(1970,1,1)+(-5/24)</f>
        <v>42453.352500000001</v>
      </c>
      <c r="U2459">
        <f t="shared" si="38"/>
        <v>2016</v>
      </c>
    </row>
    <row r="2460" spans="1:21" ht="45" x14ac:dyDescent="0.2">
      <c r="A2460" s="8">
        <f>F2460/E2460</f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14">
        <f>F2460/M2460</f>
        <v>68.862499999999997</v>
      </c>
      <c r="Q2460" s="9" t="s">
        <v>8336</v>
      </c>
      <c r="R2460" s="9" t="s">
        <v>8352</v>
      </c>
      <c r="S2460" s="13">
        <f>(((K2460/60)/60)/24)+DATE(1970,1,1)+(-5/24)</f>
        <v>42495.663402777776</v>
      </c>
      <c r="T2460" s="13">
        <f>(((J2460/60)/60)/24)+DATE(1970,1,1)+(-5/24)</f>
        <v>42530.583333333336</v>
      </c>
      <c r="U2460">
        <f t="shared" si="38"/>
        <v>2016</v>
      </c>
    </row>
    <row r="2461" spans="1:21" ht="45" x14ac:dyDescent="0.2">
      <c r="A2461" s="8">
        <f>F2461/E2461</f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14">
        <f>F2461/M2461</f>
        <v>108.77659574468085</v>
      </c>
      <c r="Q2461" s="9" t="s">
        <v>8336</v>
      </c>
      <c r="R2461" s="9" t="s">
        <v>8352</v>
      </c>
      <c r="S2461" s="13">
        <f>(((K2461/60)/60)/24)+DATE(1970,1,1)+(-5/24)</f>
        <v>42407.429224537038</v>
      </c>
      <c r="T2461" s="13">
        <f>(((J2461/60)/60)/24)+DATE(1970,1,1)+(-5/24)</f>
        <v>42452.387557870366</v>
      </c>
      <c r="U2461">
        <f t="shared" si="38"/>
        <v>2016</v>
      </c>
    </row>
    <row r="2462" spans="1:21" ht="45" x14ac:dyDescent="0.2">
      <c r="A2462" s="8">
        <f>F2462/E2462</f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14">
        <f>F2462/M2462</f>
        <v>125.98529411764706</v>
      </c>
      <c r="Q2462" s="9" t="s">
        <v>8336</v>
      </c>
      <c r="R2462" s="9" t="s">
        <v>8352</v>
      </c>
      <c r="S2462" s="13">
        <f>(((K2462/60)/60)/24)+DATE(1970,1,1)+(-5/24)</f>
        <v>42703.978784722225</v>
      </c>
      <c r="T2462" s="13">
        <f>(((J2462/60)/60)/24)+DATE(1970,1,1)+(-5/24)</f>
        <v>42737.970138888886</v>
      </c>
      <c r="U2462">
        <f t="shared" si="38"/>
        <v>2016</v>
      </c>
    </row>
    <row r="2463" spans="1:21" ht="45" x14ac:dyDescent="0.2">
      <c r="A2463" s="8">
        <f>F2463/E2463</f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14">
        <f>F2463/M2463</f>
        <v>90.523255813953483</v>
      </c>
      <c r="Q2463" s="9" t="s">
        <v>8325</v>
      </c>
      <c r="R2463" s="9" t="s">
        <v>8329</v>
      </c>
      <c r="S2463" s="13">
        <f>(((K2463/60)/60)/24)+DATE(1970,1,1)+(-5/24)</f>
        <v>40783.804363425923</v>
      </c>
      <c r="T2463" s="13">
        <f>(((J2463/60)/60)/24)+DATE(1970,1,1)+(-5/24)</f>
        <v>40816.916666666664</v>
      </c>
      <c r="U2463">
        <f t="shared" si="38"/>
        <v>2011</v>
      </c>
    </row>
    <row r="2464" spans="1:21" ht="45" x14ac:dyDescent="0.2">
      <c r="A2464" s="8">
        <f>F2464/E2464</f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14">
        <f>F2464/M2464</f>
        <v>28.880434782608695</v>
      </c>
      <c r="Q2464" s="9" t="s">
        <v>8325</v>
      </c>
      <c r="R2464" s="9" t="s">
        <v>8329</v>
      </c>
      <c r="S2464" s="13">
        <f>(((K2464/60)/60)/24)+DATE(1970,1,1)+(-5/24)</f>
        <v>41088.977962962963</v>
      </c>
      <c r="T2464" s="13">
        <f>(((J2464/60)/60)/24)+DATE(1970,1,1)+(-5/24)</f>
        <v>41108.977962962963</v>
      </c>
      <c r="U2464">
        <f t="shared" si="38"/>
        <v>2012</v>
      </c>
    </row>
    <row r="2465" spans="1:21" ht="30" x14ac:dyDescent="0.2">
      <c r="A2465" s="8">
        <f>F2465/E2465</f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14">
        <f>F2465/M2465</f>
        <v>31</v>
      </c>
      <c r="Q2465" s="9" t="s">
        <v>8325</v>
      </c>
      <c r="R2465" s="9" t="s">
        <v>8329</v>
      </c>
      <c r="S2465" s="13">
        <f>(((K2465/60)/60)/24)+DATE(1970,1,1)+(-5/24)</f>
        <v>41340.903067129628</v>
      </c>
      <c r="T2465" s="13">
        <f>(((J2465/60)/60)/24)+DATE(1970,1,1)+(-5/24)</f>
        <v>41380.583333333328</v>
      </c>
      <c r="U2465">
        <f t="shared" si="38"/>
        <v>2013</v>
      </c>
    </row>
    <row r="2466" spans="1:21" ht="45" x14ac:dyDescent="0.2">
      <c r="A2466" s="8">
        <f>F2466/E2466</f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14">
        <f>F2466/M2466</f>
        <v>51.674418604651166</v>
      </c>
      <c r="Q2466" s="9" t="s">
        <v>8325</v>
      </c>
      <c r="R2466" s="9" t="s">
        <v>8329</v>
      </c>
      <c r="S2466" s="13">
        <f>(((K2466/60)/60)/24)+DATE(1970,1,1)+(-5/24)</f>
        <v>42248.692094907405</v>
      </c>
      <c r="T2466" s="13">
        <f>(((J2466/60)/60)/24)+DATE(1970,1,1)+(-5/24)</f>
        <v>42277.603472222218</v>
      </c>
      <c r="U2466">
        <f t="shared" si="38"/>
        <v>2015</v>
      </c>
    </row>
    <row r="2467" spans="1:21" ht="30" x14ac:dyDescent="0.2">
      <c r="A2467" s="8">
        <f>F2467/E2467</f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14">
        <f>F2467/M2467</f>
        <v>26.270833333333332</v>
      </c>
      <c r="Q2467" s="9" t="s">
        <v>8325</v>
      </c>
      <c r="R2467" s="9" t="s">
        <v>8329</v>
      </c>
      <c r="S2467" s="13">
        <f>(((K2467/60)/60)/24)+DATE(1970,1,1)+(-5/24)</f>
        <v>41145.510972222219</v>
      </c>
      <c r="T2467" s="13">
        <f>(((J2467/60)/60)/24)+DATE(1970,1,1)+(-5/24)</f>
        <v>41175.510972222219</v>
      </c>
      <c r="U2467">
        <f t="shared" si="38"/>
        <v>2012</v>
      </c>
    </row>
    <row r="2468" spans="1:21" ht="45" x14ac:dyDescent="0.2">
      <c r="A2468" s="8">
        <f>F2468/E2468</f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14">
        <f>F2468/M2468</f>
        <v>48.07692307692308</v>
      </c>
      <c r="Q2468" s="9" t="s">
        <v>8325</v>
      </c>
      <c r="R2468" s="9" t="s">
        <v>8329</v>
      </c>
      <c r="S2468" s="13">
        <f>(((K2468/60)/60)/24)+DATE(1970,1,1)+(-5/24)</f>
        <v>41372.894131944442</v>
      </c>
      <c r="T2468" s="13">
        <f>(((J2468/60)/60)/24)+DATE(1970,1,1)+(-5/24)</f>
        <v>41402.894131944442</v>
      </c>
      <c r="U2468">
        <f t="shared" si="38"/>
        <v>2013</v>
      </c>
    </row>
    <row r="2469" spans="1:21" ht="45" x14ac:dyDescent="0.2">
      <c r="A2469" s="8">
        <f>F2469/E2469</f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14">
        <f>F2469/M2469</f>
        <v>27.558139534883722</v>
      </c>
      <c r="Q2469" s="9" t="s">
        <v>8325</v>
      </c>
      <c r="R2469" s="9" t="s">
        <v>8329</v>
      </c>
      <c r="S2469" s="13">
        <f>(((K2469/60)/60)/24)+DATE(1970,1,1)+(-5/24)</f>
        <v>41025.665868055556</v>
      </c>
      <c r="T2469" s="13">
        <f>(((J2469/60)/60)/24)+DATE(1970,1,1)+(-5/24)</f>
        <v>41039.5</v>
      </c>
      <c r="U2469">
        <f t="shared" si="38"/>
        <v>2012</v>
      </c>
    </row>
    <row r="2470" spans="1:21" ht="30" x14ac:dyDescent="0.2">
      <c r="A2470" s="8">
        <f>F2470/E2470</f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14">
        <f>F2470/M2470</f>
        <v>36.97137931034483</v>
      </c>
      <c r="Q2470" s="9" t="s">
        <v>8325</v>
      </c>
      <c r="R2470" s="9" t="s">
        <v>8329</v>
      </c>
      <c r="S2470" s="13">
        <f>(((K2470/60)/60)/24)+DATE(1970,1,1)+(-5/24)</f>
        <v>41173.945844907401</v>
      </c>
      <c r="T2470" s="13">
        <f>(((J2470/60)/60)/24)+DATE(1970,1,1)+(-5/24)</f>
        <v>41210</v>
      </c>
      <c r="U2470">
        <f t="shared" si="38"/>
        <v>2012</v>
      </c>
    </row>
    <row r="2471" spans="1:21" ht="45" x14ac:dyDescent="0.2">
      <c r="A2471" s="8">
        <f>F2471/E2471</f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14">
        <f>F2471/M2471</f>
        <v>29.021276595744681</v>
      </c>
      <c r="Q2471" s="9" t="s">
        <v>8325</v>
      </c>
      <c r="R2471" s="9" t="s">
        <v>8329</v>
      </c>
      <c r="S2471" s="13">
        <f>(((K2471/60)/60)/24)+DATE(1970,1,1)+(-5/24)</f>
        <v>40557.221400462957</v>
      </c>
      <c r="T2471" s="13">
        <f>(((J2471/60)/60)/24)+DATE(1970,1,1)+(-5/24)</f>
        <v>40582.221400462957</v>
      </c>
      <c r="U2471">
        <f t="shared" si="38"/>
        <v>2011</v>
      </c>
    </row>
    <row r="2472" spans="1:21" ht="45" x14ac:dyDescent="0.2">
      <c r="A2472" s="8">
        <f>F2472/E2472</f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14">
        <f>F2472/M2472</f>
        <v>28.65666666666667</v>
      </c>
      <c r="Q2472" s="9" t="s">
        <v>8325</v>
      </c>
      <c r="R2472" s="9" t="s">
        <v>8329</v>
      </c>
      <c r="S2472" s="13">
        <f>(((K2472/60)/60)/24)+DATE(1970,1,1)+(-5/24)</f>
        <v>41022.866377314815</v>
      </c>
      <c r="T2472" s="13">
        <f>(((J2472/60)/60)/24)+DATE(1970,1,1)+(-5/24)</f>
        <v>41052.866377314815</v>
      </c>
      <c r="U2472">
        <f t="shared" si="38"/>
        <v>2012</v>
      </c>
    </row>
    <row r="2473" spans="1:21" ht="45" x14ac:dyDescent="0.2">
      <c r="A2473" s="8">
        <f>F2473/E2473</f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14">
        <f>F2473/M2473</f>
        <v>37.647058823529413</v>
      </c>
      <c r="Q2473" s="9" t="s">
        <v>8325</v>
      </c>
      <c r="R2473" s="9" t="s">
        <v>8329</v>
      </c>
      <c r="S2473" s="13">
        <f>(((K2473/60)/60)/24)+DATE(1970,1,1)+(-5/24)</f>
        <v>40893.784629629627</v>
      </c>
      <c r="T2473" s="13">
        <f>(((J2473/60)/60)/24)+DATE(1970,1,1)+(-5/24)</f>
        <v>40933.784629629627</v>
      </c>
      <c r="U2473">
        <f t="shared" si="38"/>
        <v>2011</v>
      </c>
    </row>
    <row r="2474" spans="1:21" ht="45" x14ac:dyDescent="0.2">
      <c r="A2474" s="8">
        <f>F2474/E2474</f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14">
        <f>F2474/M2474</f>
        <v>97.904038461538462</v>
      </c>
      <c r="Q2474" s="9" t="s">
        <v>8325</v>
      </c>
      <c r="R2474" s="9" t="s">
        <v>8329</v>
      </c>
      <c r="S2474" s="13">
        <f>(((K2474/60)/60)/24)+DATE(1970,1,1)+(-5/24)</f>
        <v>40353.907175925924</v>
      </c>
      <c r="T2474" s="13">
        <f>(((J2474/60)/60)/24)+DATE(1970,1,1)+(-5/24)</f>
        <v>40424.835416666661</v>
      </c>
      <c r="U2474">
        <f t="shared" si="38"/>
        <v>2010</v>
      </c>
    </row>
    <row r="2475" spans="1:21" ht="45" x14ac:dyDescent="0.2">
      <c r="A2475" s="8">
        <f>F2475/E2475</f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14">
        <f>F2475/M2475</f>
        <v>42.553191489361701</v>
      </c>
      <c r="Q2475" s="9" t="s">
        <v>8325</v>
      </c>
      <c r="R2475" s="9" t="s">
        <v>8329</v>
      </c>
      <c r="S2475" s="13">
        <f>(((K2475/60)/60)/24)+DATE(1970,1,1)+(-5/24)</f>
        <v>41193.540150462963</v>
      </c>
      <c r="T2475" s="13">
        <f>(((J2475/60)/60)/24)+DATE(1970,1,1)+(-5/24)</f>
        <v>41223.581817129627</v>
      </c>
      <c r="U2475">
        <f t="shared" si="38"/>
        <v>2012</v>
      </c>
    </row>
    <row r="2476" spans="1:21" ht="45" x14ac:dyDescent="0.2">
      <c r="A2476" s="8">
        <f>F2476/E2476</f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14">
        <f>F2476/M2476</f>
        <v>131.58368421052631</v>
      </c>
      <c r="Q2476" s="9" t="s">
        <v>8325</v>
      </c>
      <c r="R2476" s="9" t="s">
        <v>8329</v>
      </c>
      <c r="S2476" s="13">
        <f>(((K2476/60)/60)/24)+DATE(1970,1,1)+(-5/24)</f>
        <v>40416.80296296296</v>
      </c>
      <c r="T2476" s="13">
        <f>(((J2476/60)/60)/24)+DATE(1970,1,1)+(-5/24)</f>
        <v>40461.80296296296</v>
      </c>
      <c r="U2476">
        <f t="shared" si="38"/>
        <v>2010</v>
      </c>
    </row>
    <row r="2477" spans="1:21" ht="30" x14ac:dyDescent="0.2">
      <c r="A2477" s="8">
        <f>F2477/E2477</f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14">
        <f>F2477/M2477</f>
        <v>32.320987654320987</v>
      </c>
      <c r="Q2477" s="9" t="s">
        <v>8325</v>
      </c>
      <c r="R2477" s="9" t="s">
        <v>8329</v>
      </c>
      <c r="S2477" s="13">
        <f>(((K2477/60)/60)/24)+DATE(1970,1,1)+(-5/24)</f>
        <v>40310.079340277778</v>
      </c>
      <c r="T2477" s="13">
        <f>(((J2477/60)/60)/24)+DATE(1970,1,1)+(-5/24)</f>
        <v>40369.708333333328</v>
      </c>
      <c r="U2477">
        <f t="shared" si="38"/>
        <v>2010</v>
      </c>
    </row>
    <row r="2478" spans="1:21" ht="45" x14ac:dyDescent="0.2">
      <c r="A2478" s="8">
        <f>F2478/E2478</f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14">
        <f>F2478/M2478</f>
        <v>61.103999999999999</v>
      </c>
      <c r="Q2478" s="9" t="s">
        <v>8325</v>
      </c>
      <c r="R2478" s="9" t="s">
        <v>8329</v>
      </c>
      <c r="S2478" s="13">
        <f>(((K2478/60)/60)/24)+DATE(1970,1,1)+(-5/24)</f>
        <v>41913.120023148142</v>
      </c>
      <c r="T2478" s="13">
        <f>(((J2478/60)/60)/24)+DATE(1970,1,1)+(-5/24)</f>
        <v>41946.161689814813</v>
      </c>
      <c r="U2478">
        <f t="shared" si="38"/>
        <v>2014</v>
      </c>
    </row>
    <row r="2479" spans="1:21" ht="30" x14ac:dyDescent="0.2">
      <c r="A2479" s="8">
        <f>F2479/E2479</f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14">
        <f>F2479/M2479</f>
        <v>31.341463414634145</v>
      </c>
      <c r="Q2479" s="9" t="s">
        <v>8325</v>
      </c>
      <c r="R2479" s="9" t="s">
        <v>8329</v>
      </c>
      <c r="S2479" s="13">
        <f>(((K2479/60)/60)/24)+DATE(1970,1,1)+(-5/24)</f>
        <v>41088.483159722222</v>
      </c>
      <c r="T2479" s="13">
        <f>(((J2479/60)/60)/24)+DATE(1970,1,1)+(-5/24)</f>
        <v>41133.483159722222</v>
      </c>
      <c r="U2479">
        <f t="shared" si="38"/>
        <v>2012</v>
      </c>
    </row>
    <row r="2480" spans="1:21" ht="45" x14ac:dyDescent="0.2">
      <c r="A2480" s="8">
        <f>F2480/E2480</f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14">
        <f>F2480/M2480</f>
        <v>129.1139240506329</v>
      </c>
      <c r="Q2480" s="9" t="s">
        <v>8325</v>
      </c>
      <c r="R2480" s="9" t="s">
        <v>8329</v>
      </c>
      <c r="S2480" s="13">
        <f>(((K2480/60)/60)/24)+DATE(1970,1,1)+(-5/24)</f>
        <v>41257.742048611108</v>
      </c>
      <c r="T2480" s="13">
        <f>(((J2480/60)/60)/24)+DATE(1970,1,1)+(-5/24)</f>
        <v>41287.742048611108</v>
      </c>
      <c r="U2480">
        <f t="shared" si="38"/>
        <v>2012</v>
      </c>
    </row>
    <row r="2481" spans="1:21" ht="30" x14ac:dyDescent="0.2">
      <c r="A2481" s="8">
        <f>F2481/E2481</f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14">
        <f>F2481/M2481</f>
        <v>25.020624999999999</v>
      </c>
      <c r="Q2481" s="9" t="s">
        <v>8325</v>
      </c>
      <c r="R2481" s="9" t="s">
        <v>8329</v>
      </c>
      <c r="S2481" s="13">
        <f>(((K2481/60)/60)/24)+DATE(1970,1,1)+(-5/24)</f>
        <v>41107.518449074072</v>
      </c>
      <c r="T2481" s="13">
        <f>(((J2481/60)/60)/24)+DATE(1970,1,1)+(-5/24)</f>
        <v>41117.875</v>
      </c>
      <c r="U2481">
        <f t="shared" si="38"/>
        <v>2012</v>
      </c>
    </row>
    <row r="2482" spans="1:21" ht="45" x14ac:dyDescent="0.2">
      <c r="A2482" s="8">
        <f>F2482/E2482</f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14">
        <f>F2482/M2482</f>
        <v>250</v>
      </c>
      <c r="Q2482" s="9" t="s">
        <v>8325</v>
      </c>
      <c r="R2482" s="9" t="s">
        <v>8329</v>
      </c>
      <c r="S2482" s="13">
        <f>(((K2482/60)/60)/24)+DATE(1970,1,1)+(-5/24)</f>
        <v>42227.727824074071</v>
      </c>
      <c r="T2482" s="13">
        <f>(((J2482/60)/60)/24)+DATE(1970,1,1)+(-5/24)</f>
        <v>42287.727824074071</v>
      </c>
      <c r="U2482">
        <f t="shared" si="38"/>
        <v>2015</v>
      </c>
    </row>
    <row r="2483" spans="1:21" ht="45" x14ac:dyDescent="0.2">
      <c r="A2483" s="8">
        <f>F2483/E2483</f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14">
        <f>F2483/M2483</f>
        <v>47.541473684210523</v>
      </c>
      <c r="Q2483" s="9" t="s">
        <v>8325</v>
      </c>
      <c r="R2483" s="9" t="s">
        <v>8329</v>
      </c>
      <c r="S2483" s="13">
        <f>(((K2483/60)/60)/24)+DATE(1970,1,1)+(-5/24)</f>
        <v>40999.437592592592</v>
      </c>
      <c r="T2483" s="13">
        <f>(((J2483/60)/60)/24)+DATE(1970,1,1)+(-5/24)</f>
        <v>41029.437592592592</v>
      </c>
      <c r="U2483">
        <f t="shared" si="38"/>
        <v>2012</v>
      </c>
    </row>
    <row r="2484" spans="1:21" ht="45" x14ac:dyDescent="0.2">
      <c r="A2484" s="8">
        <f>F2484/E2484</f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14">
        <f>F2484/M2484</f>
        <v>40.04</v>
      </c>
      <c r="Q2484" s="9" t="s">
        <v>8325</v>
      </c>
      <c r="R2484" s="9" t="s">
        <v>8329</v>
      </c>
      <c r="S2484" s="13">
        <f>(((K2484/60)/60)/24)+DATE(1970,1,1)+(-5/24)</f>
        <v>40711.573877314811</v>
      </c>
      <c r="T2484" s="13">
        <f>(((J2484/60)/60)/24)+DATE(1970,1,1)+(-5/24)</f>
        <v>40756.573877314811</v>
      </c>
      <c r="U2484">
        <f t="shared" si="38"/>
        <v>2011</v>
      </c>
    </row>
    <row r="2485" spans="1:21" ht="30" x14ac:dyDescent="0.2">
      <c r="A2485" s="8">
        <f>F2485/E2485</f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14">
        <f>F2485/M2485</f>
        <v>65.84210526315789</v>
      </c>
      <c r="Q2485" s="9" t="s">
        <v>8325</v>
      </c>
      <c r="R2485" s="9" t="s">
        <v>8329</v>
      </c>
      <c r="S2485" s="13">
        <f>(((K2485/60)/60)/24)+DATE(1970,1,1)+(-5/24)</f>
        <v>40970.541701388887</v>
      </c>
      <c r="T2485" s="13">
        <f>(((J2485/60)/60)/24)+DATE(1970,1,1)+(-5/24)</f>
        <v>41030.500034722223</v>
      </c>
      <c r="U2485">
        <f t="shared" si="38"/>
        <v>2012</v>
      </c>
    </row>
    <row r="2486" spans="1:21" ht="45" x14ac:dyDescent="0.2">
      <c r="A2486" s="8">
        <f>F2486/E2486</f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14">
        <f>F2486/M2486</f>
        <v>46.401222222222216</v>
      </c>
      <c r="Q2486" s="9" t="s">
        <v>8325</v>
      </c>
      <c r="R2486" s="9" t="s">
        <v>8329</v>
      </c>
      <c r="S2486" s="13">
        <f>(((K2486/60)/60)/24)+DATE(1970,1,1)+(-5/24)</f>
        <v>40771.708368055552</v>
      </c>
      <c r="T2486" s="13">
        <f>(((J2486/60)/60)/24)+DATE(1970,1,1)+(-5/24)</f>
        <v>40801.708368055552</v>
      </c>
      <c r="U2486">
        <f t="shared" si="38"/>
        <v>2011</v>
      </c>
    </row>
    <row r="2487" spans="1:21" ht="45" x14ac:dyDescent="0.2">
      <c r="A2487" s="8">
        <f>F2487/E2487</f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14">
        <f>F2487/M2487</f>
        <v>50.365853658536587</v>
      </c>
      <c r="Q2487" s="9" t="s">
        <v>8325</v>
      </c>
      <c r="R2487" s="9" t="s">
        <v>8329</v>
      </c>
      <c r="S2487" s="13">
        <f>(((K2487/60)/60)/24)+DATE(1970,1,1)+(-5/24)</f>
        <v>40793.790266203701</v>
      </c>
      <c r="T2487" s="13">
        <f>(((J2487/60)/60)/24)+DATE(1970,1,1)+(-5/24)</f>
        <v>40828.790266203701</v>
      </c>
      <c r="U2487">
        <f t="shared" si="38"/>
        <v>2011</v>
      </c>
    </row>
    <row r="2488" spans="1:21" ht="45" x14ac:dyDescent="0.2">
      <c r="A2488" s="8">
        <f>F2488/E2488</f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14">
        <f>F2488/M2488</f>
        <v>26.566666666666666</v>
      </c>
      <c r="Q2488" s="9" t="s">
        <v>8325</v>
      </c>
      <c r="R2488" s="9" t="s">
        <v>8329</v>
      </c>
      <c r="S2488" s="13">
        <f>(((K2488/60)/60)/24)+DATE(1970,1,1)+(-5/24)</f>
        <v>40991.499722222223</v>
      </c>
      <c r="T2488" s="13">
        <f>(((J2488/60)/60)/24)+DATE(1970,1,1)+(-5/24)</f>
        <v>41021.499722222223</v>
      </c>
      <c r="U2488">
        <f t="shared" si="38"/>
        <v>2012</v>
      </c>
    </row>
    <row r="2489" spans="1:21" ht="45" x14ac:dyDescent="0.2">
      <c r="A2489" s="8">
        <f>F2489/E2489</f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14">
        <f>F2489/M2489</f>
        <v>39.493684210526318</v>
      </c>
      <c r="Q2489" s="9" t="s">
        <v>8325</v>
      </c>
      <c r="R2489" s="9" t="s">
        <v>8329</v>
      </c>
      <c r="S2489" s="13">
        <f>(((K2489/60)/60)/24)+DATE(1970,1,1)+(-5/24)</f>
        <v>41025.874965277777</v>
      </c>
      <c r="T2489" s="13">
        <f>(((J2489/60)/60)/24)+DATE(1970,1,1)+(-5/24)</f>
        <v>41055.874965277777</v>
      </c>
      <c r="U2489">
        <f t="shared" si="38"/>
        <v>2012</v>
      </c>
    </row>
    <row r="2490" spans="1:21" ht="45" x14ac:dyDescent="0.2">
      <c r="A2490" s="8">
        <f>F2490/E2490</f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14">
        <f>F2490/M2490</f>
        <v>49.246153846153845</v>
      </c>
      <c r="Q2490" s="9" t="s">
        <v>8325</v>
      </c>
      <c r="R2490" s="9" t="s">
        <v>8329</v>
      </c>
      <c r="S2490" s="13">
        <f>(((K2490/60)/60)/24)+DATE(1970,1,1)+(-5/24)</f>
        <v>40833.424861111111</v>
      </c>
      <c r="T2490" s="13">
        <f>(((J2490/60)/60)/24)+DATE(1970,1,1)+(-5/24)</f>
        <v>40863.466527777775</v>
      </c>
      <c r="U2490">
        <f t="shared" si="38"/>
        <v>2011</v>
      </c>
    </row>
    <row r="2491" spans="1:21" ht="45" x14ac:dyDescent="0.2">
      <c r="A2491" s="8">
        <f>F2491/E2491</f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14">
        <f>F2491/M2491</f>
        <v>62.38</v>
      </c>
      <c r="Q2491" s="9" t="s">
        <v>8325</v>
      </c>
      <c r="R2491" s="9" t="s">
        <v>8329</v>
      </c>
      <c r="S2491" s="13">
        <f>(((K2491/60)/60)/24)+DATE(1970,1,1)+(-5/24)</f>
        <v>41373.481932870367</v>
      </c>
      <c r="T2491" s="13">
        <f>(((J2491/60)/60)/24)+DATE(1970,1,1)+(-5/24)</f>
        <v>41403.481932870367</v>
      </c>
      <c r="U2491">
        <f t="shared" si="38"/>
        <v>2013</v>
      </c>
    </row>
    <row r="2492" spans="1:21" ht="45" x14ac:dyDescent="0.2">
      <c r="A2492" s="8">
        <f>F2492/E2492</f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14">
        <f>F2492/M2492</f>
        <v>37.9375</v>
      </c>
      <c r="Q2492" s="9" t="s">
        <v>8325</v>
      </c>
      <c r="R2492" s="9" t="s">
        <v>8329</v>
      </c>
      <c r="S2492" s="13">
        <f>(((K2492/60)/60)/24)+DATE(1970,1,1)+(-5/24)</f>
        <v>41023.019398148142</v>
      </c>
      <c r="T2492" s="13">
        <f>(((J2492/60)/60)/24)+DATE(1970,1,1)+(-5/24)</f>
        <v>41083.019398148142</v>
      </c>
      <c r="U2492">
        <f t="shared" si="38"/>
        <v>2012</v>
      </c>
    </row>
    <row r="2493" spans="1:21" ht="45" x14ac:dyDescent="0.2">
      <c r="A2493" s="8">
        <f>F2493/E2493</f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14">
        <f>F2493/M2493</f>
        <v>51.6</v>
      </c>
      <c r="Q2493" s="9" t="s">
        <v>8325</v>
      </c>
      <c r="R2493" s="9" t="s">
        <v>8329</v>
      </c>
      <c r="S2493" s="13">
        <f>(((K2493/60)/60)/24)+DATE(1970,1,1)+(-5/24)</f>
        <v>40542.630949074075</v>
      </c>
      <c r="T2493" s="13">
        <f>(((J2493/60)/60)/24)+DATE(1970,1,1)+(-5/24)</f>
        <v>40558.868749999994</v>
      </c>
      <c r="U2493">
        <f t="shared" si="38"/>
        <v>2010</v>
      </c>
    </row>
    <row r="2494" spans="1:21" ht="30" x14ac:dyDescent="0.2">
      <c r="A2494" s="8">
        <f>F2494/E2494</f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14">
        <f>F2494/M2494</f>
        <v>27.777777777777779</v>
      </c>
      <c r="Q2494" s="9" t="s">
        <v>8325</v>
      </c>
      <c r="R2494" s="9" t="s">
        <v>8329</v>
      </c>
      <c r="S2494" s="13">
        <f>(((K2494/60)/60)/24)+DATE(1970,1,1)+(-5/24)</f>
        <v>41024.777638888889</v>
      </c>
      <c r="T2494" s="13">
        <f>(((J2494/60)/60)/24)+DATE(1970,1,1)+(-5/24)</f>
        <v>41076.207638888889</v>
      </c>
      <c r="U2494">
        <f t="shared" si="38"/>
        <v>2012</v>
      </c>
    </row>
    <row r="2495" spans="1:21" ht="45" x14ac:dyDescent="0.2">
      <c r="A2495" s="8">
        <f>F2495/E2495</f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14">
        <f>F2495/M2495</f>
        <v>99.382239382239376</v>
      </c>
      <c r="Q2495" s="9" t="s">
        <v>8325</v>
      </c>
      <c r="R2495" s="9" t="s">
        <v>8329</v>
      </c>
      <c r="S2495" s="13">
        <f>(((K2495/60)/60)/24)+DATE(1970,1,1)+(-5/24)</f>
        <v>41347.959953703699</v>
      </c>
      <c r="T2495" s="13">
        <f>(((J2495/60)/60)/24)+DATE(1970,1,1)+(-5/24)</f>
        <v>41392.959953703699</v>
      </c>
      <c r="U2495">
        <f t="shared" si="38"/>
        <v>2013</v>
      </c>
    </row>
    <row r="2496" spans="1:21" ht="45" x14ac:dyDescent="0.2">
      <c r="A2496" s="8">
        <f>F2496/E2496</f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14">
        <f>F2496/M2496</f>
        <v>38.848205128205123</v>
      </c>
      <c r="Q2496" s="9" t="s">
        <v>8325</v>
      </c>
      <c r="R2496" s="9" t="s">
        <v>8329</v>
      </c>
      <c r="S2496" s="13">
        <f>(((K2496/60)/60)/24)+DATE(1970,1,1)+(-5/24)</f>
        <v>41022.436851851846</v>
      </c>
      <c r="T2496" s="13">
        <f>(((J2496/60)/60)/24)+DATE(1970,1,1)+(-5/24)</f>
        <v>41052.436851851846</v>
      </c>
      <c r="U2496">
        <f t="shared" si="38"/>
        <v>2012</v>
      </c>
    </row>
    <row r="2497" spans="1:21" ht="45" x14ac:dyDescent="0.2">
      <c r="A2497" s="8">
        <f>F2497/E2497</f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14">
        <f>F2497/M2497</f>
        <v>45.548809523809524</v>
      </c>
      <c r="Q2497" s="9" t="s">
        <v>8325</v>
      </c>
      <c r="R2497" s="9" t="s">
        <v>8329</v>
      </c>
      <c r="S2497" s="13">
        <f>(((K2497/60)/60)/24)+DATE(1970,1,1)+(-5/24)</f>
        <v>41036.738136574073</v>
      </c>
      <c r="T2497" s="13">
        <f>(((J2497/60)/60)/24)+DATE(1970,1,1)+(-5/24)</f>
        <v>41066.738136574073</v>
      </c>
      <c r="U2497">
        <f t="shared" si="38"/>
        <v>2012</v>
      </c>
    </row>
    <row r="2498" spans="1:21" ht="30" x14ac:dyDescent="0.2">
      <c r="A2498" s="8">
        <f>F2498/E2498</f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14">
        <f>F2498/M2498</f>
        <v>600</v>
      </c>
      <c r="Q2498" s="9" t="s">
        <v>8325</v>
      </c>
      <c r="R2498" s="9" t="s">
        <v>8329</v>
      </c>
      <c r="S2498" s="13">
        <f>(((K2498/60)/60)/24)+DATE(1970,1,1)+(-5/24)</f>
        <v>41327.788101851853</v>
      </c>
      <c r="T2498" s="13">
        <f>(((J2498/60)/60)/24)+DATE(1970,1,1)+(-5/24)</f>
        <v>41362.746435185181</v>
      </c>
      <c r="U2498">
        <f t="shared" si="38"/>
        <v>2013</v>
      </c>
    </row>
    <row r="2499" spans="1:21" ht="45" x14ac:dyDescent="0.2">
      <c r="A2499" s="8">
        <f>F2499/E2499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14">
        <f>F2499/M2499</f>
        <v>80.551071428571419</v>
      </c>
      <c r="Q2499" s="9" t="s">
        <v>8325</v>
      </c>
      <c r="R2499" s="9" t="s">
        <v>8329</v>
      </c>
      <c r="S2499" s="13">
        <f>(((K2499/60)/60)/24)+DATE(1970,1,1)+(-5/24)</f>
        <v>40730.670578703699</v>
      </c>
      <c r="T2499" s="13">
        <f>(((J2499/60)/60)/24)+DATE(1970,1,1)+(-5/24)</f>
        <v>40760.670578703699</v>
      </c>
      <c r="U2499">
        <f t="shared" ref="U2499:U2562" si="39">YEAR(S2499)</f>
        <v>2011</v>
      </c>
    </row>
    <row r="2500" spans="1:21" ht="45" x14ac:dyDescent="0.2">
      <c r="A2500" s="8">
        <f>F2500/E2500</f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14">
        <f>F2500/M2500</f>
        <v>52.8</v>
      </c>
      <c r="Q2500" s="9" t="s">
        <v>8325</v>
      </c>
      <c r="R2500" s="9" t="s">
        <v>8329</v>
      </c>
      <c r="S2500" s="13">
        <f>(((K2500/60)/60)/24)+DATE(1970,1,1)+(-5/24)</f>
        <v>42017.759108796294</v>
      </c>
      <c r="T2500" s="13">
        <f>(((J2500/60)/60)/24)+DATE(1970,1,1)+(-5/24)</f>
        <v>42031.759108796294</v>
      </c>
      <c r="U2500">
        <f t="shared" si="39"/>
        <v>2015</v>
      </c>
    </row>
    <row r="2501" spans="1:21" ht="45" x14ac:dyDescent="0.2">
      <c r="A2501" s="8">
        <f>F2501/E2501</f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14">
        <f>F2501/M2501</f>
        <v>47.676470588235297</v>
      </c>
      <c r="Q2501" s="9" t="s">
        <v>8325</v>
      </c>
      <c r="R2501" s="9" t="s">
        <v>8329</v>
      </c>
      <c r="S2501" s="13">
        <f>(((K2501/60)/60)/24)+DATE(1970,1,1)+(-5/24)</f>
        <v>41226.440243055549</v>
      </c>
      <c r="T2501" s="13">
        <f>(((J2501/60)/60)/24)+DATE(1970,1,1)+(-5/24)</f>
        <v>41274.541666666664</v>
      </c>
      <c r="U2501">
        <f t="shared" si="39"/>
        <v>2012</v>
      </c>
    </row>
    <row r="2502" spans="1:21" ht="45" x14ac:dyDescent="0.2">
      <c r="A2502" s="8">
        <f>F2502/E2502</f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14">
        <f>F2502/M2502</f>
        <v>23.448275862068964</v>
      </c>
      <c r="Q2502" s="9" t="s">
        <v>8325</v>
      </c>
      <c r="R2502" s="9" t="s">
        <v>8329</v>
      </c>
      <c r="S2502" s="13">
        <f>(((K2502/60)/60)/24)+DATE(1970,1,1)+(-5/24)</f>
        <v>41053.564525462964</v>
      </c>
      <c r="T2502" s="13">
        <f>(((J2502/60)/60)/24)+DATE(1970,1,1)+(-5/24)</f>
        <v>41083.564525462964</v>
      </c>
      <c r="U2502">
        <f t="shared" si="39"/>
        <v>2012</v>
      </c>
    </row>
    <row r="2503" spans="1:21" ht="45" x14ac:dyDescent="0.2">
      <c r="A2503" s="8">
        <f>F2503/E2503</f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14">
        <f>F2503/M2503</f>
        <v>40.142857142857146</v>
      </c>
      <c r="Q2503" s="9" t="s">
        <v>8336</v>
      </c>
      <c r="R2503" s="9" t="s">
        <v>8353</v>
      </c>
      <c r="S2503" s="13">
        <f>(((K2503/60)/60)/24)+DATE(1970,1,1)+(-5/24)</f>
        <v>42244.568333333329</v>
      </c>
      <c r="T2503" s="13">
        <f>(((J2503/60)/60)/24)+DATE(1970,1,1)+(-5/24)</f>
        <v>42274.568333333329</v>
      </c>
      <c r="U2503">
        <f t="shared" si="39"/>
        <v>2015</v>
      </c>
    </row>
    <row r="2504" spans="1:21" ht="45" x14ac:dyDescent="0.2">
      <c r="A2504" s="8">
        <f>F2504/E2504</f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14">
        <f>F2504/M2504</f>
        <v>17.2</v>
      </c>
      <c r="Q2504" s="9" t="s">
        <v>8336</v>
      </c>
      <c r="R2504" s="9" t="s">
        <v>8353</v>
      </c>
      <c r="S2504" s="13">
        <f>(((K2504/60)/60)/24)+DATE(1970,1,1)+(-5/24)</f>
        <v>41858.617106481477</v>
      </c>
      <c r="T2504" s="13">
        <f>(((J2504/60)/60)/24)+DATE(1970,1,1)+(-5/24)</f>
        <v>41903.617106481477</v>
      </c>
      <c r="U2504">
        <f t="shared" si="39"/>
        <v>2014</v>
      </c>
    </row>
    <row r="2505" spans="1:21" ht="45" x14ac:dyDescent="0.2">
      <c r="A2505" s="8">
        <f>F2505/E2505</f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14" t="e">
        <f>F2505/M2505</f>
        <v>#DIV/0!</v>
      </c>
      <c r="Q2505" s="9" t="s">
        <v>8336</v>
      </c>
      <c r="R2505" s="9" t="s">
        <v>8353</v>
      </c>
      <c r="S2505" s="13">
        <f>(((K2505/60)/60)/24)+DATE(1970,1,1)+(-5/24)</f>
        <v>42498.691064814811</v>
      </c>
      <c r="T2505" s="13">
        <f>(((J2505/60)/60)/24)+DATE(1970,1,1)+(-5/24)</f>
        <v>42528.67083333333</v>
      </c>
      <c r="U2505">
        <f t="shared" si="39"/>
        <v>2016</v>
      </c>
    </row>
    <row r="2506" spans="1:21" ht="30" x14ac:dyDescent="0.2">
      <c r="A2506" s="8">
        <f>F2506/E2506</f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14" t="e">
        <f>F2506/M2506</f>
        <v>#DIV/0!</v>
      </c>
      <c r="Q2506" s="9" t="s">
        <v>8336</v>
      </c>
      <c r="R2506" s="9" t="s">
        <v>8353</v>
      </c>
      <c r="S2506" s="13">
        <f>(((K2506/60)/60)/24)+DATE(1970,1,1)+(-5/24)</f>
        <v>41927.807106481479</v>
      </c>
      <c r="T2506" s="13">
        <f>(((J2506/60)/60)/24)+DATE(1970,1,1)+(-5/24)</f>
        <v>41957.848773148151</v>
      </c>
      <c r="U2506">
        <f t="shared" si="39"/>
        <v>2014</v>
      </c>
    </row>
    <row r="2507" spans="1:21" ht="60" x14ac:dyDescent="0.2">
      <c r="A2507" s="8">
        <f>F2507/E2507</f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14" t="e">
        <f>F2507/M2507</f>
        <v>#DIV/0!</v>
      </c>
      <c r="Q2507" s="9" t="s">
        <v>8336</v>
      </c>
      <c r="R2507" s="9" t="s">
        <v>8353</v>
      </c>
      <c r="S2507" s="13">
        <f>(((K2507/60)/60)/24)+DATE(1970,1,1)+(-5/24)</f>
        <v>42046.847407407404</v>
      </c>
      <c r="T2507" s="13">
        <f>(((J2507/60)/60)/24)+DATE(1970,1,1)+(-5/24)</f>
        <v>42076.80574074074</v>
      </c>
      <c r="U2507">
        <f t="shared" si="39"/>
        <v>2015</v>
      </c>
    </row>
    <row r="2508" spans="1:21" ht="45" x14ac:dyDescent="0.2">
      <c r="A2508" s="8">
        <f>F2508/E2508</f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14">
        <f>F2508/M2508</f>
        <v>15</v>
      </c>
      <c r="Q2508" s="9" t="s">
        <v>8336</v>
      </c>
      <c r="R2508" s="9" t="s">
        <v>8353</v>
      </c>
      <c r="S2508" s="13">
        <f>(((K2508/60)/60)/24)+DATE(1970,1,1)+(-5/24)</f>
        <v>42258.088761574072</v>
      </c>
      <c r="T2508" s="13">
        <f>(((J2508/60)/60)/24)+DATE(1970,1,1)+(-5/24)</f>
        <v>42280.666666666664</v>
      </c>
      <c r="U2508">
        <f t="shared" si="39"/>
        <v>2015</v>
      </c>
    </row>
    <row r="2509" spans="1:21" x14ac:dyDescent="0.2">
      <c r="A2509" s="8">
        <f>F2509/E2509</f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14" t="e">
        <f>F2509/M2509</f>
        <v>#DIV/0!</v>
      </c>
      <c r="Q2509" s="9" t="s">
        <v>8336</v>
      </c>
      <c r="R2509" s="9" t="s">
        <v>8353</v>
      </c>
      <c r="S2509" s="13">
        <f>(((K2509/60)/60)/24)+DATE(1970,1,1)+(-5/24)</f>
        <v>42104.864629629628</v>
      </c>
      <c r="T2509" s="13">
        <f>(((J2509/60)/60)/24)+DATE(1970,1,1)+(-5/24)</f>
        <v>42134.864629629628</v>
      </c>
      <c r="U2509">
        <f t="shared" si="39"/>
        <v>2015</v>
      </c>
    </row>
    <row r="2510" spans="1:21" ht="45" x14ac:dyDescent="0.2">
      <c r="A2510" s="8">
        <f>F2510/E2510</f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14" t="e">
        <f>F2510/M2510</f>
        <v>#DIV/0!</v>
      </c>
      <c r="Q2510" s="9" t="s">
        <v>8336</v>
      </c>
      <c r="R2510" s="9" t="s">
        <v>8353</v>
      </c>
      <c r="S2510" s="13">
        <f>(((K2510/60)/60)/24)+DATE(1970,1,1)+(-5/24)</f>
        <v>41835.743449074071</v>
      </c>
      <c r="T2510" s="13">
        <f>(((J2510/60)/60)/24)+DATE(1970,1,1)+(-5/24)</f>
        <v>41865.743449074071</v>
      </c>
      <c r="U2510">
        <f t="shared" si="39"/>
        <v>2014</v>
      </c>
    </row>
    <row r="2511" spans="1:21" ht="45" x14ac:dyDescent="0.2">
      <c r="A2511" s="8">
        <f>F2511/E2511</f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14">
        <f>F2511/M2511</f>
        <v>35.714285714285715</v>
      </c>
      <c r="Q2511" s="9" t="s">
        <v>8336</v>
      </c>
      <c r="R2511" s="9" t="s">
        <v>8353</v>
      </c>
      <c r="S2511" s="13">
        <f>(((K2511/60)/60)/24)+DATE(1970,1,1)+(-5/24)</f>
        <v>42058.601261574069</v>
      </c>
      <c r="T2511" s="13">
        <f>(((J2511/60)/60)/24)+DATE(1970,1,1)+(-5/24)</f>
        <v>42114.559594907405</v>
      </c>
      <c r="U2511">
        <f t="shared" si="39"/>
        <v>2015</v>
      </c>
    </row>
    <row r="2512" spans="1:21" ht="45" x14ac:dyDescent="0.2">
      <c r="A2512" s="8">
        <f>F2512/E2512</f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14">
        <f>F2512/M2512</f>
        <v>37.5</v>
      </c>
      <c r="Q2512" s="9" t="s">
        <v>8336</v>
      </c>
      <c r="R2512" s="9" t="s">
        <v>8353</v>
      </c>
      <c r="S2512" s="13">
        <f>(((K2512/60)/60)/24)+DATE(1970,1,1)+(-5/24)</f>
        <v>42078.78902777777</v>
      </c>
      <c r="T2512" s="13">
        <f>(((J2512/60)/60)/24)+DATE(1970,1,1)+(-5/24)</f>
        <v>42138.78902777777</v>
      </c>
      <c r="U2512">
        <f t="shared" si="39"/>
        <v>2015</v>
      </c>
    </row>
    <row r="2513" spans="1:21" ht="45" x14ac:dyDescent="0.2">
      <c r="A2513" s="8">
        <f>F2513/E2513</f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14" t="e">
        <f>F2513/M2513</f>
        <v>#DIV/0!</v>
      </c>
      <c r="Q2513" s="9" t="s">
        <v>8336</v>
      </c>
      <c r="R2513" s="9" t="s">
        <v>8353</v>
      </c>
      <c r="S2513" s="13">
        <f>(((K2513/60)/60)/24)+DATE(1970,1,1)+(-5/24)</f>
        <v>42371.238576388881</v>
      </c>
      <c r="T2513" s="13">
        <f>(((J2513/60)/60)/24)+DATE(1970,1,1)+(-5/24)</f>
        <v>42401.238576388881</v>
      </c>
      <c r="U2513">
        <f t="shared" si="39"/>
        <v>2016</v>
      </c>
    </row>
    <row r="2514" spans="1:21" ht="45" x14ac:dyDescent="0.2">
      <c r="A2514" s="8">
        <f>F2514/E2514</f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14" t="e">
        <f>F2514/M2514</f>
        <v>#DIV/0!</v>
      </c>
      <c r="Q2514" s="9" t="s">
        <v>8336</v>
      </c>
      <c r="R2514" s="9" t="s">
        <v>8353</v>
      </c>
      <c r="S2514" s="13">
        <f>(((K2514/60)/60)/24)+DATE(1970,1,1)+(-5/24)</f>
        <v>41971.668530092589</v>
      </c>
      <c r="T2514" s="13">
        <f>(((J2514/60)/60)/24)+DATE(1970,1,1)+(-5/24)</f>
        <v>41986.668530092589</v>
      </c>
      <c r="U2514">
        <f t="shared" si="39"/>
        <v>2014</v>
      </c>
    </row>
    <row r="2515" spans="1:21" ht="45" x14ac:dyDescent="0.2">
      <c r="A2515" s="8">
        <f>F2515/E2515</f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14" t="e">
        <f>F2515/M2515</f>
        <v>#DIV/0!</v>
      </c>
      <c r="Q2515" s="9" t="s">
        <v>8336</v>
      </c>
      <c r="R2515" s="9" t="s">
        <v>8353</v>
      </c>
      <c r="S2515" s="13">
        <f>(((K2515/60)/60)/24)+DATE(1970,1,1)+(-5/24)</f>
        <v>42731.798483796294</v>
      </c>
      <c r="T2515" s="13">
        <f>(((J2515/60)/60)/24)+DATE(1970,1,1)+(-5/24)</f>
        <v>42791.798483796294</v>
      </c>
      <c r="U2515">
        <f t="shared" si="39"/>
        <v>2016</v>
      </c>
    </row>
    <row r="2516" spans="1:21" ht="45" x14ac:dyDescent="0.2">
      <c r="A2516" s="8">
        <f>F2516/E2516</f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14">
        <f>F2516/M2516</f>
        <v>52.5</v>
      </c>
      <c r="Q2516" s="9" t="s">
        <v>8336</v>
      </c>
      <c r="R2516" s="9" t="s">
        <v>8353</v>
      </c>
      <c r="S2516" s="13">
        <f>(((K2516/60)/60)/24)+DATE(1970,1,1)+(-5/24)</f>
        <v>41854.181446759256</v>
      </c>
      <c r="T2516" s="13">
        <f>(((J2516/60)/60)/24)+DATE(1970,1,1)+(-5/24)</f>
        <v>41871.181446759256</v>
      </c>
      <c r="U2516">
        <f t="shared" si="39"/>
        <v>2014</v>
      </c>
    </row>
    <row r="2517" spans="1:21" ht="45" x14ac:dyDescent="0.2">
      <c r="A2517" s="8">
        <f>F2517/E2517</f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14">
        <f>F2517/M2517</f>
        <v>77.5</v>
      </c>
      <c r="Q2517" s="9" t="s">
        <v>8336</v>
      </c>
      <c r="R2517" s="9" t="s">
        <v>8353</v>
      </c>
      <c r="S2517" s="13">
        <f>(((K2517/60)/60)/24)+DATE(1970,1,1)+(-5/24)</f>
        <v>42027.63140046296</v>
      </c>
      <c r="T2517" s="13">
        <f>(((J2517/60)/60)/24)+DATE(1970,1,1)+(-5/24)</f>
        <v>42057.63140046296</v>
      </c>
      <c r="U2517">
        <f t="shared" si="39"/>
        <v>2015</v>
      </c>
    </row>
    <row r="2518" spans="1:21" ht="45" x14ac:dyDescent="0.2">
      <c r="A2518" s="8">
        <f>F2518/E2518</f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14" t="e">
        <f>F2518/M2518</f>
        <v>#DIV/0!</v>
      </c>
      <c r="Q2518" s="9" t="s">
        <v>8336</v>
      </c>
      <c r="R2518" s="9" t="s">
        <v>8353</v>
      </c>
      <c r="S2518" s="13">
        <f>(((K2518/60)/60)/24)+DATE(1970,1,1)+(-5/24)</f>
        <v>41942.445046296292</v>
      </c>
      <c r="T2518" s="13">
        <f>(((J2518/60)/60)/24)+DATE(1970,1,1)+(-5/24)</f>
        <v>41972.486712962964</v>
      </c>
      <c r="U2518">
        <f t="shared" si="39"/>
        <v>2014</v>
      </c>
    </row>
    <row r="2519" spans="1:21" ht="45" x14ac:dyDescent="0.2">
      <c r="A2519" s="8">
        <f>F2519/E2519</f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14">
        <f>F2519/M2519</f>
        <v>53.545454545454547</v>
      </c>
      <c r="Q2519" s="9" t="s">
        <v>8336</v>
      </c>
      <c r="R2519" s="9" t="s">
        <v>8353</v>
      </c>
      <c r="S2519" s="13">
        <f>(((K2519/60)/60)/24)+DATE(1970,1,1)+(-5/24)</f>
        <v>42052.594097222223</v>
      </c>
      <c r="T2519" s="13">
        <f>(((J2519/60)/60)/24)+DATE(1970,1,1)+(-5/24)</f>
        <v>42082.552430555552</v>
      </c>
      <c r="U2519">
        <f t="shared" si="39"/>
        <v>2015</v>
      </c>
    </row>
    <row r="2520" spans="1:21" ht="45" x14ac:dyDescent="0.2">
      <c r="A2520" s="8">
        <f>F2520/E2520</f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14" t="e">
        <f>F2520/M2520</f>
        <v>#DIV/0!</v>
      </c>
      <c r="Q2520" s="9" t="s">
        <v>8336</v>
      </c>
      <c r="R2520" s="9" t="s">
        <v>8353</v>
      </c>
      <c r="S2520" s="13">
        <f>(((K2520/60)/60)/24)+DATE(1970,1,1)+(-5/24)</f>
        <v>41926.472546296296</v>
      </c>
      <c r="T2520" s="13">
        <f>(((J2520/60)/60)/24)+DATE(1970,1,1)+(-5/24)</f>
        <v>41956.51421296296</v>
      </c>
      <c r="U2520">
        <f t="shared" si="39"/>
        <v>2014</v>
      </c>
    </row>
    <row r="2521" spans="1:21" ht="30" x14ac:dyDescent="0.2">
      <c r="A2521" s="8">
        <f>F2521/E2521</f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14">
        <f>F2521/M2521</f>
        <v>16.25</v>
      </c>
      <c r="Q2521" s="9" t="s">
        <v>8336</v>
      </c>
      <c r="R2521" s="9" t="s">
        <v>8353</v>
      </c>
      <c r="S2521" s="13">
        <f>(((K2521/60)/60)/24)+DATE(1970,1,1)+(-5/24)</f>
        <v>41808.946805555555</v>
      </c>
      <c r="T2521" s="13">
        <f>(((J2521/60)/60)/24)+DATE(1970,1,1)+(-5/24)</f>
        <v>41838.946805555555</v>
      </c>
      <c r="U2521">
        <f t="shared" si="39"/>
        <v>2014</v>
      </c>
    </row>
    <row r="2522" spans="1:21" ht="45" x14ac:dyDescent="0.2">
      <c r="A2522" s="8">
        <f>F2522/E2522</f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14" t="e">
        <f>F2522/M2522</f>
        <v>#DIV/0!</v>
      </c>
      <c r="Q2522" s="9" t="s">
        <v>8336</v>
      </c>
      <c r="R2522" s="9" t="s">
        <v>8353</v>
      </c>
      <c r="S2522" s="13">
        <f>(((K2522/60)/60)/24)+DATE(1970,1,1)+(-5/24)</f>
        <v>42612.392187500001</v>
      </c>
      <c r="T2522" s="13">
        <f>(((J2522/60)/60)/24)+DATE(1970,1,1)+(-5/24)</f>
        <v>42658.597916666658</v>
      </c>
      <c r="U2522">
        <f t="shared" si="39"/>
        <v>2016</v>
      </c>
    </row>
    <row r="2523" spans="1:21" ht="45" x14ac:dyDescent="0.2">
      <c r="A2523" s="8">
        <f>F2523/E2523</f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14">
        <f>F2523/M2523</f>
        <v>103.68174242424243</v>
      </c>
      <c r="Q2523" s="9" t="s">
        <v>8325</v>
      </c>
      <c r="R2523" s="9" t="s">
        <v>8354</v>
      </c>
      <c r="S2523" s="13">
        <f>(((K2523/60)/60)/24)+DATE(1970,1,1)+(-5/24)</f>
        <v>42269.75950231481</v>
      </c>
      <c r="T2523" s="13">
        <f>(((J2523/60)/60)/24)+DATE(1970,1,1)+(-5/24)</f>
        <v>42290.75950231481</v>
      </c>
      <c r="U2523">
        <f t="shared" si="39"/>
        <v>2015</v>
      </c>
    </row>
    <row r="2524" spans="1:21" ht="45" x14ac:dyDescent="0.2">
      <c r="A2524" s="8">
        <f>F2524/E2524</f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14">
        <f>F2524/M2524</f>
        <v>185.18518518518519</v>
      </c>
      <c r="Q2524" s="9" t="s">
        <v>8325</v>
      </c>
      <c r="R2524" s="9" t="s">
        <v>8354</v>
      </c>
      <c r="S2524" s="13">
        <f>(((K2524/60)/60)/24)+DATE(1970,1,1)+(-5/24)</f>
        <v>42460.365277777775</v>
      </c>
      <c r="T2524" s="13">
        <f>(((J2524/60)/60)/24)+DATE(1970,1,1)+(-5/24)</f>
        <v>42482.411111111105</v>
      </c>
      <c r="U2524">
        <f t="shared" si="39"/>
        <v>2016</v>
      </c>
    </row>
    <row r="2525" spans="1:21" ht="45" x14ac:dyDescent="0.2">
      <c r="A2525" s="8">
        <f>F2525/E2525</f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14">
        <f>F2525/M2525</f>
        <v>54.153846153846153</v>
      </c>
      <c r="Q2525" s="9" t="s">
        <v>8325</v>
      </c>
      <c r="R2525" s="9" t="s">
        <v>8354</v>
      </c>
      <c r="S2525" s="13">
        <f>(((K2525/60)/60)/24)+DATE(1970,1,1)+(-5/24)</f>
        <v>41930.767268518517</v>
      </c>
      <c r="T2525" s="13">
        <f>(((J2525/60)/60)/24)+DATE(1970,1,1)+(-5/24)</f>
        <v>41960.808935185189</v>
      </c>
      <c r="U2525">
        <f t="shared" si="39"/>
        <v>2014</v>
      </c>
    </row>
    <row r="2526" spans="1:21" ht="30" x14ac:dyDescent="0.2">
      <c r="A2526" s="8">
        <f>F2526/E2526</f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14">
        <f>F2526/M2526</f>
        <v>177.2093023255814</v>
      </c>
      <c r="Q2526" s="9" t="s">
        <v>8325</v>
      </c>
      <c r="R2526" s="9" t="s">
        <v>8354</v>
      </c>
      <c r="S2526" s="13">
        <f>(((K2526/60)/60)/24)+DATE(1970,1,1)+(-5/24)</f>
        <v>41961.599039351851</v>
      </c>
      <c r="T2526" s="13">
        <f>(((J2526/60)/60)/24)+DATE(1970,1,1)+(-5/24)</f>
        <v>41993.979166666664</v>
      </c>
      <c r="U2526">
        <f t="shared" si="39"/>
        <v>2014</v>
      </c>
    </row>
    <row r="2527" spans="1:21" ht="45" x14ac:dyDescent="0.2">
      <c r="A2527" s="8">
        <f>F2527/E2527</f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14">
        <f>F2527/M2527</f>
        <v>100.325</v>
      </c>
      <c r="Q2527" s="9" t="s">
        <v>8325</v>
      </c>
      <c r="R2527" s="9" t="s">
        <v>8354</v>
      </c>
      <c r="S2527" s="13">
        <f>(((K2527/60)/60)/24)+DATE(1970,1,1)+(-5/24)</f>
        <v>41058.636238425926</v>
      </c>
      <c r="T2527" s="13">
        <f>(((J2527/60)/60)/24)+DATE(1970,1,1)+(-5/24)</f>
        <v>41088.636238425926</v>
      </c>
      <c r="U2527">
        <f t="shared" si="39"/>
        <v>2012</v>
      </c>
    </row>
    <row r="2528" spans="1:21" ht="45" x14ac:dyDescent="0.2">
      <c r="A2528" s="8">
        <f>F2528/E2528</f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14">
        <f>F2528/M2528</f>
        <v>136.90909090909091</v>
      </c>
      <c r="Q2528" s="9" t="s">
        <v>8325</v>
      </c>
      <c r="R2528" s="9" t="s">
        <v>8354</v>
      </c>
      <c r="S2528" s="13">
        <f>(((K2528/60)/60)/24)+DATE(1970,1,1)+(-5/24)</f>
        <v>41952.882800925923</v>
      </c>
      <c r="T2528" s="13">
        <f>(((J2528/60)/60)/24)+DATE(1970,1,1)+(-5/24)</f>
        <v>41980.999305555553</v>
      </c>
      <c r="U2528">
        <f t="shared" si="39"/>
        <v>2014</v>
      </c>
    </row>
    <row r="2529" spans="1:21" ht="45" x14ac:dyDescent="0.2">
      <c r="A2529" s="8">
        <f>F2529/E2529</f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14">
        <f>F2529/M2529</f>
        <v>57.535211267605632</v>
      </c>
      <c r="Q2529" s="9" t="s">
        <v>8325</v>
      </c>
      <c r="R2529" s="9" t="s">
        <v>8354</v>
      </c>
      <c r="S2529" s="13">
        <f>(((K2529/60)/60)/24)+DATE(1970,1,1)+(-5/24)</f>
        <v>41546.542719907404</v>
      </c>
      <c r="T2529" s="13">
        <f>(((J2529/60)/60)/24)+DATE(1970,1,1)+(-5/24)</f>
        <v>41564.957638888889</v>
      </c>
      <c r="U2529">
        <f t="shared" si="39"/>
        <v>2013</v>
      </c>
    </row>
    <row r="2530" spans="1:21" ht="45" x14ac:dyDescent="0.2">
      <c r="A2530" s="8">
        <f>F2530/E2530</f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14">
        <f>F2530/M2530</f>
        <v>52.962839506172834</v>
      </c>
      <c r="Q2530" s="9" t="s">
        <v>8325</v>
      </c>
      <c r="R2530" s="9" t="s">
        <v>8354</v>
      </c>
      <c r="S2530" s="13">
        <f>(((K2530/60)/60)/24)+DATE(1970,1,1)+(-5/24)</f>
        <v>42217.626192129632</v>
      </c>
      <c r="T2530" s="13">
        <f>(((J2530/60)/60)/24)+DATE(1970,1,1)+(-5/24)</f>
        <v>42236.249999999993</v>
      </c>
      <c r="U2530">
        <f t="shared" si="39"/>
        <v>2015</v>
      </c>
    </row>
    <row r="2531" spans="1:21" ht="30" x14ac:dyDescent="0.2">
      <c r="A2531" s="8">
        <f>F2531/E2531</f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14">
        <f>F2531/M2531</f>
        <v>82.328947368421055</v>
      </c>
      <c r="Q2531" s="9" t="s">
        <v>8325</v>
      </c>
      <c r="R2531" s="9" t="s">
        <v>8354</v>
      </c>
      <c r="S2531" s="13">
        <f>(((K2531/60)/60)/24)+DATE(1970,1,1)+(-5/24)</f>
        <v>40947.872395833328</v>
      </c>
      <c r="T2531" s="13">
        <f>(((J2531/60)/60)/24)+DATE(1970,1,1)+(-5/24)</f>
        <v>40992.830729166664</v>
      </c>
      <c r="U2531">
        <f t="shared" si="39"/>
        <v>2012</v>
      </c>
    </row>
    <row r="2532" spans="1:21" ht="45" x14ac:dyDescent="0.2">
      <c r="A2532" s="8">
        <f>F2532/E2532</f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14">
        <f>F2532/M2532</f>
        <v>135.41666666666666</v>
      </c>
      <c r="Q2532" s="9" t="s">
        <v>8325</v>
      </c>
      <c r="R2532" s="9" t="s">
        <v>8354</v>
      </c>
      <c r="S2532" s="13">
        <f>(((K2532/60)/60)/24)+DATE(1970,1,1)+(-5/24)</f>
        <v>42081.656307870369</v>
      </c>
      <c r="T2532" s="13">
        <f>(((J2532/60)/60)/24)+DATE(1970,1,1)+(-5/24)</f>
        <v>42113.993055555555</v>
      </c>
      <c r="U2532">
        <f t="shared" si="39"/>
        <v>2015</v>
      </c>
    </row>
    <row r="2533" spans="1:21" ht="45" x14ac:dyDescent="0.2">
      <c r="A2533" s="8">
        <f>F2533/E2533</f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14">
        <f>F2533/M2533</f>
        <v>74.06557377049181</v>
      </c>
      <c r="Q2533" s="9" t="s">
        <v>8325</v>
      </c>
      <c r="R2533" s="9" t="s">
        <v>8354</v>
      </c>
      <c r="S2533" s="13">
        <f>(((K2533/60)/60)/24)+DATE(1970,1,1)+(-5/24)</f>
        <v>42208.471689814811</v>
      </c>
      <c r="T2533" s="13">
        <f>(((J2533/60)/60)/24)+DATE(1970,1,1)+(-5/24)</f>
        <v>42230.957638888889</v>
      </c>
      <c r="U2533">
        <f t="shared" si="39"/>
        <v>2015</v>
      </c>
    </row>
    <row r="2534" spans="1:21" ht="45" x14ac:dyDescent="0.2">
      <c r="A2534" s="8">
        <f>F2534/E2534</f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14">
        <f>F2534/M2534</f>
        <v>84.083333333333329</v>
      </c>
      <c r="Q2534" s="9" t="s">
        <v>8325</v>
      </c>
      <c r="R2534" s="9" t="s">
        <v>8354</v>
      </c>
      <c r="S2534" s="13">
        <f>(((K2534/60)/60)/24)+DATE(1970,1,1)+(-5/24)</f>
        <v>41107.640810185185</v>
      </c>
      <c r="T2534" s="13">
        <f>(((J2534/60)/60)/24)+DATE(1970,1,1)+(-5/24)</f>
        <v>41137.640810185185</v>
      </c>
      <c r="U2534">
        <f t="shared" si="39"/>
        <v>2012</v>
      </c>
    </row>
    <row r="2535" spans="1:21" ht="45" x14ac:dyDescent="0.2">
      <c r="A2535" s="8">
        <f>F2535/E2535</f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14">
        <f>F2535/M2535</f>
        <v>61.029411764705884</v>
      </c>
      <c r="Q2535" s="9" t="s">
        <v>8325</v>
      </c>
      <c r="R2535" s="9" t="s">
        <v>8354</v>
      </c>
      <c r="S2535" s="13">
        <f>(((K2535/60)/60)/24)+DATE(1970,1,1)+(-5/24)</f>
        <v>41304.542951388888</v>
      </c>
      <c r="T2535" s="13">
        <f>(((J2535/60)/60)/24)+DATE(1970,1,1)+(-5/24)</f>
        <v>41334.542453703703</v>
      </c>
      <c r="U2535">
        <f t="shared" si="39"/>
        <v>2013</v>
      </c>
    </row>
    <row r="2536" spans="1:21" ht="60" x14ac:dyDescent="0.2">
      <c r="A2536" s="8">
        <f>F2536/E2536</f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14">
        <f>F2536/M2536</f>
        <v>150</v>
      </c>
      <c r="Q2536" s="9" t="s">
        <v>8325</v>
      </c>
      <c r="R2536" s="9" t="s">
        <v>8354</v>
      </c>
      <c r="S2536" s="13">
        <f>(((K2536/60)/60)/24)+DATE(1970,1,1)+(-5/24)</f>
        <v>40127.492037037038</v>
      </c>
      <c r="T2536" s="13">
        <f>(((J2536/60)/60)/24)+DATE(1970,1,1)+(-5/24)</f>
        <v>40179.041666666664</v>
      </c>
      <c r="U2536">
        <f t="shared" si="39"/>
        <v>2009</v>
      </c>
    </row>
    <row r="2537" spans="1:21" x14ac:dyDescent="0.2">
      <c r="A2537" s="8">
        <f>F2537/E2537</f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14">
        <f>F2537/M2537</f>
        <v>266.08974358974359</v>
      </c>
      <c r="Q2537" s="9" t="s">
        <v>8325</v>
      </c>
      <c r="R2537" s="9" t="s">
        <v>8354</v>
      </c>
      <c r="S2537" s="13">
        <f>(((K2537/60)/60)/24)+DATE(1970,1,1)+(-5/24)</f>
        <v>41943.582696759258</v>
      </c>
      <c r="T2537" s="13">
        <f>(((J2537/60)/60)/24)+DATE(1970,1,1)+(-5/24)</f>
        <v>41974.624363425923</v>
      </c>
      <c r="U2537">
        <f t="shared" si="39"/>
        <v>2014</v>
      </c>
    </row>
    <row r="2538" spans="1:21" ht="45" x14ac:dyDescent="0.2">
      <c r="A2538" s="8">
        <f>F2538/E2538</f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14">
        <f>F2538/M2538</f>
        <v>7.25</v>
      </c>
      <c r="Q2538" s="9" t="s">
        <v>8325</v>
      </c>
      <c r="R2538" s="9" t="s">
        <v>8354</v>
      </c>
      <c r="S2538" s="13">
        <f>(((K2538/60)/60)/24)+DATE(1970,1,1)+(-5/24)</f>
        <v>41463.89775462963</v>
      </c>
      <c r="T2538" s="13">
        <f>(((J2538/60)/60)/24)+DATE(1970,1,1)+(-5/24)</f>
        <v>41484.89775462963</v>
      </c>
      <c r="U2538">
        <f t="shared" si="39"/>
        <v>2013</v>
      </c>
    </row>
    <row r="2539" spans="1:21" ht="45" x14ac:dyDescent="0.2">
      <c r="A2539" s="8">
        <f>F2539/E2539</f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14">
        <f>F2539/M2539</f>
        <v>100</v>
      </c>
      <c r="Q2539" s="9" t="s">
        <v>8325</v>
      </c>
      <c r="R2539" s="9" t="s">
        <v>8354</v>
      </c>
      <c r="S2539" s="13">
        <f>(((K2539/60)/60)/24)+DATE(1970,1,1)+(-5/24)</f>
        <v>40696.440451388888</v>
      </c>
      <c r="T2539" s="13">
        <f>(((J2539/60)/60)/24)+DATE(1970,1,1)+(-5/24)</f>
        <v>40756.440451388888</v>
      </c>
      <c r="U2539">
        <f t="shared" si="39"/>
        <v>2011</v>
      </c>
    </row>
    <row r="2540" spans="1:21" ht="30" x14ac:dyDescent="0.2">
      <c r="A2540" s="8">
        <f>F2540/E2540</f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14">
        <f>F2540/M2540</f>
        <v>109.96308108108107</v>
      </c>
      <c r="Q2540" s="9" t="s">
        <v>8325</v>
      </c>
      <c r="R2540" s="9" t="s">
        <v>8354</v>
      </c>
      <c r="S2540" s="13">
        <f>(((K2540/60)/60)/24)+DATE(1970,1,1)+(-5/24)</f>
        <v>41298.301631944443</v>
      </c>
      <c r="T2540" s="13">
        <f>(((J2540/60)/60)/24)+DATE(1970,1,1)+(-5/24)</f>
        <v>41328.999305555553</v>
      </c>
      <c r="U2540">
        <f t="shared" si="39"/>
        <v>2013</v>
      </c>
    </row>
    <row r="2541" spans="1:21" ht="45" x14ac:dyDescent="0.2">
      <c r="A2541" s="8">
        <f>F2541/E2541</f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14">
        <f>F2541/M2541</f>
        <v>169.91525423728814</v>
      </c>
      <c r="Q2541" s="9" t="s">
        <v>8325</v>
      </c>
      <c r="R2541" s="9" t="s">
        <v>8354</v>
      </c>
      <c r="S2541" s="13">
        <f>(((K2541/60)/60)/24)+DATE(1970,1,1)+(-5/24)</f>
        <v>41977.693888888891</v>
      </c>
      <c r="T2541" s="13">
        <f>(((J2541/60)/60)/24)+DATE(1970,1,1)+(-5/24)</f>
        <v>42037.693888888891</v>
      </c>
      <c r="U2541">
        <f t="shared" si="39"/>
        <v>2014</v>
      </c>
    </row>
    <row r="2542" spans="1:21" ht="45" x14ac:dyDescent="0.2">
      <c r="A2542" s="8">
        <f>F2542/E2542</f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14">
        <f>F2542/M2542</f>
        <v>95.740740740740748</v>
      </c>
      <c r="Q2542" s="9" t="s">
        <v>8325</v>
      </c>
      <c r="R2542" s="9" t="s">
        <v>8354</v>
      </c>
      <c r="S2542" s="13">
        <f>(((K2542/60)/60)/24)+DATE(1970,1,1)+(-5/24)</f>
        <v>40785.466678240737</v>
      </c>
      <c r="T2542" s="13">
        <f>(((J2542/60)/60)/24)+DATE(1970,1,1)+(-5/24)</f>
        <v>40845.466678240737</v>
      </c>
      <c r="U2542">
        <f t="shared" si="39"/>
        <v>2011</v>
      </c>
    </row>
    <row r="2543" spans="1:21" ht="45" x14ac:dyDescent="0.2">
      <c r="A2543" s="8">
        <f>F2543/E2543</f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14">
        <f>F2543/M2543</f>
        <v>59.460317460317462</v>
      </c>
      <c r="Q2543" s="9" t="s">
        <v>8325</v>
      </c>
      <c r="R2543" s="9" t="s">
        <v>8354</v>
      </c>
      <c r="S2543" s="13">
        <f>(((K2543/60)/60)/24)+DATE(1970,1,1)+(-5/24)</f>
        <v>41483.240949074068</v>
      </c>
      <c r="T2543" s="13">
        <f>(((J2543/60)/60)/24)+DATE(1970,1,1)+(-5/24)</f>
        <v>41543.240949074068</v>
      </c>
      <c r="U2543">
        <f t="shared" si="39"/>
        <v>2013</v>
      </c>
    </row>
    <row r="2544" spans="1:21" ht="45" x14ac:dyDescent="0.2">
      <c r="A2544" s="8">
        <f>F2544/E2544</f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14">
        <f>F2544/M2544</f>
        <v>55.769230769230766</v>
      </c>
      <c r="Q2544" s="9" t="s">
        <v>8325</v>
      </c>
      <c r="R2544" s="9" t="s">
        <v>8354</v>
      </c>
      <c r="S2544" s="13">
        <f>(((K2544/60)/60)/24)+DATE(1970,1,1)+(-5/24)</f>
        <v>41509.218252314815</v>
      </c>
      <c r="T2544" s="13">
        <f>(((J2544/60)/60)/24)+DATE(1970,1,1)+(-5/24)</f>
        <v>41547.957638888889</v>
      </c>
      <c r="U2544">
        <f t="shared" si="39"/>
        <v>2013</v>
      </c>
    </row>
    <row r="2545" spans="1:21" ht="45" x14ac:dyDescent="0.2">
      <c r="A2545" s="8">
        <f>F2545/E2545</f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14">
        <f>F2545/M2545</f>
        <v>30.076923076923077</v>
      </c>
      <c r="Q2545" s="9" t="s">
        <v>8325</v>
      </c>
      <c r="R2545" s="9" t="s">
        <v>8354</v>
      </c>
      <c r="S2545" s="13">
        <f>(((K2545/60)/60)/24)+DATE(1970,1,1)+(-5/24)</f>
        <v>40513.899282407401</v>
      </c>
      <c r="T2545" s="13">
        <f>(((J2545/60)/60)/24)+DATE(1970,1,1)+(-5/24)</f>
        <v>40544.916666666664</v>
      </c>
      <c r="U2545">
        <f t="shared" si="39"/>
        <v>2010</v>
      </c>
    </row>
    <row r="2546" spans="1:21" ht="45" x14ac:dyDescent="0.2">
      <c r="A2546" s="8">
        <f>F2546/E2546</f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14">
        <f>F2546/M2546</f>
        <v>88.438596491228068</v>
      </c>
      <c r="Q2546" s="9" t="s">
        <v>8325</v>
      </c>
      <c r="R2546" s="9" t="s">
        <v>8354</v>
      </c>
      <c r="S2546" s="13">
        <f>(((K2546/60)/60)/24)+DATE(1970,1,1)+(-5/24)</f>
        <v>41068.3121412037</v>
      </c>
      <c r="T2546" s="13">
        <f>(((J2546/60)/60)/24)+DATE(1970,1,1)+(-5/24)</f>
        <v>41098.3121412037</v>
      </c>
      <c r="U2546">
        <f t="shared" si="39"/>
        <v>2012</v>
      </c>
    </row>
    <row r="2547" spans="1:21" ht="45" x14ac:dyDescent="0.2">
      <c r="A2547" s="8">
        <f>F2547/E2547</f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14">
        <f>F2547/M2547</f>
        <v>64.032786885245898</v>
      </c>
      <c r="Q2547" s="9" t="s">
        <v>8325</v>
      </c>
      <c r="R2547" s="9" t="s">
        <v>8354</v>
      </c>
      <c r="S2547" s="13">
        <f>(((K2547/60)/60)/24)+DATE(1970,1,1)+(-5/24)</f>
        <v>42026.929837962954</v>
      </c>
      <c r="T2547" s="13">
        <f>(((J2547/60)/60)/24)+DATE(1970,1,1)+(-5/24)</f>
        <v>42061.812499999993</v>
      </c>
      <c r="U2547">
        <f t="shared" si="39"/>
        <v>2015</v>
      </c>
    </row>
    <row r="2548" spans="1:21" ht="45" x14ac:dyDescent="0.2">
      <c r="A2548" s="8">
        <f>F2548/E2548</f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14">
        <f>F2548/M2548</f>
        <v>60.153846153846153</v>
      </c>
      <c r="Q2548" s="9" t="s">
        <v>8325</v>
      </c>
      <c r="R2548" s="9" t="s">
        <v>8354</v>
      </c>
      <c r="S2548" s="13">
        <f>(((K2548/60)/60)/24)+DATE(1970,1,1)+(-5/24)</f>
        <v>41524.650219907402</v>
      </c>
      <c r="T2548" s="13">
        <f>(((J2548/60)/60)/24)+DATE(1970,1,1)+(-5/24)</f>
        <v>41552</v>
      </c>
      <c r="U2548">
        <f t="shared" si="39"/>
        <v>2013</v>
      </c>
    </row>
    <row r="2549" spans="1:21" ht="45" x14ac:dyDescent="0.2">
      <c r="A2549" s="8">
        <f>F2549/E2549</f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14">
        <f>F2549/M2549</f>
        <v>49.194029850746269</v>
      </c>
      <c r="Q2549" s="9" t="s">
        <v>8325</v>
      </c>
      <c r="R2549" s="9" t="s">
        <v>8354</v>
      </c>
      <c r="S2549" s="13">
        <f>(((K2549/60)/60)/24)+DATE(1970,1,1)+(-5/24)</f>
        <v>40973.564849537033</v>
      </c>
      <c r="T2549" s="13">
        <f>(((J2549/60)/60)/24)+DATE(1970,1,1)+(-5/24)</f>
        <v>41003.523182870369</v>
      </c>
      <c r="U2549">
        <f t="shared" si="39"/>
        <v>2012</v>
      </c>
    </row>
    <row r="2550" spans="1:21" ht="45" x14ac:dyDescent="0.2">
      <c r="A2550" s="8">
        <f>F2550/E2550</f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14">
        <f>F2550/M2550</f>
        <v>165.16216216216216</v>
      </c>
      <c r="Q2550" s="9" t="s">
        <v>8325</v>
      </c>
      <c r="R2550" s="9" t="s">
        <v>8354</v>
      </c>
      <c r="S2550" s="13">
        <f>(((K2550/60)/60)/24)+DATE(1970,1,1)+(-5/24)</f>
        <v>42618.417094907411</v>
      </c>
      <c r="T2550" s="13">
        <f>(((J2550/60)/60)/24)+DATE(1970,1,1)+(-5/24)</f>
        <v>42642.977083333331</v>
      </c>
      <c r="U2550">
        <f t="shared" si="39"/>
        <v>2016</v>
      </c>
    </row>
    <row r="2551" spans="1:21" ht="45" x14ac:dyDescent="0.2">
      <c r="A2551" s="8">
        <f>F2551/E2551</f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14">
        <f>F2551/M2551</f>
        <v>43.621621621621621</v>
      </c>
      <c r="Q2551" s="9" t="s">
        <v>8325</v>
      </c>
      <c r="R2551" s="9" t="s">
        <v>8354</v>
      </c>
      <c r="S2551" s="13">
        <f>(((K2551/60)/60)/24)+DATE(1970,1,1)+(-5/24)</f>
        <v>41390.549421296295</v>
      </c>
      <c r="T2551" s="13">
        <f>(((J2551/60)/60)/24)+DATE(1970,1,1)+(-5/24)</f>
        <v>41425.5</v>
      </c>
      <c r="U2551">
        <f t="shared" si="39"/>
        <v>2013</v>
      </c>
    </row>
    <row r="2552" spans="1:21" ht="45" x14ac:dyDescent="0.2">
      <c r="A2552" s="8">
        <f>F2552/E2552</f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14">
        <f>F2552/M2552</f>
        <v>43.7</v>
      </c>
      <c r="Q2552" s="9" t="s">
        <v>8325</v>
      </c>
      <c r="R2552" s="9" t="s">
        <v>8354</v>
      </c>
      <c r="S2552" s="13">
        <f>(((K2552/60)/60)/24)+DATE(1970,1,1)+(-5/24)</f>
        <v>42228.425995370366</v>
      </c>
      <c r="T2552" s="13">
        <f>(((J2552/60)/60)/24)+DATE(1970,1,1)+(-5/24)</f>
        <v>42284.957638888889</v>
      </c>
      <c r="U2552">
        <f t="shared" si="39"/>
        <v>2015</v>
      </c>
    </row>
    <row r="2553" spans="1:21" ht="45" x14ac:dyDescent="0.2">
      <c r="A2553" s="8">
        <f>F2553/E2553</f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14">
        <f>F2553/M2553</f>
        <v>67.419642857142861</v>
      </c>
      <c r="Q2553" s="9" t="s">
        <v>8325</v>
      </c>
      <c r="R2553" s="9" t="s">
        <v>8354</v>
      </c>
      <c r="S2553" s="13">
        <f>(((K2553/60)/60)/24)+DATE(1970,1,1)+(-5/24)</f>
        <v>40961.043807870366</v>
      </c>
      <c r="T2553" s="13">
        <f>(((J2553/60)/60)/24)+DATE(1970,1,1)+(-5/24)</f>
        <v>40989.658333333333</v>
      </c>
      <c r="U2553">
        <f t="shared" si="39"/>
        <v>2012</v>
      </c>
    </row>
    <row r="2554" spans="1:21" ht="45" x14ac:dyDescent="0.2">
      <c r="A2554" s="8">
        <f>F2554/E2554</f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14">
        <f>F2554/M2554</f>
        <v>177.5</v>
      </c>
      <c r="Q2554" s="9" t="s">
        <v>8325</v>
      </c>
      <c r="R2554" s="9" t="s">
        <v>8354</v>
      </c>
      <c r="S2554" s="13">
        <f>(((K2554/60)/60)/24)+DATE(1970,1,1)+(-5/24)</f>
        <v>42769.601631944439</v>
      </c>
      <c r="T2554" s="13">
        <f>(((J2554/60)/60)/24)+DATE(1970,1,1)+(-5/24)</f>
        <v>42799.601631944439</v>
      </c>
      <c r="U2554">
        <f t="shared" si="39"/>
        <v>2017</v>
      </c>
    </row>
    <row r="2555" spans="1:21" ht="45" x14ac:dyDescent="0.2">
      <c r="A2555" s="8">
        <f>F2555/E2555</f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14">
        <f>F2555/M2555</f>
        <v>38.883333333333333</v>
      </c>
      <c r="Q2555" s="9" t="s">
        <v>8325</v>
      </c>
      <c r="R2555" s="9" t="s">
        <v>8354</v>
      </c>
      <c r="S2555" s="13">
        <f>(((K2555/60)/60)/24)+DATE(1970,1,1)+(-5/24)</f>
        <v>41112.99082175926</v>
      </c>
      <c r="T2555" s="13">
        <f>(((J2555/60)/60)/24)+DATE(1970,1,1)+(-5/24)</f>
        <v>41172.99082175926</v>
      </c>
      <c r="U2555">
        <f t="shared" si="39"/>
        <v>2012</v>
      </c>
    </row>
    <row r="2556" spans="1:21" ht="45" x14ac:dyDescent="0.2">
      <c r="A2556" s="8">
        <f>F2556/E2556</f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14">
        <f>F2556/M2556</f>
        <v>54.985074626865675</v>
      </c>
      <c r="Q2556" s="9" t="s">
        <v>8325</v>
      </c>
      <c r="R2556" s="9" t="s">
        <v>8354</v>
      </c>
      <c r="S2556" s="13">
        <f>(((K2556/60)/60)/24)+DATE(1970,1,1)+(-5/24)</f>
        <v>42124.869942129626</v>
      </c>
      <c r="T2556" s="13">
        <f>(((J2556/60)/60)/24)+DATE(1970,1,1)+(-5/24)</f>
        <v>42155.957638888889</v>
      </c>
      <c r="U2556">
        <f t="shared" si="39"/>
        <v>2015</v>
      </c>
    </row>
    <row r="2557" spans="1:21" ht="45" x14ac:dyDescent="0.2">
      <c r="A2557" s="8">
        <f>F2557/E2557</f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14">
        <f>F2557/M2557</f>
        <v>61.342857142857142</v>
      </c>
      <c r="Q2557" s="9" t="s">
        <v>8325</v>
      </c>
      <c r="R2557" s="9" t="s">
        <v>8354</v>
      </c>
      <c r="S2557" s="13">
        <f>(((K2557/60)/60)/24)+DATE(1970,1,1)+(-5/24)</f>
        <v>41026.44667824074</v>
      </c>
      <c r="T2557" s="13">
        <f>(((J2557/60)/60)/24)+DATE(1970,1,1)+(-5/24)</f>
        <v>41057.44667824074</v>
      </c>
      <c r="U2557">
        <f t="shared" si="39"/>
        <v>2012</v>
      </c>
    </row>
    <row r="2558" spans="1:21" ht="45" x14ac:dyDescent="0.2">
      <c r="A2558" s="8">
        <f>F2558/E2558</f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14">
        <f>F2558/M2558</f>
        <v>23.117647058823529</v>
      </c>
      <c r="Q2558" s="9" t="s">
        <v>8325</v>
      </c>
      <c r="R2558" s="9" t="s">
        <v>8354</v>
      </c>
      <c r="S2558" s="13">
        <f>(((K2558/60)/60)/24)+DATE(1970,1,1)+(-5/24)</f>
        <v>41222.783067129625</v>
      </c>
      <c r="T2558" s="13">
        <f>(((J2558/60)/60)/24)+DATE(1970,1,1)+(-5/24)</f>
        <v>41267.783067129625</v>
      </c>
      <c r="U2558">
        <f t="shared" si="39"/>
        <v>2012</v>
      </c>
    </row>
    <row r="2559" spans="1:21" ht="30" x14ac:dyDescent="0.2">
      <c r="A2559" s="8">
        <f>F2559/E2559</f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14">
        <f>F2559/M2559</f>
        <v>29.611111111111111</v>
      </c>
      <c r="Q2559" s="9" t="s">
        <v>8325</v>
      </c>
      <c r="R2559" s="9" t="s">
        <v>8354</v>
      </c>
      <c r="S2559" s="13">
        <f>(((K2559/60)/60)/24)+DATE(1970,1,1)+(-5/24)</f>
        <v>41744.536874999998</v>
      </c>
      <c r="T2559" s="13">
        <f>(((J2559/60)/60)/24)+DATE(1970,1,1)+(-5/24)</f>
        <v>41774.536874999998</v>
      </c>
      <c r="U2559">
        <f t="shared" si="39"/>
        <v>2014</v>
      </c>
    </row>
    <row r="2560" spans="1:21" ht="30" x14ac:dyDescent="0.2">
      <c r="A2560" s="8">
        <f>F2560/E2560</f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14">
        <f>F2560/M2560</f>
        <v>75.611111111111114</v>
      </c>
      <c r="Q2560" s="9" t="s">
        <v>8325</v>
      </c>
      <c r="R2560" s="9" t="s">
        <v>8354</v>
      </c>
      <c r="S2560" s="13">
        <f>(((K2560/60)/60)/24)+DATE(1970,1,1)+(-5/24)</f>
        <v>42093.651689814818</v>
      </c>
      <c r="T2560" s="13">
        <f>(((J2560/60)/60)/24)+DATE(1970,1,1)+(-5/24)</f>
        <v>42125.374305555553</v>
      </c>
      <c r="U2560">
        <f t="shared" si="39"/>
        <v>2015</v>
      </c>
    </row>
    <row r="2561" spans="1:21" ht="45" x14ac:dyDescent="0.2">
      <c r="A2561" s="8">
        <f>F2561/E2561</f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14">
        <f>F2561/M2561</f>
        <v>35.6</v>
      </c>
      <c r="Q2561" s="9" t="s">
        <v>8325</v>
      </c>
      <c r="R2561" s="9" t="s">
        <v>8354</v>
      </c>
      <c r="S2561" s="13">
        <f>(((K2561/60)/60)/24)+DATE(1970,1,1)+(-5/24)</f>
        <v>40829.665324074071</v>
      </c>
      <c r="T2561" s="13">
        <f>(((J2561/60)/60)/24)+DATE(1970,1,1)+(-5/24)</f>
        <v>40862.609027777777</v>
      </c>
      <c r="U2561">
        <f t="shared" si="39"/>
        <v>2011</v>
      </c>
    </row>
    <row r="2562" spans="1:21" ht="45" x14ac:dyDescent="0.2">
      <c r="A2562" s="8">
        <f>F2562/E2562</f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14">
        <f>F2562/M2562</f>
        <v>143</v>
      </c>
      <c r="Q2562" s="9" t="s">
        <v>8325</v>
      </c>
      <c r="R2562" s="9" t="s">
        <v>8354</v>
      </c>
      <c r="S2562" s="13">
        <f>(((K2562/60)/60)/24)+DATE(1970,1,1)+(-5/24)</f>
        <v>42039.742754629631</v>
      </c>
      <c r="T2562" s="13">
        <f>(((J2562/60)/60)/24)+DATE(1970,1,1)+(-5/24)</f>
        <v>42069.742754629631</v>
      </c>
      <c r="U2562">
        <f t="shared" si="39"/>
        <v>2015</v>
      </c>
    </row>
    <row r="2563" spans="1:21" ht="45" x14ac:dyDescent="0.2">
      <c r="A2563" s="8">
        <f>F2563/E2563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14" t="e">
        <f>F2563/M2563</f>
        <v>#DIV/0!</v>
      </c>
      <c r="Q2563" s="9" t="s">
        <v>8336</v>
      </c>
      <c r="R2563" s="9" t="s">
        <v>8337</v>
      </c>
      <c r="S2563" s="13">
        <f>(((K2563/60)/60)/24)+DATE(1970,1,1)+(-5/24)</f>
        <v>42260.320474537039</v>
      </c>
      <c r="T2563" s="13">
        <f>(((J2563/60)/60)/24)+DATE(1970,1,1)+(-5/24)</f>
        <v>42290.320474537039</v>
      </c>
      <c r="U2563">
        <f t="shared" ref="U2563:U2626" si="40">YEAR(S2563)</f>
        <v>2015</v>
      </c>
    </row>
    <row r="2564" spans="1:21" ht="45" x14ac:dyDescent="0.2">
      <c r="A2564" s="8">
        <f>F2564/E2564</f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14">
        <f>F2564/M2564</f>
        <v>25</v>
      </c>
      <c r="Q2564" s="9" t="s">
        <v>8336</v>
      </c>
      <c r="R2564" s="9" t="s">
        <v>8337</v>
      </c>
      <c r="S2564" s="13">
        <f>(((K2564/60)/60)/24)+DATE(1970,1,1)+(-5/24)</f>
        <v>42594.316423611112</v>
      </c>
      <c r="T2564" s="13">
        <f>(((J2564/60)/60)/24)+DATE(1970,1,1)+(-5/24)</f>
        <v>42654.316423611112</v>
      </c>
      <c r="U2564">
        <f t="shared" si="40"/>
        <v>2016</v>
      </c>
    </row>
    <row r="2565" spans="1:21" ht="30" x14ac:dyDescent="0.2">
      <c r="A2565" s="8">
        <f>F2565/E2565</f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14" t="e">
        <f>F2565/M2565</f>
        <v>#DIV/0!</v>
      </c>
      <c r="Q2565" s="9" t="s">
        <v>8336</v>
      </c>
      <c r="R2565" s="9" t="s">
        <v>8337</v>
      </c>
      <c r="S2565" s="13">
        <f>(((K2565/60)/60)/24)+DATE(1970,1,1)+(-5/24)</f>
        <v>42154.931145833332</v>
      </c>
      <c r="T2565" s="13">
        <f>(((J2565/60)/60)/24)+DATE(1970,1,1)+(-5/24)</f>
        <v>42214.931145833332</v>
      </c>
      <c r="U2565">
        <f t="shared" si="40"/>
        <v>2015</v>
      </c>
    </row>
    <row r="2566" spans="1:21" ht="45" x14ac:dyDescent="0.2">
      <c r="A2566" s="8">
        <f>F2566/E2566</f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14" t="e">
        <f>F2566/M2566</f>
        <v>#DIV/0!</v>
      </c>
      <c r="Q2566" s="9" t="s">
        <v>8336</v>
      </c>
      <c r="R2566" s="9" t="s">
        <v>8337</v>
      </c>
      <c r="S2566" s="13">
        <f>(((K2566/60)/60)/24)+DATE(1970,1,1)+(-5/24)</f>
        <v>41821.83216435185</v>
      </c>
      <c r="T2566" s="13">
        <f>(((J2566/60)/60)/24)+DATE(1970,1,1)+(-5/24)</f>
        <v>41851.83216435185</v>
      </c>
      <c r="U2566">
        <f t="shared" si="40"/>
        <v>2014</v>
      </c>
    </row>
    <row r="2567" spans="1:21" ht="45" x14ac:dyDescent="0.2">
      <c r="A2567" s="8">
        <f>F2567/E2567</f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14">
        <f>F2567/M2567</f>
        <v>100</v>
      </c>
      <c r="Q2567" s="9" t="s">
        <v>8336</v>
      </c>
      <c r="R2567" s="9" t="s">
        <v>8337</v>
      </c>
      <c r="S2567" s="13">
        <f>(((K2567/60)/60)/24)+DATE(1970,1,1)+(-5/24)</f>
        <v>42440.442002314812</v>
      </c>
      <c r="T2567" s="13">
        <f>(((J2567/60)/60)/24)+DATE(1970,1,1)+(-5/24)</f>
        <v>42499.659722222219</v>
      </c>
      <c r="U2567">
        <f t="shared" si="40"/>
        <v>2016</v>
      </c>
    </row>
    <row r="2568" spans="1:21" ht="45" x14ac:dyDescent="0.2">
      <c r="A2568" s="8">
        <f>F2568/E2568</f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14" t="e">
        <f>F2568/M2568</f>
        <v>#DIV/0!</v>
      </c>
      <c r="Q2568" s="9" t="s">
        <v>8336</v>
      </c>
      <c r="R2568" s="9" t="s">
        <v>8337</v>
      </c>
      <c r="S2568" s="13">
        <f>(((K2568/60)/60)/24)+DATE(1970,1,1)+(-5/24)</f>
        <v>41842.772546296292</v>
      </c>
      <c r="T2568" s="13">
        <f>(((J2568/60)/60)/24)+DATE(1970,1,1)+(-5/24)</f>
        <v>41872.772546296292</v>
      </c>
      <c r="U2568">
        <f t="shared" si="40"/>
        <v>2014</v>
      </c>
    </row>
    <row r="2569" spans="1:21" ht="45" x14ac:dyDescent="0.2">
      <c r="A2569" s="8">
        <f>F2569/E2569</f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14">
        <f>F2569/M2569</f>
        <v>60</v>
      </c>
      <c r="Q2569" s="9" t="s">
        <v>8336</v>
      </c>
      <c r="R2569" s="9" t="s">
        <v>8337</v>
      </c>
      <c r="S2569" s="13">
        <f>(((K2569/60)/60)/24)+DATE(1970,1,1)+(-5/24)</f>
        <v>42087.670578703699</v>
      </c>
      <c r="T2569" s="13">
        <f>(((J2569/60)/60)/24)+DATE(1970,1,1)+(-5/24)</f>
        <v>42117.670578703699</v>
      </c>
      <c r="U2569">
        <f t="shared" si="40"/>
        <v>2015</v>
      </c>
    </row>
    <row r="2570" spans="1:21" ht="45" x14ac:dyDescent="0.2">
      <c r="A2570" s="8">
        <f>F2570/E2570</f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14">
        <f>F2570/M2570</f>
        <v>50</v>
      </c>
      <c r="Q2570" s="9" t="s">
        <v>8336</v>
      </c>
      <c r="R2570" s="9" t="s">
        <v>8337</v>
      </c>
      <c r="S2570" s="13">
        <f>(((K2570/60)/60)/24)+DATE(1970,1,1)+(-5/24)</f>
        <v>42584.45826388889</v>
      </c>
      <c r="T2570" s="13">
        <f>(((J2570/60)/60)/24)+DATE(1970,1,1)+(-5/24)</f>
        <v>42614.45826388889</v>
      </c>
      <c r="U2570">
        <f t="shared" si="40"/>
        <v>2016</v>
      </c>
    </row>
    <row r="2571" spans="1:21" ht="45" x14ac:dyDescent="0.2">
      <c r="A2571" s="8">
        <f>F2571/E2571</f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14">
        <f>F2571/M2571</f>
        <v>72.5</v>
      </c>
      <c r="Q2571" s="9" t="s">
        <v>8336</v>
      </c>
      <c r="R2571" s="9" t="s">
        <v>8337</v>
      </c>
      <c r="S2571" s="13">
        <f>(((K2571/60)/60)/24)+DATE(1970,1,1)+(-5/24)</f>
        <v>42233.897129629629</v>
      </c>
      <c r="T2571" s="13">
        <f>(((J2571/60)/60)/24)+DATE(1970,1,1)+(-5/24)</f>
        <v>42263.897129629629</v>
      </c>
      <c r="U2571">
        <f t="shared" si="40"/>
        <v>2015</v>
      </c>
    </row>
    <row r="2572" spans="1:21" ht="45" x14ac:dyDescent="0.2">
      <c r="A2572" s="8">
        <f>F2572/E2572</f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14">
        <f>F2572/M2572</f>
        <v>29.5</v>
      </c>
      <c r="Q2572" s="9" t="s">
        <v>8336</v>
      </c>
      <c r="R2572" s="9" t="s">
        <v>8337</v>
      </c>
      <c r="S2572" s="13">
        <f>(((K2572/60)/60)/24)+DATE(1970,1,1)+(-5/24)</f>
        <v>42744.694849537038</v>
      </c>
      <c r="T2572" s="13">
        <f>(((J2572/60)/60)/24)+DATE(1970,1,1)+(-5/24)</f>
        <v>42774.694849537038</v>
      </c>
      <c r="U2572">
        <f t="shared" si="40"/>
        <v>2017</v>
      </c>
    </row>
    <row r="2573" spans="1:21" ht="45" x14ac:dyDescent="0.2">
      <c r="A2573" s="8">
        <f>F2573/E2573</f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14">
        <f>F2573/M2573</f>
        <v>62.5</v>
      </c>
      <c r="Q2573" s="9" t="s">
        <v>8336</v>
      </c>
      <c r="R2573" s="9" t="s">
        <v>8337</v>
      </c>
      <c r="S2573" s="13">
        <f>(((K2573/60)/60)/24)+DATE(1970,1,1)+(-5/24)</f>
        <v>42449.133344907408</v>
      </c>
      <c r="T2573" s="13">
        <f>(((J2573/60)/60)/24)+DATE(1970,1,1)+(-5/24)</f>
        <v>42509.133344907408</v>
      </c>
      <c r="U2573">
        <f t="shared" si="40"/>
        <v>2016</v>
      </c>
    </row>
    <row r="2574" spans="1:21" ht="45" x14ac:dyDescent="0.2">
      <c r="A2574" s="8">
        <f>F2574/E2574</f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14" t="e">
        <f>F2574/M2574</f>
        <v>#DIV/0!</v>
      </c>
      <c r="Q2574" s="9" t="s">
        <v>8336</v>
      </c>
      <c r="R2574" s="9" t="s">
        <v>8337</v>
      </c>
      <c r="S2574" s="13">
        <f>(((K2574/60)/60)/24)+DATE(1970,1,1)+(-5/24)</f>
        <v>42076.911076388882</v>
      </c>
      <c r="T2574" s="13">
        <f>(((J2574/60)/60)/24)+DATE(1970,1,1)+(-5/24)</f>
        <v>42106.911076388882</v>
      </c>
      <c r="U2574">
        <f t="shared" si="40"/>
        <v>2015</v>
      </c>
    </row>
    <row r="2575" spans="1:21" ht="45" x14ac:dyDescent="0.2">
      <c r="A2575" s="8">
        <f>F2575/E2575</f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14" t="e">
        <f>F2575/M2575</f>
        <v>#DIV/0!</v>
      </c>
      <c r="Q2575" s="9" t="s">
        <v>8336</v>
      </c>
      <c r="R2575" s="9" t="s">
        <v>8337</v>
      </c>
      <c r="S2575" s="13">
        <f>(((K2575/60)/60)/24)+DATE(1970,1,1)+(-5/24)</f>
        <v>41829.383668981478</v>
      </c>
      <c r="T2575" s="13">
        <f>(((J2575/60)/60)/24)+DATE(1970,1,1)+(-5/24)</f>
        <v>41874.383668981478</v>
      </c>
      <c r="U2575">
        <f t="shared" si="40"/>
        <v>2014</v>
      </c>
    </row>
    <row r="2576" spans="1:21" ht="45" x14ac:dyDescent="0.2">
      <c r="A2576" s="8">
        <f>F2576/E2576</f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14" t="e">
        <f>F2576/M2576</f>
        <v>#DIV/0!</v>
      </c>
      <c r="Q2576" s="9" t="s">
        <v>8336</v>
      </c>
      <c r="R2576" s="9" t="s">
        <v>8337</v>
      </c>
      <c r="S2576" s="13">
        <f>(((K2576/60)/60)/24)+DATE(1970,1,1)+(-5/24)</f>
        <v>42487.617418981477</v>
      </c>
      <c r="T2576" s="13">
        <f>(((J2576/60)/60)/24)+DATE(1970,1,1)+(-5/24)</f>
        <v>42508.617418981477</v>
      </c>
      <c r="U2576">
        <f t="shared" si="40"/>
        <v>2016</v>
      </c>
    </row>
    <row r="2577" spans="1:21" ht="45" x14ac:dyDescent="0.2">
      <c r="A2577" s="8">
        <f>F2577/E2577</f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14" t="e">
        <f>F2577/M2577</f>
        <v>#DIV/0!</v>
      </c>
      <c r="Q2577" s="9" t="s">
        <v>8336</v>
      </c>
      <c r="R2577" s="9" t="s">
        <v>8337</v>
      </c>
      <c r="S2577" s="13">
        <f>(((K2577/60)/60)/24)+DATE(1970,1,1)+(-5/24)</f>
        <v>41985.90039351851</v>
      </c>
      <c r="T2577" s="13">
        <f>(((J2577/60)/60)/24)+DATE(1970,1,1)+(-5/24)</f>
        <v>42015.90039351851</v>
      </c>
      <c r="U2577">
        <f t="shared" si="40"/>
        <v>2014</v>
      </c>
    </row>
    <row r="2578" spans="1:21" ht="30" x14ac:dyDescent="0.2">
      <c r="A2578" s="8">
        <f>F2578/E2578</f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14" t="e">
        <f>F2578/M2578</f>
        <v>#DIV/0!</v>
      </c>
      <c r="Q2578" s="9" t="s">
        <v>8336</v>
      </c>
      <c r="R2578" s="9" t="s">
        <v>8337</v>
      </c>
      <c r="S2578" s="13">
        <f>(((K2578/60)/60)/24)+DATE(1970,1,1)+(-5/24)</f>
        <v>42059.801469907405</v>
      </c>
      <c r="T2578" s="13">
        <f>(((J2578/60)/60)/24)+DATE(1970,1,1)+(-5/24)</f>
        <v>42104.759803240733</v>
      </c>
      <c r="U2578">
        <f t="shared" si="40"/>
        <v>2015</v>
      </c>
    </row>
    <row r="2579" spans="1:21" ht="45" x14ac:dyDescent="0.2">
      <c r="A2579" s="8">
        <f>F2579/E2579</f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14" t="e">
        <f>F2579/M2579</f>
        <v>#DIV/0!</v>
      </c>
      <c r="Q2579" s="9" t="s">
        <v>8336</v>
      </c>
      <c r="R2579" s="9" t="s">
        <v>8337</v>
      </c>
      <c r="S2579" s="13">
        <f>(((K2579/60)/60)/24)+DATE(1970,1,1)+(-5/24)</f>
        <v>41830.612233796295</v>
      </c>
      <c r="T2579" s="13">
        <f>(((J2579/60)/60)/24)+DATE(1970,1,1)+(-5/24)</f>
        <v>41855.612233796295</v>
      </c>
      <c r="U2579">
        <f t="shared" si="40"/>
        <v>2014</v>
      </c>
    </row>
    <row r="2580" spans="1:21" ht="45" x14ac:dyDescent="0.2">
      <c r="A2580" s="8">
        <f>F2580/E2580</f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14" t="e">
        <f>F2580/M2580</f>
        <v>#DIV/0!</v>
      </c>
      <c r="Q2580" s="9" t="s">
        <v>8336</v>
      </c>
      <c r="R2580" s="9" t="s">
        <v>8337</v>
      </c>
      <c r="S2580" s="13">
        <f>(((K2580/60)/60)/24)+DATE(1970,1,1)+(-5/24)</f>
        <v>42237.814571759263</v>
      </c>
      <c r="T2580" s="13">
        <f>(((J2580/60)/60)/24)+DATE(1970,1,1)+(-5/24)</f>
        <v>42286.499999999993</v>
      </c>
      <c r="U2580">
        <f t="shared" si="40"/>
        <v>2015</v>
      </c>
    </row>
    <row r="2581" spans="1:21" ht="45" x14ac:dyDescent="0.2">
      <c r="A2581" s="8">
        <f>F2581/E2581</f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14">
        <f>F2581/M2581</f>
        <v>23.083333333333332</v>
      </c>
      <c r="Q2581" s="9" t="s">
        <v>8336</v>
      </c>
      <c r="R2581" s="9" t="s">
        <v>8337</v>
      </c>
      <c r="S2581" s="13">
        <f>(((K2581/60)/60)/24)+DATE(1970,1,1)+(-5/24)</f>
        <v>41837.621562499997</v>
      </c>
      <c r="T2581" s="13">
        <f>(((J2581/60)/60)/24)+DATE(1970,1,1)+(-5/24)</f>
        <v>41897.621562499997</v>
      </c>
      <c r="U2581">
        <f t="shared" si="40"/>
        <v>2014</v>
      </c>
    </row>
    <row r="2582" spans="1:21" ht="45" x14ac:dyDescent="0.2">
      <c r="A2582" s="8">
        <f>F2582/E2582</f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14">
        <f>F2582/M2582</f>
        <v>25.5</v>
      </c>
      <c r="Q2582" s="9" t="s">
        <v>8336</v>
      </c>
      <c r="R2582" s="9" t="s">
        <v>8337</v>
      </c>
      <c r="S2582" s="13">
        <f>(((K2582/60)/60)/24)+DATE(1970,1,1)+(-5/24)</f>
        <v>42110.118090277778</v>
      </c>
      <c r="T2582" s="13">
        <f>(((J2582/60)/60)/24)+DATE(1970,1,1)+(-5/24)</f>
        <v>42139.916666666664</v>
      </c>
      <c r="U2582">
        <f t="shared" si="40"/>
        <v>2015</v>
      </c>
    </row>
    <row r="2583" spans="1:21" ht="45" x14ac:dyDescent="0.2">
      <c r="A2583" s="8">
        <f>F2583/E2583</f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14">
        <f>F2583/M2583</f>
        <v>48.18181818181818</v>
      </c>
      <c r="Q2583" s="9" t="s">
        <v>8336</v>
      </c>
      <c r="R2583" s="9" t="s">
        <v>8337</v>
      </c>
      <c r="S2583" s="13">
        <f>(((K2583/60)/60)/24)+DATE(1970,1,1)+(-5/24)</f>
        <v>42294.420115740737</v>
      </c>
      <c r="T2583" s="13">
        <f>(((J2583/60)/60)/24)+DATE(1970,1,1)+(-5/24)</f>
        <v>42324.461782407401</v>
      </c>
      <c r="U2583">
        <f t="shared" si="40"/>
        <v>2015</v>
      </c>
    </row>
    <row r="2584" spans="1:21" ht="30" x14ac:dyDescent="0.2">
      <c r="A2584" s="8">
        <f>F2584/E2584</f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14">
        <f>F2584/M2584</f>
        <v>1</v>
      </c>
      <c r="Q2584" s="9" t="s">
        <v>8336</v>
      </c>
      <c r="R2584" s="9" t="s">
        <v>8337</v>
      </c>
      <c r="S2584" s="13">
        <f>(((K2584/60)/60)/24)+DATE(1970,1,1)+(-5/24)</f>
        <v>42642.780486111107</v>
      </c>
      <c r="T2584" s="13">
        <f>(((J2584/60)/60)/24)+DATE(1970,1,1)+(-5/24)</f>
        <v>42672.780486111107</v>
      </c>
      <c r="U2584">
        <f t="shared" si="40"/>
        <v>2016</v>
      </c>
    </row>
    <row r="2585" spans="1:21" ht="30" x14ac:dyDescent="0.2">
      <c r="A2585" s="8">
        <f>F2585/E2585</f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14">
        <f>F2585/M2585</f>
        <v>1</v>
      </c>
      <c r="Q2585" s="9" t="s">
        <v>8336</v>
      </c>
      <c r="R2585" s="9" t="s">
        <v>8337</v>
      </c>
      <c r="S2585" s="13">
        <f>(((K2585/60)/60)/24)+DATE(1970,1,1)+(-5/24)</f>
        <v>42019.561111111114</v>
      </c>
      <c r="T2585" s="13">
        <f>(((J2585/60)/60)/24)+DATE(1970,1,1)+(-5/24)</f>
        <v>42079.519444444442</v>
      </c>
      <c r="U2585">
        <f t="shared" si="40"/>
        <v>2015</v>
      </c>
    </row>
    <row r="2586" spans="1:21" ht="30" x14ac:dyDescent="0.2">
      <c r="A2586" s="8">
        <f>F2586/E2586</f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14" t="e">
        <f>F2586/M2586</f>
        <v>#DIV/0!</v>
      </c>
      <c r="Q2586" s="9" t="s">
        <v>8336</v>
      </c>
      <c r="R2586" s="9" t="s">
        <v>8337</v>
      </c>
      <c r="S2586" s="13">
        <f>(((K2586/60)/60)/24)+DATE(1970,1,1)+(-5/24)</f>
        <v>42139.964918981481</v>
      </c>
      <c r="T2586" s="13">
        <f>(((J2586/60)/60)/24)+DATE(1970,1,1)+(-5/24)</f>
        <v>42169.964918981481</v>
      </c>
      <c r="U2586">
        <f t="shared" si="40"/>
        <v>2015</v>
      </c>
    </row>
    <row r="2587" spans="1:21" ht="45" x14ac:dyDescent="0.2">
      <c r="A2587" s="8">
        <f>F2587/E2587</f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14">
        <f>F2587/M2587</f>
        <v>50</v>
      </c>
      <c r="Q2587" s="9" t="s">
        <v>8336</v>
      </c>
      <c r="R2587" s="9" t="s">
        <v>8337</v>
      </c>
      <c r="S2587" s="13">
        <f>(((K2587/60)/60)/24)+DATE(1970,1,1)+(-5/24)</f>
        <v>41795.754999999997</v>
      </c>
      <c r="T2587" s="13">
        <f>(((J2587/60)/60)/24)+DATE(1970,1,1)+(-5/24)</f>
        <v>41825.754999999997</v>
      </c>
      <c r="U2587">
        <f t="shared" si="40"/>
        <v>2014</v>
      </c>
    </row>
    <row r="2588" spans="1:21" ht="30" x14ac:dyDescent="0.2">
      <c r="A2588" s="8">
        <f>F2588/E2588</f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14">
        <f>F2588/M2588</f>
        <v>5</v>
      </c>
      <c r="Q2588" s="9" t="s">
        <v>8336</v>
      </c>
      <c r="R2588" s="9" t="s">
        <v>8337</v>
      </c>
      <c r="S2588" s="13">
        <f>(((K2588/60)/60)/24)+DATE(1970,1,1)+(-5/24)</f>
        <v>42333.121944444443</v>
      </c>
      <c r="T2588" s="13">
        <f>(((J2588/60)/60)/24)+DATE(1970,1,1)+(-5/24)</f>
        <v>42363.121944444443</v>
      </c>
      <c r="U2588">
        <f t="shared" si="40"/>
        <v>2015</v>
      </c>
    </row>
    <row r="2589" spans="1:21" ht="45" x14ac:dyDescent="0.2">
      <c r="A2589" s="8">
        <f>F2589/E2589</f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14">
        <f>F2589/M2589</f>
        <v>202.83333333333334</v>
      </c>
      <c r="Q2589" s="9" t="s">
        <v>8336</v>
      </c>
      <c r="R2589" s="9" t="s">
        <v>8337</v>
      </c>
      <c r="S2589" s="13">
        <f>(((K2589/60)/60)/24)+DATE(1970,1,1)+(-5/24)</f>
        <v>42338.467048611106</v>
      </c>
      <c r="T2589" s="13">
        <f>(((J2589/60)/60)/24)+DATE(1970,1,1)+(-5/24)</f>
        <v>42368.467048611106</v>
      </c>
      <c r="U2589">
        <f t="shared" si="40"/>
        <v>2015</v>
      </c>
    </row>
    <row r="2590" spans="1:21" ht="45" x14ac:dyDescent="0.2">
      <c r="A2590" s="8">
        <f>F2590/E2590</f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14">
        <f>F2590/M2590</f>
        <v>29.125</v>
      </c>
      <c r="Q2590" s="9" t="s">
        <v>8336</v>
      </c>
      <c r="R2590" s="9" t="s">
        <v>8337</v>
      </c>
      <c r="S2590" s="13">
        <f>(((K2590/60)/60)/24)+DATE(1970,1,1)+(-5/24)</f>
        <v>42042.467893518515</v>
      </c>
      <c r="T2590" s="13">
        <f>(((J2590/60)/60)/24)+DATE(1970,1,1)+(-5/24)</f>
        <v>42094.343055555553</v>
      </c>
      <c r="U2590">
        <f t="shared" si="40"/>
        <v>2015</v>
      </c>
    </row>
    <row r="2591" spans="1:21" ht="45" x14ac:dyDescent="0.2">
      <c r="A2591" s="8">
        <f>F2591/E2591</f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14">
        <f>F2591/M2591</f>
        <v>5</v>
      </c>
      <c r="Q2591" s="9" t="s">
        <v>8336</v>
      </c>
      <c r="R2591" s="9" t="s">
        <v>8337</v>
      </c>
      <c r="S2591" s="13">
        <f>(((K2591/60)/60)/24)+DATE(1970,1,1)+(-5/24)</f>
        <v>42422.327858796292</v>
      </c>
      <c r="T2591" s="13">
        <f>(((J2591/60)/60)/24)+DATE(1970,1,1)+(-5/24)</f>
        <v>42452.286192129628</v>
      </c>
      <c r="U2591">
        <f t="shared" si="40"/>
        <v>2016</v>
      </c>
    </row>
    <row r="2592" spans="1:21" ht="45" x14ac:dyDescent="0.2">
      <c r="A2592" s="8">
        <f>F2592/E2592</f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14" t="e">
        <f>F2592/M2592</f>
        <v>#DIV/0!</v>
      </c>
      <c r="Q2592" s="9" t="s">
        <v>8336</v>
      </c>
      <c r="R2592" s="9" t="s">
        <v>8337</v>
      </c>
      <c r="S2592" s="13">
        <f>(((K2592/60)/60)/24)+DATE(1970,1,1)+(-5/24)</f>
        <v>42388.380752314813</v>
      </c>
      <c r="T2592" s="13">
        <f>(((J2592/60)/60)/24)+DATE(1970,1,1)+(-5/24)</f>
        <v>42395.380752314813</v>
      </c>
      <c r="U2592">
        <f t="shared" si="40"/>
        <v>2016</v>
      </c>
    </row>
    <row r="2593" spans="1:21" ht="45" x14ac:dyDescent="0.2">
      <c r="A2593" s="8">
        <f>F2593/E2593</f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14">
        <f>F2593/M2593</f>
        <v>13</v>
      </c>
      <c r="Q2593" s="9" t="s">
        <v>8336</v>
      </c>
      <c r="R2593" s="9" t="s">
        <v>8337</v>
      </c>
      <c r="S2593" s="13">
        <f>(((K2593/60)/60)/24)+DATE(1970,1,1)+(-5/24)</f>
        <v>42382.698194444441</v>
      </c>
      <c r="T2593" s="13">
        <f>(((J2593/60)/60)/24)+DATE(1970,1,1)+(-5/24)</f>
        <v>42442.656527777777</v>
      </c>
      <c r="U2593">
        <f t="shared" si="40"/>
        <v>2016</v>
      </c>
    </row>
    <row r="2594" spans="1:21" ht="45" x14ac:dyDescent="0.2">
      <c r="A2594" s="8">
        <f>F2594/E2594</f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14">
        <f>F2594/M2594</f>
        <v>50</v>
      </c>
      <c r="Q2594" s="9" t="s">
        <v>8336</v>
      </c>
      <c r="R2594" s="9" t="s">
        <v>8337</v>
      </c>
      <c r="S2594" s="13">
        <f>(((K2594/60)/60)/24)+DATE(1970,1,1)+(-5/24)</f>
        <v>41887.592835648145</v>
      </c>
      <c r="T2594" s="13">
        <f>(((J2594/60)/60)/24)+DATE(1970,1,1)+(-5/24)</f>
        <v>41917.592835648145</v>
      </c>
      <c r="U2594">
        <f t="shared" si="40"/>
        <v>2014</v>
      </c>
    </row>
    <row r="2595" spans="1:21" ht="45" x14ac:dyDescent="0.2">
      <c r="A2595" s="8">
        <f>F2595/E2595</f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14" t="e">
        <f>F2595/M2595</f>
        <v>#DIV/0!</v>
      </c>
      <c r="Q2595" s="9" t="s">
        <v>8336</v>
      </c>
      <c r="R2595" s="9" t="s">
        <v>8337</v>
      </c>
      <c r="S2595" s="13">
        <f>(((K2595/60)/60)/24)+DATE(1970,1,1)+(-5/24)</f>
        <v>42089.636875000004</v>
      </c>
      <c r="T2595" s="13">
        <f>(((J2595/60)/60)/24)+DATE(1970,1,1)+(-5/24)</f>
        <v>42119.636875000004</v>
      </c>
      <c r="U2595">
        <f t="shared" si="40"/>
        <v>2015</v>
      </c>
    </row>
    <row r="2596" spans="1:21" ht="45" x14ac:dyDescent="0.2">
      <c r="A2596" s="8">
        <f>F2596/E2596</f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14">
        <f>F2596/M2596</f>
        <v>1</v>
      </c>
      <c r="Q2596" s="9" t="s">
        <v>8336</v>
      </c>
      <c r="R2596" s="9" t="s">
        <v>8337</v>
      </c>
      <c r="S2596" s="13">
        <f>(((K2596/60)/60)/24)+DATE(1970,1,1)+(-5/24)</f>
        <v>41828.759583333333</v>
      </c>
      <c r="T2596" s="13">
        <f>(((J2596/60)/60)/24)+DATE(1970,1,1)+(-5/24)</f>
        <v>41858.759583333333</v>
      </c>
      <c r="U2596">
        <f t="shared" si="40"/>
        <v>2014</v>
      </c>
    </row>
    <row r="2597" spans="1:21" ht="30" x14ac:dyDescent="0.2">
      <c r="A2597" s="8">
        <f>F2597/E2597</f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14">
        <f>F2597/M2597</f>
        <v>96.05263157894737</v>
      </c>
      <c r="Q2597" s="9" t="s">
        <v>8336</v>
      </c>
      <c r="R2597" s="9" t="s">
        <v>8337</v>
      </c>
      <c r="S2597" s="13">
        <f>(((K2597/60)/60)/24)+DATE(1970,1,1)+(-5/24)</f>
        <v>42760.035879629628</v>
      </c>
      <c r="T2597" s="13">
        <f>(((J2597/60)/60)/24)+DATE(1970,1,1)+(-5/24)</f>
        <v>42790.035879629628</v>
      </c>
      <c r="U2597">
        <f t="shared" si="40"/>
        <v>2017</v>
      </c>
    </row>
    <row r="2598" spans="1:21" ht="45" x14ac:dyDescent="0.2">
      <c r="A2598" s="8">
        <f>F2598/E2598</f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14">
        <f>F2598/M2598</f>
        <v>305.77777777777777</v>
      </c>
      <c r="Q2598" s="9" t="s">
        <v>8336</v>
      </c>
      <c r="R2598" s="9" t="s">
        <v>8337</v>
      </c>
      <c r="S2598" s="13">
        <f>(((K2598/60)/60)/24)+DATE(1970,1,1)+(-5/24)</f>
        <v>41828.45612268518</v>
      </c>
      <c r="T2598" s="13">
        <f>(((J2598/60)/60)/24)+DATE(1970,1,1)+(-5/24)</f>
        <v>41858.45612268518</v>
      </c>
      <c r="U2598">
        <f t="shared" si="40"/>
        <v>2014</v>
      </c>
    </row>
    <row r="2599" spans="1:21" ht="45" x14ac:dyDescent="0.2">
      <c r="A2599" s="8">
        <f>F2599/E2599</f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14">
        <f>F2599/M2599</f>
        <v>12.142857142857142</v>
      </c>
      <c r="Q2599" s="9" t="s">
        <v>8336</v>
      </c>
      <c r="R2599" s="9" t="s">
        <v>8337</v>
      </c>
      <c r="S2599" s="13">
        <f>(((K2599/60)/60)/24)+DATE(1970,1,1)+(-5/24)</f>
        <v>42510.133298611108</v>
      </c>
      <c r="T2599" s="13">
        <f>(((J2599/60)/60)/24)+DATE(1970,1,1)+(-5/24)</f>
        <v>42540.133298611108</v>
      </c>
      <c r="U2599">
        <f t="shared" si="40"/>
        <v>2016</v>
      </c>
    </row>
    <row r="2600" spans="1:21" ht="30" x14ac:dyDescent="0.2">
      <c r="A2600" s="8">
        <f>F2600/E2600</f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14">
        <f>F2600/M2600</f>
        <v>83.571428571428569</v>
      </c>
      <c r="Q2600" s="9" t="s">
        <v>8336</v>
      </c>
      <c r="R2600" s="9" t="s">
        <v>8337</v>
      </c>
      <c r="S2600" s="13">
        <f>(((K2600/60)/60)/24)+DATE(1970,1,1)+(-5/24)</f>
        <v>42240.631956018515</v>
      </c>
      <c r="T2600" s="13">
        <f>(((J2600/60)/60)/24)+DATE(1970,1,1)+(-5/24)</f>
        <v>42270.631956018515</v>
      </c>
      <c r="U2600">
        <f t="shared" si="40"/>
        <v>2015</v>
      </c>
    </row>
    <row r="2601" spans="1:21" ht="30" x14ac:dyDescent="0.2">
      <c r="A2601" s="8">
        <f>F2601/E2601</f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14">
        <f>F2601/M2601</f>
        <v>18</v>
      </c>
      <c r="Q2601" s="9" t="s">
        <v>8336</v>
      </c>
      <c r="R2601" s="9" t="s">
        <v>8337</v>
      </c>
      <c r="S2601" s="13">
        <f>(((K2601/60)/60)/24)+DATE(1970,1,1)+(-5/24)</f>
        <v>41809.545682870368</v>
      </c>
      <c r="T2601" s="13">
        <f>(((J2601/60)/60)/24)+DATE(1970,1,1)+(-5/24)</f>
        <v>41854.545682870368</v>
      </c>
      <c r="U2601">
        <f t="shared" si="40"/>
        <v>2014</v>
      </c>
    </row>
    <row r="2602" spans="1:21" ht="30" x14ac:dyDescent="0.2">
      <c r="A2602" s="8">
        <f>F2602/E2602</f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14">
        <f>F2602/M2602</f>
        <v>115.53333333333333</v>
      </c>
      <c r="Q2602" s="9" t="s">
        <v>8336</v>
      </c>
      <c r="R2602" s="9" t="s">
        <v>8337</v>
      </c>
      <c r="S2602" s="13">
        <f>(((K2602/60)/60)/24)+DATE(1970,1,1)+(-5/24)</f>
        <v>42394.692129629628</v>
      </c>
      <c r="T2602" s="13">
        <f>(((J2602/60)/60)/24)+DATE(1970,1,1)+(-5/24)</f>
        <v>42454.650462962956</v>
      </c>
      <c r="U2602">
        <f t="shared" si="40"/>
        <v>2016</v>
      </c>
    </row>
    <row r="2603" spans="1:21" ht="45" x14ac:dyDescent="0.2">
      <c r="A2603" s="8">
        <f>F2603/E2603</f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14">
        <f>F2603/M2603</f>
        <v>21.900662251655628</v>
      </c>
      <c r="Q2603" s="9" t="s">
        <v>8319</v>
      </c>
      <c r="R2603" s="9" t="s">
        <v>8355</v>
      </c>
      <c r="S2603" s="13">
        <f>(((K2603/60)/60)/24)+DATE(1970,1,1)+(-5/24)</f>
        <v>41150.69385416666</v>
      </c>
      <c r="T2603" s="13">
        <f>(((J2603/60)/60)/24)+DATE(1970,1,1)+(-5/24)</f>
        <v>41164.957638888889</v>
      </c>
      <c r="U2603">
        <f t="shared" si="40"/>
        <v>2012</v>
      </c>
    </row>
    <row r="2604" spans="1:21" ht="45" x14ac:dyDescent="0.2">
      <c r="A2604" s="8">
        <f>F2604/E2604</f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14">
        <f>F2604/M2604</f>
        <v>80.022494887525568</v>
      </c>
      <c r="Q2604" s="9" t="s">
        <v>8319</v>
      </c>
      <c r="R2604" s="9" t="s">
        <v>8355</v>
      </c>
      <c r="S2604" s="13">
        <f>(((K2604/60)/60)/24)+DATE(1970,1,1)+(-5/24)</f>
        <v>41915.538981481477</v>
      </c>
      <c r="T2604" s="13">
        <f>(((J2604/60)/60)/24)+DATE(1970,1,1)+(-5/24)</f>
        <v>41955.680555555555</v>
      </c>
      <c r="U2604">
        <f t="shared" si="40"/>
        <v>2014</v>
      </c>
    </row>
    <row r="2605" spans="1:21" ht="30" x14ac:dyDescent="0.2">
      <c r="A2605" s="8">
        <f>F2605/E2605</f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14">
        <f>F2605/M2605</f>
        <v>35.520000000000003</v>
      </c>
      <c r="Q2605" s="9" t="s">
        <v>8319</v>
      </c>
      <c r="R2605" s="9" t="s">
        <v>8355</v>
      </c>
      <c r="S2605" s="13">
        <f>(((K2605/60)/60)/24)+DATE(1970,1,1)+(-5/24)</f>
        <v>41617.704328703701</v>
      </c>
      <c r="T2605" s="13">
        <f>(((J2605/60)/60)/24)+DATE(1970,1,1)+(-5/24)</f>
        <v>41631.704328703701</v>
      </c>
      <c r="U2605">
        <f t="shared" si="40"/>
        <v>2013</v>
      </c>
    </row>
    <row r="2606" spans="1:21" ht="45" x14ac:dyDescent="0.2">
      <c r="A2606" s="8">
        <f>F2606/E2606</f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14">
        <f>F2606/M2606</f>
        <v>64.933333333333323</v>
      </c>
      <c r="Q2606" s="9" t="s">
        <v>8319</v>
      </c>
      <c r="R2606" s="9" t="s">
        <v>8355</v>
      </c>
      <c r="S2606" s="13">
        <f>(((K2606/60)/60)/24)+DATE(1970,1,1)+(-5/24)</f>
        <v>40997.842858796292</v>
      </c>
      <c r="T2606" s="13">
        <f>(((J2606/60)/60)/24)+DATE(1970,1,1)+(-5/24)</f>
        <v>41027.842858796292</v>
      </c>
      <c r="U2606">
        <f t="shared" si="40"/>
        <v>2012</v>
      </c>
    </row>
    <row r="2607" spans="1:21" ht="45" x14ac:dyDescent="0.2">
      <c r="A2607" s="8">
        <f>F2607/E2607</f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14">
        <f>F2607/M2607</f>
        <v>60.965703745743475</v>
      </c>
      <c r="Q2607" s="9" t="s">
        <v>8319</v>
      </c>
      <c r="R2607" s="9" t="s">
        <v>8355</v>
      </c>
      <c r="S2607" s="13">
        <f>(((K2607/60)/60)/24)+DATE(1970,1,1)+(-5/24)</f>
        <v>42508.33321759259</v>
      </c>
      <c r="T2607" s="13">
        <f>(((J2607/60)/60)/24)+DATE(1970,1,1)+(-5/24)</f>
        <v>42538.33321759259</v>
      </c>
      <c r="U2607">
        <f t="shared" si="40"/>
        <v>2016</v>
      </c>
    </row>
    <row r="2608" spans="1:21" ht="60" x14ac:dyDescent="0.2">
      <c r="A2608" s="8">
        <f>F2608/E2608</f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14">
        <f>F2608/M2608</f>
        <v>31.444155844155844</v>
      </c>
      <c r="Q2608" s="9" t="s">
        <v>8319</v>
      </c>
      <c r="R2608" s="9" t="s">
        <v>8355</v>
      </c>
      <c r="S2608" s="13">
        <f>(((K2608/60)/60)/24)+DATE(1970,1,1)+(-5/24)</f>
        <v>41726.504421296297</v>
      </c>
      <c r="T2608" s="13">
        <f>(((J2608/60)/60)/24)+DATE(1970,1,1)+(-5/24)</f>
        <v>41758.504421296297</v>
      </c>
      <c r="U2608">
        <f t="shared" si="40"/>
        <v>2014</v>
      </c>
    </row>
    <row r="2609" spans="1:21" ht="45" x14ac:dyDescent="0.2">
      <c r="A2609" s="8">
        <f>F2609/E2609</f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14">
        <f>F2609/M2609</f>
        <v>81.949748743718587</v>
      </c>
      <c r="Q2609" s="9" t="s">
        <v>8319</v>
      </c>
      <c r="R2609" s="9" t="s">
        <v>8355</v>
      </c>
      <c r="S2609" s="13">
        <f>(((K2609/60)/60)/24)+DATE(1970,1,1)+(-5/24)</f>
        <v>42184.666342592587</v>
      </c>
      <c r="T2609" s="13">
        <f>(((J2609/60)/60)/24)+DATE(1970,1,1)+(-5/24)</f>
        <v>42227.874999999993</v>
      </c>
      <c r="U2609">
        <f t="shared" si="40"/>
        <v>2015</v>
      </c>
    </row>
    <row r="2610" spans="1:21" ht="45" x14ac:dyDescent="0.2">
      <c r="A2610" s="8">
        <f>F2610/E2610</f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14">
        <f>F2610/M2610</f>
        <v>58.92763157894737</v>
      </c>
      <c r="Q2610" s="9" t="s">
        <v>8319</v>
      </c>
      <c r="R2610" s="9" t="s">
        <v>8355</v>
      </c>
      <c r="S2610" s="13">
        <f>(((K2610/60)/60)/24)+DATE(1970,1,1)+(-5/24)</f>
        <v>42767.593379629623</v>
      </c>
      <c r="T2610" s="13">
        <f>(((J2610/60)/60)/24)+DATE(1970,1,1)+(-5/24)</f>
        <v>42808.791666666664</v>
      </c>
      <c r="U2610">
        <f t="shared" si="40"/>
        <v>2017</v>
      </c>
    </row>
    <row r="2611" spans="1:21" ht="45" x14ac:dyDescent="0.2">
      <c r="A2611" s="8">
        <f>F2611/E2611</f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14">
        <f>F2611/M2611</f>
        <v>157.29347633136095</v>
      </c>
      <c r="Q2611" s="9" t="s">
        <v>8319</v>
      </c>
      <c r="R2611" s="9" t="s">
        <v>8355</v>
      </c>
      <c r="S2611" s="13">
        <f>(((K2611/60)/60)/24)+DATE(1970,1,1)+(-5/24)</f>
        <v>41075.02952546296</v>
      </c>
      <c r="T2611" s="13">
        <f>(((J2611/60)/60)/24)+DATE(1970,1,1)+(-5/24)</f>
        <v>41105.02952546296</v>
      </c>
      <c r="U2611">
        <f t="shared" si="40"/>
        <v>2012</v>
      </c>
    </row>
    <row r="2612" spans="1:21" ht="30" x14ac:dyDescent="0.2">
      <c r="A2612" s="8">
        <f>F2612/E2612</f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14">
        <f>F2612/M2612</f>
        <v>55.758509532062391</v>
      </c>
      <c r="Q2612" s="9" t="s">
        <v>8319</v>
      </c>
      <c r="R2612" s="9" t="s">
        <v>8355</v>
      </c>
      <c r="S2612" s="13">
        <f>(((K2612/60)/60)/24)+DATE(1970,1,1)+(-5/24)</f>
        <v>42564.672743055555</v>
      </c>
      <c r="T2612" s="13">
        <f>(((J2612/60)/60)/24)+DATE(1970,1,1)+(-5/24)</f>
        <v>42604.082638888889</v>
      </c>
      <c r="U2612">
        <f t="shared" si="40"/>
        <v>2016</v>
      </c>
    </row>
    <row r="2613" spans="1:21" ht="45" x14ac:dyDescent="0.2">
      <c r="A2613" s="8">
        <f>F2613/E2613</f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14">
        <f>F2613/M2613</f>
        <v>83.802893802893806</v>
      </c>
      <c r="Q2613" s="9" t="s">
        <v>8319</v>
      </c>
      <c r="R2613" s="9" t="s">
        <v>8355</v>
      </c>
      <c r="S2613" s="13">
        <f>(((K2613/60)/60)/24)+DATE(1970,1,1)+(-5/24)</f>
        <v>42704.127476851849</v>
      </c>
      <c r="T2613" s="13">
        <f>(((J2613/60)/60)/24)+DATE(1970,1,1)+(-5/24)</f>
        <v>42737.749305555553</v>
      </c>
      <c r="U2613">
        <f t="shared" si="40"/>
        <v>2016</v>
      </c>
    </row>
    <row r="2614" spans="1:21" ht="45" x14ac:dyDescent="0.2">
      <c r="A2614" s="8">
        <f>F2614/E2614</f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14">
        <f>F2614/M2614</f>
        <v>58.422210884353746</v>
      </c>
      <c r="Q2614" s="9" t="s">
        <v>8319</v>
      </c>
      <c r="R2614" s="9" t="s">
        <v>8355</v>
      </c>
      <c r="S2614" s="13">
        <f>(((K2614/60)/60)/24)+DATE(1970,1,1)+(-5/24)</f>
        <v>41981.934837962959</v>
      </c>
      <c r="T2614" s="13">
        <f>(((J2614/60)/60)/24)+DATE(1970,1,1)+(-5/24)</f>
        <v>42012.934837962959</v>
      </c>
      <c r="U2614">
        <f t="shared" si="40"/>
        <v>2014</v>
      </c>
    </row>
    <row r="2615" spans="1:21" ht="45" x14ac:dyDescent="0.2">
      <c r="A2615" s="8">
        <f>F2615/E2615</f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14">
        <f>F2615/M2615</f>
        <v>270.57142857142856</v>
      </c>
      <c r="Q2615" s="9" t="s">
        <v>8319</v>
      </c>
      <c r="R2615" s="9" t="s">
        <v>8355</v>
      </c>
      <c r="S2615" s="13">
        <f>(((K2615/60)/60)/24)+DATE(1970,1,1)+(-5/24)</f>
        <v>41143.609884259255</v>
      </c>
      <c r="T2615" s="13">
        <f>(((J2615/60)/60)/24)+DATE(1970,1,1)+(-5/24)</f>
        <v>41173.609884259255</v>
      </c>
      <c r="U2615">
        <f t="shared" si="40"/>
        <v>2012</v>
      </c>
    </row>
    <row r="2616" spans="1:21" ht="45" x14ac:dyDescent="0.2">
      <c r="A2616" s="8">
        <f>F2616/E2616</f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14">
        <f>F2616/M2616</f>
        <v>107.1</v>
      </c>
      <c r="Q2616" s="9" t="s">
        <v>8319</v>
      </c>
      <c r="R2616" s="9" t="s">
        <v>8355</v>
      </c>
      <c r="S2616" s="13">
        <f>(((K2616/60)/60)/24)+DATE(1970,1,1)+(-5/24)</f>
        <v>41730.500138888885</v>
      </c>
      <c r="T2616" s="13">
        <f>(((J2616/60)/60)/24)+DATE(1970,1,1)+(-5/24)</f>
        <v>41759</v>
      </c>
      <c r="U2616">
        <f t="shared" si="40"/>
        <v>2014</v>
      </c>
    </row>
    <row r="2617" spans="1:21" ht="45" x14ac:dyDescent="0.2">
      <c r="A2617" s="8">
        <f>F2617/E2617</f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14">
        <f>F2617/M2617</f>
        <v>47.180555555555557</v>
      </c>
      <c r="Q2617" s="9" t="s">
        <v>8319</v>
      </c>
      <c r="R2617" s="9" t="s">
        <v>8355</v>
      </c>
      <c r="S2617" s="13">
        <f>(((K2617/60)/60)/24)+DATE(1970,1,1)+(-5/24)</f>
        <v>42453.288935185185</v>
      </c>
      <c r="T2617" s="13">
        <f>(((J2617/60)/60)/24)+DATE(1970,1,1)+(-5/24)</f>
        <v>42490.291666666664</v>
      </c>
      <c r="U2617">
        <f t="shared" si="40"/>
        <v>2016</v>
      </c>
    </row>
    <row r="2618" spans="1:21" ht="45" x14ac:dyDescent="0.2">
      <c r="A2618" s="8">
        <f>F2618/E2618</f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14">
        <f>F2618/M2618</f>
        <v>120.30882352941177</v>
      </c>
      <c r="Q2618" s="9" t="s">
        <v>8319</v>
      </c>
      <c r="R2618" s="9" t="s">
        <v>8355</v>
      </c>
      <c r="S2618" s="13">
        <f>(((K2618/60)/60)/24)+DATE(1970,1,1)+(-5/24)</f>
        <v>42211.786215277774</v>
      </c>
      <c r="T2618" s="13">
        <f>(((J2618/60)/60)/24)+DATE(1970,1,1)+(-5/24)</f>
        <v>42241.786215277774</v>
      </c>
      <c r="U2618">
        <f t="shared" si="40"/>
        <v>2015</v>
      </c>
    </row>
    <row r="2619" spans="1:21" ht="45" x14ac:dyDescent="0.2">
      <c r="A2619" s="8">
        <f>F2619/E2619</f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14">
        <f>F2619/M2619</f>
        <v>27.59748427672956</v>
      </c>
      <c r="Q2619" s="9" t="s">
        <v>8319</v>
      </c>
      <c r="R2619" s="9" t="s">
        <v>8355</v>
      </c>
      <c r="S2619" s="13">
        <f>(((K2619/60)/60)/24)+DATE(1970,1,1)+(-5/24)</f>
        <v>41902.666099537033</v>
      </c>
      <c r="T2619" s="13">
        <f>(((J2619/60)/60)/24)+DATE(1970,1,1)+(-5/24)</f>
        <v>41932.666099537033</v>
      </c>
      <c r="U2619">
        <f t="shared" si="40"/>
        <v>2014</v>
      </c>
    </row>
    <row r="2620" spans="1:21" ht="30" x14ac:dyDescent="0.2">
      <c r="A2620" s="8">
        <f>F2620/E2620</f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14">
        <f>F2620/M2620</f>
        <v>205.2987012987013</v>
      </c>
      <c r="Q2620" s="9" t="s">
        <v>8319</v>
      </c>
      <c r="R2620" s="9" t="s">
        <v>8355</v>
      </c>
      <c r="S2620" s="13">
        <f>(((K2620/60)/60)/24)+DATE(1970,1,1)+(-5/24)</f>
        <v>42279.584039351852</v>
      </c>
      <c r="T2620" s="13">
        <f>(((J2620/60)/60)/24)+DATE(1970,1,1)+(-5/24)</f>
        <v>42339.625706018516</v>
      </c>
      <c r="U2620">
        <f t="shared" si="40"/>
        <v>2015</v>
      </c>
    </row>
    <row r="2621" spans="1:21" ht="45" x14ac:dyDescent="0.2">
      <c r="A2621" s="8">
        <f>F2621/E2621</f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14">
        <f>F2621/M2621</f>
        <v>35.547169811320757</v>
      </c>
      <c r="Q2621" s="9" t="s">
        <v>8319</v>
      </c>
      <c r="R2621" s="9" t="s">
        <v>8355</v>
      </c>
      <c r="S2621" s="13">
        <f>(((K2621/60)/60)/24)+DATE(1970,1,1)+(-5/24)</f>
        <v>42273.67597222222</v>
      </c>
      <c r="T2621" s="13">
        <f>(((J2621/60)/60)/24)+DATE(1970,1,1)+(-5/24)</f>
        <v>42300.249999999993</v>
      </c>
      <c r="U2621">
        <f t="shared" si="40"/>
        <v>2015</v>
      </c>
    </row>
    <row r="2622" spans="1:21" ht="45" x14ac:dyDescent="0.2">
      <c r="A2622" s="8">
        <f>F2622/E2622</f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14">
        <f>F2622/M2622</f>
        <v>74.639488409272587</v>
      </c>
      <c r="Q2622" s="9" t="s">
        <v>8319</v>
      </c>
      <c r="R2622" s="9" t="s">
        <v>8355</v>
      </c>
      <c r="S2622" s="13">
        <f>(((K2622/60)/60)/24)+DATE(1970,1,1)+(-5/24)</f>
        <v>42250.958819444444</v>
      </c>
      <c r="T2622" s="13">
        <f>(((J2622/60)/60)/24)+DATE(1970,1,1)+(-5/24)</f>
        <v>42287.833333333336</v>
      </c>
      <c r="U2622">
        <f t="shared" si="40"/>
        <v>2015</v>
      </c>
    </row>
    <row r="2623" spans="1:21" ht="45" x14ac:dyDescent="0.2">
      <c r="A2623" s="8">
        <f>F2623/E2623</f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14">
        <f>F2623/M2623</f>
        <v>47.058064516129029</v>
      </c>
      <c r="Q2623" s="9" t="s">
        <v>8319</v>
      </c>
      <c r="R2623" s="9" t="s">
        <v>8355</v>
      </c>
      <c r="S2623" s="13">
        <f>(((K2623/60)/60)/24)+DATE(1970,1,1)+(-5/24)</f>
        <v>42115.539212962954</v>
      </c>
      <c r="T2623" s="13">
        <f>(((J2623/60)/60)/24)+DATE(1970,1,1)+(-5/24)</f>
        <v>42145.539212962954</v>
      </c>
      <c r="U2623">
        <f t="shared" si="40"/>
        <v>2015</v>
      </c>
    </row>
    <row r="2624" spans="1:21" ht="45" x14ac:dyDescent="0.2">
      <c r="A2624" s="8">
        <f>F2624/E2624</f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14">
        <f>F2624/M2624</f>
        <v>26.591351351351353</v>
      </c>
      <c r="Q2624" s="9" t="s">
        <v>8319</v>
      </c>
      <c r="R2624" s="9" t="s">
        <v>8355</v>
      </c>
      <c r="S2624" s="13">
        <f>(((K2624/60)/60)/24)+DATE(1970,1,1)+(-5/24)</f>
        <v>42689.534907407404</v>
      </c>
      <c r="T2624" s="13">
        <f>(((J2624/60)/60)/24)+DATE(1970,1,1)+(-5/24)</f>
        <v>42734.534907407404</v>
      </c>
      <c r="U2624">
        <f t="shared" si="40"/>
        <v>2016</v>
      </c>
    </row>
    <row r="2625" spans="1:21" ht="45" x14ac:dyDescent="0.2">
      <c r="A2625" s="8">
        <f>F2625/E2625</f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14">
        <f>F2625/M2625</f>
        <v>36.774193548387096</v>
      </c>
      <c r="Q2625" s="9" t="s">
        <v>8319</v>
      </c>
      <c r="R2625" s="9" t="s">
        <v>8355</v>
      </c>
      <c r="S2625" s="13">
        <f>(((K2625/60)/60)/24)+DATE(1970,1,1)+(-5/24)</f>
        <v>42692.048217592594</v>
      </c>
      <c r="T2625" s="13">
        <f>(((J2625/60)/60)/24)+DATE(1970,1,1)+(-5/24)</f>
        <v>42706.048217592594</v>
      </c>
      <c r="U2625">
        <f t="shared" si="40"/>
        <v>2016</v>
      </c>
    </row>
    <row r="2626" spans="1:21" ht="45" x14ac:dyDescent="0.2">
      <c r="A2626" s="8">
        <f>F2626/E2626</f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14">
        <f>F2626/M2626</f>
        <v>31.820544982698959</v>
      </c>
      <c r="Q2626" s="9" t="s">
        <v>8319</v>
      </c>
      <c r="R2626" s="9" t="s">
        <v>8355</v>
      </c>
      <c r="S2626" s="13">
        <f>(((K2626/60)/60)/24)+DATE(1970,1,1)+(-5/24)</f>
        <v>41144.213217592594</v>
      </c>
      <c r="T2626" s="13">
        <f>(((J2626/60)/60)/24)+DATE(1970,1,1)+(-5/24)</f>
        <v>41165.213217592594</v>
      </c>
      <c r="U2626">
        <f t="shared" si="40"/>
        <v>2012</v>
      </c>
    </row>
    <row r="2627" spans="1:21" ht="45" x14ac:dyDescent="0.2">
      <c r="A2627" s="8">
        <f>F2627/E2627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14">
        <f>F2627/M2627</f>
        <v>27.576923076923077</v>
      </c>
      <c r="Q2627" s="9" t="s">
        <v>8319</v>
      </c>
      <c r="R2627" s="9" t="s">
        <v>8355</v>
      </c>
      <c r="S2627" s="13">
        <f>(((K2627/60)/60)/24)+DATE(1970,1,1)+(-5/24)</f>
        <v>42658.601944444446</v>
      </c>
      <c r="T2627" s="13">
        <f>(((J2627/60)/60)/24)+DATE(1970,1,1)+(-5/24)</f>
        <v>42683.643611111103</v>
      </c>
      <c r="U2627">
        <f t="shared" ref="U2627:U2690" si="41">YEAR(S2627)</f>
        <v>2016</v>
      </c>
    </row>
    <row r="2628" spans="1:21" ht="45" x14ac:dyDescent="0.2">
      <c r="A2628" s="8">
        <f>F2628/E2628</f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14">
        <f>F2628/M2628</f>
        <v>56</v>
      </c>
      <c r="Q2628" s="9" t="s">
        <v>8319</v>
      </c>
      <c r="R2628" s="9" t="s">
        <v>8355</v>
      </c>
      <c r="S2628" s="13">
        <f>(((K2628/60)/60)/24)+DATE(1970,1,1)+(-5/24)</f>
        <v>42128.41978009259</v>
      </c>
      <c r="T2628" s="13">
        <f>(((J2628/60)/60)/24)+DATE(1970,1,1)+(-5/24)</f>
        <v>42158.41978009259</v>
      </c>
      <c r="U2628">
        <f t="shared" si="41"/>
        <v>2015</v>
      </c>
    </row>
    <row r="2629" spans="1:21" ht="45" x14ac:dyDescent="0.2">
      <c r="A2629" s="8">
        <f>F2629/E2629</f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14">
        <f>F2629/M2629</f>
        <v>21.555555555555557</v>
      </c>
      <c r="Q2629" s="9" t="s">
        <v>8319</v>
      </c>
      <c r="R2629" s="9" t="s">
        <v>8355</v>
      </c>
      <c r="S2629" s="13">
        <f>(((K2629/60)/60)/24)+DATE(1970,1,1)+(-5/24)</f>
        <v>42304.621076388888</v>
      </c>
      <c r="T2629" s="13">
        <f>(((J2629/60)/60)/24)+DATE(1970,1,1)+(-5/24)</f>
        <v>42334.66274305556</v>
      </c>
      <c r="U2629">
        <f t="shared" si="41"/>
        <v>2015</v>
      </c>
    </row>
    <row r="2630" spans="1:21" ht="30" x14ac:dyDescent="0.2">
      <c r="A2630" s="8">
        <f>F2630/E2630</f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14">
        <f>F2630/M2630</f>
        <v>44.095238095238095</v>
      </c>
      <c r="Q2630" s="9" t="s">
        <v>8319</v>
      </c>
      <c r="R2630" s="9" t="s">
        <v>8355</v>
      </c>
      <c r="S2630" s="13">
        <f>(((K2630/60)/60)/24)+DATE(1970,1,1)+(-5/24)</f>
        <v>41953.757719907408</v>
      </c>
      <c r="T2630" s="13">
        <f>(((J2630/60)/60)/24)+DATE(1970,1,1)+(-5/24)</f>
        <v>41973.757719907408</v>
      </c>
      <c r="U2630">
        <f t="shared" si="41"/>
        <v>2014</v>
      </c>
    </row>
    <row r="2631" spans="1:21" ht="30" x14ac:dyDescent="0.2">
      <c r="A2631" s="8">
        <f>F2631/E2631</f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14">
        <f>F2631/M2631</f>
        <v>63.87</v>
      </c>
      <c r="Q2631" s="9" t="s">
        <v>8319</v>
      </c>
      <c r="R2631" s="9" t="s">
        <v>8355</v>
      </c>
      <c r="S2631" s="13">
        <f>(((K2631/60)/60)/24)+DATE(1970,1,1)+(-5/24)</f>
        <v>42108.330115740733</v>
      </c>
      <c r="T2631" s="13">
        <f>(((J2631/60)/60)/24)+DATE(1970,1,1)+(-5/24)</f>
        <v>42138.330115740733</v>
      </c>
      <c r="U2631">
        <f t="shared" si="41"/>
        <v>2015</v>
      </c>
    </row>
    <row r="2632" spans="1:21" ht="45" x14ac:dyDescent="0.2">
      <c r="A2632" s="8">
        <f>F2632/E2632</f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14">
        <f>F2632/M2632</f>
        <v>38.987654320987652</v>
      </c>
      <c r="Q2632" s="9" t="s">
        <v>8319</v>
      </c>
      <c r="R2632" s="9" t="s">
        <v>8355</v>
      </c>
      <c r="S2632" s="13">
        <f>(((K2632/60)/60)/24)+DATE(1970,1,1)+(-5/24)</f>
        <v>42523.897129629629</v>
      </c>
      <c r="T2632" s="13">
        <f>(((J2632/60)/60)/24)+DATE(1970,1,1)+(-5/24)</f>
        <v>42551.208333333336</v>
      </c>
      <c r="U2632">
        <f t="shared" si="41"/>
        <v>2016</v>
      </c>
    </row>
    <row r="2633" spans="1:21" ht="45" x14ac:dyDescent="0.2">
      <c r="A2633" s="8">
        <f>F2633/E2633</f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14">
        <f>F2633/M2633</f>
        <v>80.185489510489504</v>
      </c>
      <c r="Q2633" s="9" t="s">
        <v>8319</v>
      </c>
      <c r="R2633" s="9" t="s">
        <v>8355</v>
      </c>
      <c r="S2633" s="13">
        <f>(((K2633/60)/60)/24)+DATE(1970,1,1)+(-5/24)</f>
        <v>42217.960960648146</v>
      </c>
      <c r="T2633" s="13">
        <f>(((J2633/60)/60)/24)+DATE(1970,1,1)+(-5/24)</f>
        <v>42245.960960648146</v>
      </c>
      <c r="U2633">
        <f t="shared" si="41"/>
        <v>2015</v>
      </c>
    </row>
    <row r="2634" spans="1:21" ht="45" x14ac:dyDescent="0.2">
      <c r="A2634" s="8">
        <f>F2634/E2634</f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14">
        <f>F2634/M2634</f>
        <v>34.904761904761905</v>
      </c>
      <c r="Q2634" s="9" t="s">
        <v>8319</v>
      </c>
      <c r="R2634" s="9" t="s">
        <v>8355</v>
      </c>
      <c r="S2634" s="13">
        <f>(((K2634/60)/60)/24)+DATE(1970,1,1)+(-5/24)</f>
        <v>42493.853460648148</v>
      </c>
      <c r="T2634" s="13">
        <f>(((J2634/60)/60)/24)+DATE(1970,1,1)+(-5/24)</f>
        <v>42518.853460648148</v>
      </c>
      <c r="U2634">
        <f t="shared" si="41"/>
        <v>2016</v>
      </c>
    </row>
    <row r="2635" spans="1:21" ht="45" x14ac:dyDescent="0.2">
      <c r="A2635" s="8">
        <f>F2635/E2635</f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14">
        <f>F2635/M2635</f>
        <v>89.100502512562812</v>
      </c>
      <c r="Q2635" s="9" t="s">
        <v>8319</v>
      </c>
      <c r="R2635" s="9" t="s">
        <v>8355</v>
      </c>
      <c r="S2635" s="13">
        <f>(((K2635/60)/60)/24)+DATE(1970,1,1)+(-5/24)</f>
        <v>41667.614953703705</v>
      </c>
      <c r="T2635" s="13">
        <f>(((J2635/60)/60)/24)+DATE(1970,1,1)+(-5/24)</f>
        <v>41697.75</v>
      </c>
      <c r="U2635">
        <f t="shared" si="41"/>
        <v>2014</v>
      </c>
    </row>
    <row r="2636" spans="1:21" ht="45" x14ac:dyDescent="0.2">
      <c r="A2636" s="8">
        <f>F2636/E2636</f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14">
        <f>F2636/M2636</f>
        <v>39.44</v>
      </c>
      <c r="Q2636" s="9" t="s">
        <v>8319</v>
      </c>
      <c r="R2636" s="9" t="s">
        <v>8355</v>
      </c>
      <c r="S2636" s="13">
        <f>(((K2636/60)/60)/24)+DATE(1970,1,1)+(-5/24)</f>
        <v>42612.448159722226</v>
      </c>
      <c r="T2636" s="13">
        <f>(((J2636/60)/60)/24)+DATE(1970,1,1)+(-5/24)</f>
        <v>42642.448159722226</v>
      </c>
      <c r="U2636">
        <f t="shared" si="41"/>
        <v>2016</v>
      </c>
    </row>
    <row r="2637" spans="1:21" ht="45" x14ac:dyDescent="0.2">
      <c r="A2637" s="8">
        <f>F2637/E2637</f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14">
        <f>F2637/M2637</f>
        <v>136.9047619047619</v>
      </c>
      <c r="Q2637" s="9" t="s">
        <v>8319</v>
      </c>
      <c r="R2637" s="9" t="s">
        <v>8355</v>
      </c>
      <c r="S2637" s="13">
        <f>(((K2637/60)/60)/24)+DATE(1970,1,1)+(-5/24)</f>
        <v>42037.742604166669</v>
      </c>
      <c r="T2637" s="13">
        <f>(((J2637/60)/60)/24)+DATE(1970,1,1)+(-5/24)</f>
        <v>42072.700937499998</v>
      </c>
      <c r="U2637">
        <f t="shared" si="41"/>
        <v>2015</v>
      </c>
    </row>
    <row r="2638" spans="1:21" ht="45" x14ac:dyDescent="0.2">
      <c r="A2638" s="8">
        <f>F2638/E2638</f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14">
        <f>F2638/M2638</f>
        <v>37.46</v>
      </c>
      <c r="Q2638" s="9" t="s">
        <v>8319</v>
      </c>
      <c r="R2638" s="9" t="s">
        <v>8355</v>
      </c>
      <c r="S2638" s="13">
        <f>(((K2638/60)/60)/24)+DATE(1970,1,1)+(-5/24)</f>
        <v>42636.406412037039</v>
      </c>
      <c r="T2638" s="13">
        <f>(((J2638/60)/60)/24)+DATE(1970,1,1)+(-5/24)</f>
        <v>42658.833333333336</v>
      </c>
      <c r="U2638">
        <f t="shared" si="41"/>
        <v>2016</v>
      </c>
    </row>
    <row r="2639" spans="1:21" ht="30" x14ac:dyDescent="0.2">
      <c r="A2639" s="8">
        <f>F2639/E2639</f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14">
        <f>F2639/M2639</f>
        <v>31.96153846153846</v>
      </c>
      <c r="Q2639" s="9" t="s">
        <v>8319</v>
      </c>
      <c r="R2639" s="9" t="s">
        <v>8355</v>
      </c>
      <c r="S2639" s="13">
        <f>(((K2639/60)/60)/24)+DATE(1970,1,1)+(-5/24)</f>
        <v>42639.341145833336</v>
      </c>
      <c r="T2639" s="13">
        <f>(((J2639/60)/60)/24)+DATE(1970,1,1)+(-5/24)</f>
        <v>42655.341145833336</v>
      </c>
      <c r="U2639">
        <f t="shared" si="41"/>
        <v>2016</v>
      </c>
    </row>
    <row r="2640" spans="1:21" ht="45" x14ac:dyDescent="0.2">
      <c r="A2640" s="8">
        <f>F2640/E2640</f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14">
        <f>F2640/M2640</f>
        <v>25.214285714285715</v>
      </c>
      <c r="Q2640" s="9" t="s">
        <v>8319</v>
      </c>
      <c r="R2640" s="9" t="s">
        <v>8355</v>
      </c>
      <c r="S2640" s="13">
        <f>(((K2640/60)/60)/24)+DATE(1970,1,1)+(-5/24)</f>
        <v>41989.70480324074</v>
      </c>
      <c r="T2640" s="13">
        <f>(((J2640/60)/60)/24)+DATE(1970,1,1)+(-5/24)</f>
        <v>42019.70480324074</v>
      </c>
      <c r="U2640">
        <f t="shared" si="41"/>
        <v>2014</v>
      </c>
    </row>
    <row r="2641" spans="1:21" ht="45" x14ac:dyDescent="0.2">
      <c r="A2641" s="8">
        <f>F2641/E2641</f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14">
        <f>F2641/M2641</f>
        <v>10.040816326530612</v>
      </c>
      <c r="Q2641" s="9" t="s">
        <v>8319</v>
      </c>
      <c r="R2641" s="9" t="s">
        <v>8355</v>
      </c>
      <c r="S2641" s="13">
        <f>(((K2641/60)/60)/24)+DATE(1970,1,1)+(-5/24)</f>
        <v>42024.656805555554</v>
      </c>
      <c r="T2641" s="13">
        <f>(((J2641/60)/60)/24)+DATE(1970,1,1)+(-5/24)</f>
        <v>42054.656805555554</v>
      </c>
      <c r="U2641">
        <f t="shared" si="41"/>
        <v>2015</v>
      </c>
    </row>
    <row r="2642" spans="1:21" ht="60" x14ac:dyDescent="0.2">
      <c r="A2642" s="8">
        <f>F2642/E2642</f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14">
        <f>F2642/M2642</f>
        <v>45.94202898550725</v>
      </c>
      <c r="Q2642" s="9" t="s">
        <v>8319</v>
      </c>
      <c r="R2642" s="9" t="s">
        <v>8355</v>
      </c>
      <c r="S2642" s="13">
        <f>(((K2642/60)/60)/24)+DATE(1970,1,1)+(-5/24)</f>
        <v>42102.952245370368</v>
      </c>
      <c r="T2642" s="13">
        <f>(((J2642/60)/60)/24)+DATE(1970,1,1)+(-5/24)</f>
        <v>42162.952245370368</v>
      </c>
      <c r="U2642">
        <f t="shared" si="41"/>
        <v>2015</v>
      </c>
    </row>
    <row r="2643" spans="1:21" ht="30" x14ac:dyDescent="0.2">
      <c r="A2643" s="8">
        <f>F2643/E2643</f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14">
        <f>F2643/M2643</f>
        <v>15</v>
      </c>
      <c r="Q2643" s="9" t="s">
        <v>8319</v>
      </c>
      <c r="R2643" s="9" t="s">
        <v>8355</v>
      </c>
      <c r="S2643" s="13">
        <f>(((K2643/60)/60)/24)+DATE(1970,1,1)+(-5/24)</f>
        <v>41880.618784722217</v>
      </c>
      <c r="T2643" s="13">
        <f>(((J2643/60)/60)/24)+DATE(1970,1,1)+(-5/24)</f>
        <v>41897.631249999999</v>
      </c>
      <c r="U2643">
        <f t="shared" si="41"/>
        <v>2014</v>
      </c>
    </row>
    <row r="2644" spans="1:21" ht="60" x14ac:dyDescent="0.2">
      <c r="A2644" s="8">
        <f>F2644/E2644</f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14" t="e">
        <f>F2644/M2644</f>
        <v>#DIV/0!</v>
      </c>
      <c r="Q2644" s="9" t="s">
        <v>8319</v>
      </c>
      <c r="R2644" s="9" t="s">
        <v>8355</v>
      </c>
      <c r="S2644" s="13">
        <f>(((K2644/60)/60)/24)+DATE(1970,1,1)+(-5/24)</f>
        <v>42536.03828703703</v>
      </c>
      <c r="T2644" s="13">
        <f>(((J2644/60)/60)/24)+DATE(1970,1,1)+(-5/24)</f>
        <v>42566.081249999996</v>
      </c>
      <c r="U2644">
        <f t="shared" si="41"/>
        <v>2016</v>
      </c>
    </row>
    <row r="2645" spans="1:21" ht="45" x14ac:dyDescent="0.2">
      <c r="A2645" s="8">
        <f>F2645/E2645</f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14">
        <f>F2645/M2645</f>
        <v>223.58248500999335</v>
      </c>
      <c r="Q2645" s="9" t="s">
        <v>8319</v>
      </c>
      <c r="R2645" s="9" t="s">
        <v>8355</v>
      </c>
      <c r="S2645" s="13">
        <f>(((K2645/60)/60)/24)+DATE(1970,1,1)+(-5/24)</f>
        <v>42689.374016203699</v>
      </c>
      <c r="T2645" s="13">
        <f>(((J2645/60)/60)/24)+DATE(1970,1,1)+(-5/24)</f>
        <v>42725.124305555553</v>
      </c>
      <c r="U2645">
        <f t="shared" si="41"/>
        <v>2016</v>
      </c>
    </row>
    <row r="2646" spans="1:21" ht="45" x14ac:dyDescent="0.2">
      <c r="A2646" s="8">
        <f>F2646/E2646</f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14">
        <f>F2646/M2646</f>
        <v>39.480769230769234</v>
      </c>
      <c r="Q2646" s="9" t="s">
        <v>8319</v>
      </c>
      <c r="R2646" s="9" t="s">
        <v>8355</v>
      </c>
      <c r="S2646" s="13">
        <f>(((K2646/60)/60)/24)+DATE(1970,1,1)+(-5/24)</f>
        <v>42774.583738425928</v>
      </c>
      <c r="T2646" s="13">
        <f>(((J2646/60)/60)/24)+DATE(1970,1,1)+(-5/24)</f>
        <v>42804.583738425928</v>
      </c>
      <c r="U2646">
        <f t="shared" si="41"/>
        <v>2017</v>
      </c>
    </row>
    <row r="2647" spans="1:21" ht="45" x14ac:dyDescent="0.2">
      <c r="A2647" s="8">
        <f>F2647/E2647</f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14">
        <f>F2647/M2647</f>
        <v>91.304347826086953</v>
      </c>
      <c r="Q2647" s="9" t="s">
        <v>8319</v>
      </c>
      <c r="R2647" s="9" t="s">
        <v>8355</v>
      </c>
      <c r="S2647" s="13">
        <f>(((K2647/60)/60)/24)+DATE(1970,1,1)+(-5/24)</f>
        <v>41921.634293981479</v>
      </c>
      <c r="T2647" s="13">
        <f>(((J2647/60)/60)/24)+DATE(1970,1,1)+(-5/24)</f>
        <v>41951.675960648143</v>
      </c>
      <c r="U2647">
        <f t="shared" si="41"/>
        <v>2014</v>
      </c>
    </row>
    <row r="2648" spans="1:21" ht="45" x14ac:dyDescent="0.2">
      <c r="A2648" s="8">
        <f>F2648/E2648</f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14">
        <f>F2648/M2648</f>
        <v>78.666205607476627</v>
      </c>
      <c r="Q2648" s="9" t="s">
        <v>8319</v>
      </c>
      <c r="R2648" s="9" t="s">
        <v>8355</v>
      </c>
      <c r="S2648" s="13">
        <f>(((K2648/60)/60)/24)+DATE(1970,1,1)+(-5/24)</f>
        <v>42226.10496527778</v>
      </c>
      <c r="T2648" s="13">
        <f>(((J2648/60)/60)/24)+DATE(1970,1,1)+(-5/24)</f>
        <v>42256.10496527778</v>
      </c>
      <c r="U2648">
        <f t="shared" si="41"/>
        <v>2015</v>
      </c>
    </row>
    <row r="2649" spans="1:21" ht="45" x14ac:dyDescent="0.2">
      <c r="A2649" s="8">
        <f>F2649/E2649</f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14">
        <f>F2649/M2649</f>
        <v>12</v>
      </c>
      <c r="Q2649" s="9" t="s">
        <v>8319</v>
      </c>
      <c r="R2649" s="9" t="s">
        <v>8355</v>
      </c>
      <c r="S2649" s="13">
        <f>(((K2649/60)/60)/24)+DATE(1970,1,1)+(-5/24)</f>
        <v>42200.053460648145</v>
      </c>
      <c r="T2649" s="13">
        <f>(((J2649/60)/60)/24)+DATE(1970,1,1)+(-5/24)</f>
        <v>42230.053460648145</v>
      </c>
      <c r="U2649">
        <f t="shared" si="41"/>
        <v>2015</v>
      </c>
    </row>
    <row r="2650" spans="1:21" ht="45" x14ac:dyDescent="0.2">
      <c r="A2650" s="8">
        <f>F2650/E2650</f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14">
        <f>F2650/M2650</f>
        <v>17.666666666666668</v>
      </c>
      <c r="Q2650" s="9" t="s">
        <v>8319</v>
      </c>
      <c r="R2650" s="9" t="s">
        <v>8355</v>
      </c>
      <c r="S2650" s="13">
        <f>(((K2650/60)/60)/24)+DATE(1970,1,1)+(-5/24)</f>
        <v>42408.506481481476</v>
      </c>
      <c r="T2650" s="13">
        <f>(((J2650/60)/60)/24)+DATE(1970,1,1)+(-5/24)</f>
        <v>42438.506481481476</v>
      </c>
      <c r="U2650">
        <f t="shared" si="41"/>
        <v>2016</v>
      </c>
    </row>
    <row r="2651" spans="1:21" ht="30" x14ac:dyDescent="0.2">
      <c r="A2651" s="8">
        <f>F2651/E2651</f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14">
        <f>F2651/M2651</f>
        <v>41.333333333333336</v>
      </c>
      <c r="Q2651" s="9" t="s">
        <v>8319</v>
      </c>
      <c r="R2651" s="9" t="s">
        <v>8355</v>
      </c>
      <c r="S2651" s="13">
        <f>(((K2651/60)/60)/24)+DATE(1970,1,1)+(-5/24)</f>
        <v>42341.788668981484</v>
      </c>
      <c r="T2651" s="13">
        <f>(((J2651/60)/60)/24)+DATE(1970,1,1)+(-5/24)</f>
        <v>42401.788668981484</v>
      </c>
      <c r="U2651">
        <f t="shared" si="41"/>
        <v>2015</v>
      </c>
    </row>
    <row r="2652" spans="1:21" ht="45" x14ac:dyDescent="0.2">
      <c r="A2652" s="8">
        <f>F2652/E2652</f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14">
        <f>F2652/M2652</f>
        <v>71.599999999999994</v>
      </c>
      <c r="Q2652" s="9" t="s">
        <v>8319</v>
      </c>
      <c r="R2652" s="9" t="s">
        <v>8355</v>
      </c>
      <c r="S2652" s="13">
        <f>(((K2652/60)/60)/24)+DATE(1970,1,1)+(-5/24)</f>
        <v>42695.416006944441</v>
      </c>
      <c r="T2652" s="13">
        <f>(((J2652/60)/60)/24)+DATE(1970,1,1)+(-5/24)</f>
        <v>42725.416006944441</v>
      </c>
      <c r="U2652">
        <f t="shared" si="41"/>
        <v>2016</v>
      </c>
    </row>
    <row r="2653" spans="1:21" ht="45" x14ac:dyDescent="0.2">
      <c r="A2653" s="8">
        <f>F2653/E2653</f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14">
        <f>F2653/M2653</f>
        <v>307.8235294117647</v>
      </c>
      <c r="Q2653" s="9" t="s">
        <v>8319</v>
      </c>
      <c r="R2653" s="9" t="s">
        <v>8355</v>
      </c>
      <c r="S2653" s="13">
        <f>(((K2653/60)/60)/24)+DATE(1970,1,1)+(-5/24)</f>
        <v>42327.597326388881</v>
      </c>
      <c r="T2653" s="13">
        <f>(((J2653/60)/60)/24)+DATE(1970,1,1)+(-5/24)</f>
        <v>42355.597326388881</v>
      </c>
      <c r="U2653">
        <f t="shared" si="41"/>
        <v>2015</v>
      </c>
    </row>
    <row r="2654" spans="1:21" ht="45" x14ac:dyDescent="0.2">
      <c r="A2654" s="8">
        <f>F2654/E2654</f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14">
        <f>F2654/M2654</f>
        <v>80.454545454545453</v>
      </c>
      <c r="Q2654" s="9" t="s">
        <v>8319</v>
      </c>
      <c r="R2654" s="9" t="s">
        <v>8355</v>
      </c>
      <c r="S2654" s="13">
        <f>(((K2654/60)/60)/24)+DATE(1970,1,1)+(-5/24)</f>
        <v>41952.950520833336</v>
      </c>
      <c r="T2654" s="13">
        <f>(((J2654/60)/60)/24)+DATE(1970,1,1)+(-5/24)</f>
        <v>41982.950520833336</v>
      </c>
      <c r="U2654">
        <f t="shared" si="41"/>
        <v>2014</v>
      </c>
    </row>
    <row r="2655" spans="1:21" ht="45" x14ac:dyDescent="0.2">
      <c r="A2655" s="8">
        <f>F2655/E2655</f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14">
        <f>F2655/M2655</f>
        <v>83.942857142857136</v>
      </c>
      <c r="Q2655" s="9" t="s">
        <v>8319</v>
      </c>
      <c r="R2655" s="9" t="s">
        <v>8355</v>
      </c>
      <c r="S2655" s="13">
        <f>(((K2655/60)/60)/24)+DATE(1970,1,1)+(-5/24)</f>
        <v>41771.443599537037</v>
      </c>
      <c r="T2655" s="13">
        <f>(((J2655/60)/60)/24)+DATE(1970,1,1)+(-5/24)</f>
        <v>41802.958333333328</v>
      </c>
      <c r="U2655">
        <f t="shared" si="41"/>
        <v>2014</v>
      </c>
    </row>
    <row r="2656" spans="1:21" ht="45" x14ac:dyDescent="0.2">
      <c r="A2656" s="8">
        <f>F2656/E2656</f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14">
        <f>F2656/M2656</f>
        <v>8.5</v>
      </c>
      <c r="Q2656" s="9" t="s">
        <v>8319</v>
      </c>
      <c r="R2656" s="9" t="s">
        <v>8355</v>
      </c>
      <c r="S2656" s="13">
        <f>(((K2656/60)/60)/24)+DATE(1970,1,1)+(-5/24)</f>
        <v>42055.39266203704</v>
      </c>
      <c r="T2656" s="13">
        <f>(((J2656/60)/60)/24)+DATE(1970,1,1)+(-5/24)</f>
        <v>42115.350995370369</v>
      </c>
      <c r="U2656">
        <f t="shared" si="41"/>
        <v>2015</v>
      </c>
    </row>
    <row r="2657" spans="1:21" x14ac:dyDescent="0.2">
      <c r="A2657" s="8">
        <f>F2657/E2657</f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14">
        <f>F2657/M2657</f>
        <v>73.372093023255815</v>
      </c>
      <c r="Q2657" s="9" t="s">
        <v>8319</v>
      </c>
      <c r="R2657" s="9" t="s">
        <v>8355</v>
      </c>
      <c r="S2657" s="13">
        <f>(((K2657/60)/60)/24)+DATE(1970,1,1)+(-5/24)</f>
        <v>42381.657951388886</v>
      </c>
      <c r="T2657" s="13">
        <f>(((J2657/60)/60)/24)+DATE(1970,1,1)+(-5/24)</f>
        <v>42409.624999999993</v>
      </c>
      <c r="U2657">
        <f t="shared" si="41"/>
        <v>2016</v>
      </c>
    </row>
    <row r="2658" spans="1:21" ht="30" x14ac:dyDescent="0.2">
      <c r="A2658" s="8">
        <f>F2658/E2658</f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14">
        <f>F2658/M2658</f>
        <v>112.86184210526316</v>
      </c>
      <c r="Q2658" s="9" t="s">
        <v>8319</v>
      </c>
      <c r="R2658" s="9" t="s">
        <v>8355</v>
      </c>
      <c r="S2658" s="13">
        <f>(((K2658/60)/60)/24)+DATE(1970,1,1)+(-5/24)</f>
        <v>42767.480185185181</v>
      </c>
      <c r="T2658" s="13">
        <f>(((J2658/60)/60)/24)+DATE(1970,1,1)+(-5/24)</f>
        <v>42806.583333333336</v>
      </c>
      <c r="U2658">
        <f t="shared" si="41"/>
        <v>2017</v>
      </c>
    </row>
    <row r="2659" spans="1:21" ht="45" x14ac:dyDescent="0.2">
      <c r="A2659" s="8">
        <f>F2659/E2659</f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14">
        <f>F2659/M2659</f>
        <v>95.277627118644077</v>
      </c>
      <c r="Q2659" s="9" t="s">
        <v>8319</v>
      </c>
      <c r="R2659" s="9" t="s">
        <v>8355</v>
      </c>
      <c r="S2659" s="13">
        <f>(((K2659/60)/60)/24)+DATE(1970,1,1)+(-5/24)</f>
        <v>42551.720520833333</v>
      </c>
      <c r="T2659" s="13">
        <f>(((J2659/60)/60)/24)+DATE(1970,1,1)+(-5/24)</f>
        <v>42584.854166666664</v>
      </c>
      <c r="U2659">
        <f t="shared" si="41"/>
        <v>2016</v>
      </c>
    </row>
    <row r="2660" spans="1:21" ht="45" x14ac:dyDescent="0.2">
      <c r="A2660" s="8">
        <f>F2660/E2660</f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14">
        <f>F2660/M2660</f>
        <v>22.75</v>
      </c>
      <c r="Q2660" s="9" t="s">
        <v>8319</v>
      </c>
      <c r="R2660" s="9" t="s">
        <v>8355</v>
      </c>
      <c r="S2660" s="13">
        <f>(((K2660/60)/60)/24)+DATE(1970,1,1)+(-5/24)</f>
        <v>42551.675856481481</v>
      </c>
      <c r="T2660" s="13">
        <f>(((J2660/60)/60)/24)+DATE(1970,1,1)+(-5/24)</f>
        <v>42581.675856481481</v>
      </c>
      <c r="U2660">
        <f t="shared" si="41"/>
        <v>2016</v>
      </c>
    </row>
    <row r="2661" spans="1:21" x14ac:dyDescent="0.2">
      <c r="A2661" s="8">
        <f>F2661/E2661</f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14">
        <f>F2661/M2661</f>
        <v>133.30000000000001</v>
      </c>
      <c r="Q2661" s="9" t="s">
        <v>8319</v>
      </c>
      <c r="R2661" s="9" t="s">
        <v>8355</v>
      </c>
      <c r="S2661" s="13">
        <f>(((K2661/60)/60)/24)+DATE(1970,1,1)+(-5/24)</f>
        <v>42081.861226851855</v>
      </c>
      <c r="T2661" s="13">
        <f>(((J2661/60)/60)/24)+DATE(1970,1,1)+(-5/24)</f>
        <v>42111.861226851855</v>
      </c>
      <c r="U2661">
        <f t="shared" si="41"/>
        <v>2015</v>
      </c>
    </row>
    <row r="2662" spans="1:21" ht="45" x14ac:dyDescent="0.2">
      <c r="A2662" s="8">
        <f>F2662/E2662</f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14">
        <f>F2662/M2662</f>
        <v>3.8</v>
      </c>
      <c r="Q2662" s="9" t="s">
        <v>8319</v>
      </c>
      <c r="R2662" s="9" t="s">
        <v>8355</v>
      </c>
      <c r="S2662" s="13">
        <f>(((K2662/60)/60)/24)+DATE(1970,1,1)+(-5/24)</f>
        <v>42272.504837962959</v>
      </c>
      <c r="T2662" s="13">
        <f>(((J2662/60)/60)/24)+DATE(1970,1,1)+(-5/24)</f>
        <v>42332.546504629623</v>
      </c>
      <c r="U2662">
        <f t="shared" si="41"/>
        <v>2015</v>
      </c>
    </row>
    <row r="2663" spans="1:21" ht="45" x14ac:dyDescent="0.2">
      <c r="A2663" s="8">
        <f>F2663/E2663</f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14">
        <f>F2663/M2663</f>
        <v>85.75</v>
      </c>
      <c r="Q2663" s="9" t="s">
        <v>8319</v>
      </c>
      <c r="R2663" s="9" t="s">
        <v>8356</v>
      </c>
      <c r="S2663" s="13">
        <f>(((K2663/60)/60)/24)+DATE(1970,1,1)+(-5/24)</f>
        <v>41542.750115740739</v>
      </c>
      <c r="T2663" s="13">
        <f>(((J2663/60)/60)/24)+DATE(1970,1,1)+(-5/24)</f>
        <v>41572.750115740739</v>
      </c>
      <c r="U2663">
        <f t="shared" si="41"/>
        <v>2013</v>
      </c>
    </row>
    <row r="2664" spans="1:21" ht="45" x14ac:dyDescent="0.2">
      <c r="A2664" s="8">
        <f>F2664/E2664</f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14">
        <f>F2664/M2664</f>
        <v>267</v>
      </c>
      <c r="Q2664" s="9" t="s">
        <v>8319</v>
      </c>
      <c r="R2664" s="9" t="s">
        <v>8356</v>
      </c>
      <c r="S2664" s="13">
        <f>(((K2664/60)/60)/24)+DATE(1970,1,1)+(-5/24)</f>
        <v>42207.538344907407</v>
      </c>
      <c r="T2664" s="13">
        <f>(((J2664/60)/60)/24)+DATE(1970,1,1)+(-5/24)</f>
        <v>42237.538344907407</v>
      </c>
      <c r="U2664">
        <f t="shared" si="41"/>
        <v>2015</v>
      </c>
    </row>
    <row r="2665" spans="1:21" ht="45" x14ac:dyDescent="0.2">
      <c r="A2665" s="8">
        <f>F2665/E2665</f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14">
        <f>F2665/M2665</f>
        <v>373.55803571428572</v>
      </c>
      <c r="Q2665" s="9" t="s">
        <v>8319</v>
      </c>
      <c r="R2665" s="9" t="s">
        <v>8356</v>
      </c>
      <c r="S2665" s="13">
        <f>(((K2665/60)/60)/24)+DATE(1970,1,1)+(-5/24)</f>
        <v>42222.41443287037</v>
      </c>
      <c r="T2665" s="13">
        <f>(((J2665/60)/60)/24)+DATE(1970,1,1)+(-5/24)</f>
        <v>42251.416666666664</v>
      </c>
      <c r="U2665">
        <f t="shared" si="41"/>
        <v>2015</v>
      </c>
    </row>
    <row r="2666" spans="1:21" ht="45" x14ac:dyDescent="0.2">
      <c r="A2666" s="8">
        <f>F2666/E2666</f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14">
        <f>F2666/M2666</f>
        <v>174.03846153846155</v>
      </c>
      <c r="Q2666" s="9" t="s">
        <v>8319</v>
      </c>
      <c r="R2666" s="9" t="s">
        <v>8356</v>
      </c>
      <c r="S2666" s="13">
        <f>(((K2666/60)/60)/24)+DATE(1970,1,1)+(-5/24)</f>
        <v>42312.817094907405</v>
      </c>
      <c r="T2666" s="13">
        <f>(((J2666/60)/60)/24)+DATE(1970,1,1)+(-5/24)</f>
        <v>42347.082638888889</v>
      </c>
      <c r="U2666">
        <f t="shared" si="41"/>
        <v>2015</v>
      </c>
    </row>
    <row r="2667" spans="1:21" ht="45" x14ac:dyDescent="0.2">
      <c r="A2667" s="8">
        <f>F2667/E2667</f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14">
        <f>F2667/M2667</f>
        <v>93.695652173913047</v>
      </c>
      <c r="Q2667" s="9" t="s">
        <v>8319</v>
      </c>
      <c r="R2667" s="9" t="s">
        <v>8356</v>
      </c>
      <c r="S2667" s="13">
        <f>(((K2667/60)/60)/24)+DATE(1970,1,1)+(-5/24)</f>
        <v>42083.687199074069</v>
      </c>
      <c r="T2667" s="13">
        <f>(((J2667/60)/60)/24)+DATE(1970,1,1)+(-5/24)</f>
        <v>42128.687199074069</v>
      </c>
      <c r="U2667">
        <f t="shared" si="41"/>
        <v>2015</v>
      </c>
    </row>
    <row r="2668" spans="1:21" ht="45" x14ac:dyDescent="0.2">
      <c r="A2668" s="8">
        <f>F2668/E2668</f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14">
        <f>F2668/M2668</f>
        <v>77.327718446601949</v>
      </c>
      <c r="Q2668" s="9" t="s">
        <v>8319</v>
      </c>
      <c r="R2668" s="9" t="s">
        <v>8356</v>
      </c>
      <c r="S2668" s="13">
        <f>(((K2668/60)/60)/24)+DATE(1970,1,1)+(-5/24)</f>
        <v>42235.55600694444</v>
      </c>
      <c r="T2668" s="13">
        <f>(((J2668/60)/60)/24)+DATE(1970,1,1)+(-5/24)</f>
        <v>42272.666666666664</v>
      </c>
      <c r="U2668">
        <f t="shared" si="41"/>
        <v>2015</v>
      </c>
    </row>
    <row r="2669" spans="1:21" ht="45" x14ac:dyDescent="0.2">
      <c r="A2669" s="8">
        <f>F2669/E2669</f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14">
        <f>F2669/M2669</f>
        <v>92.222222222222229</v>
      </c>
      <c r="Q2669" s="9" t="s">
        <v>8319</v>
      </c>
      <c r="R2669" s="9" t="s">
        <v>8356</v>
      </c>
      <c r="S2669" s="13">
        <f>(((K2669/60)/60)/24)+DATE(1970,1,1)+(-5/24)</f>
        <v>42380.717777777776</v>
      </c>
      <c r="T2669" s="13">
        <f>(((J2669/60)/60)/24)+DATE(1970,1,1)+(-5/24)</f>
        <v>42410.717777777776</v>
      </c>
      <c r="U2669">
        <f t="shared" si="41"/>
        <v>2016</v>
      </c>
    </row>
    <row r="2670" spans="1:21" ht="30" x14ac:dyDescent="0.2">
      <c r="A2670" s="8">
        <f>F2670/E2670</f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14">
        <f>F2670/M2670</f>
        <v>60.964285714285715</v>
      </c>
      <c r="Q2670" s="9" t="s">
        <v>8319</v>
      </c>
      <c r="R2670" s="9" t="s">
        <v>8356</v>
      </c>
      <c r="S2670" s="13">
        <f>(((K2670/60)/60)/24)+DATE(1970,1,1)+(-5/24)</f>
        <v>42275.380381944437</v>
      </c>
      <c r="T2670" s="13">
        <f>(((J2670/60)/60)/24)+DATE(1970,1,1)+(-5/24)</f>
        <v>42317.397222222215</v>
      </c>
      <c r="U2670">
        <f t="shared" si="41"/>
        <v>2015</v>
      </c>
    </row>
    <row r="2671" spans="1:21" ht="45" x14ac:dyDescent="0.2">
      <c r="A2671" s="8">
        <f>F2671/E2671</f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14">
        <f>F2671/M2671</f>
        <v>91</v>
      </c>
      <c r="Q2671" s="9" t="s">
        <v>8319</v>
      </c>
      <c r="R2671" s="9" t="s">
        <v>8356</v>
      </c>
      <c r="S2671" s="13">
        <f>(((K2671/60)/60)/24)+DATE(1970,1,1)+(-5/24)</f>
        <v>42318.827499999999</v>
      </c>
      <c r="T2671" s="13">
        <f>(((J2671/60)/60)/24)+DATE(1970,1,1)+(-5/24)</f>
        <v>42378.827499999999</v>
      </c>
      <c r="U2671">
        <f t="shared" si="41"/>
        <v>2015</v>
      </c>
    </row>
    <row r="2672" spans="1:21" ht="45" x14ac:dyDescent="0.2">
      <c r="A2672" s="8">
        <f>F2672/E2672</f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14">
        <f>F2672/M2672</f>
        <v>41.583333333333336</v>
      </c>
      <c r="Q2672" s="9" t="s">
        <v>8319</v>
      </c>
      <c r="R2672" s="9" t="s">
        <v>8356</v>
      </c>
      <c r="S2672" s="13">
        <f>(((K2672/60)/60)/24)+DATE(1970,1,1)+(-5/24)</f>
        <v>41820.812268518515</v>
      </c>
      <c r="T2672" s="13">
        <f>(((J2672/60)/60)/24)+DATE(1970,1,1)+(-5/24)</f>
        <v>41848.812268518515</v>
      </c>
      <c r="U2672">
        <f t="shared" si="41"/>
        <v>2014</v>
      </c>
    </row>
    <row r="2673" spans="1:21" ht="45" x14ac:dyDescent="0.2">
      <c r="A2673" s="8">
        <f>F2673/E2673</f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14">
        <f>F2673/M2673</f>
        <v>33.761904761904759</v>
      </c>
      <c r="Q2673" s="9" t="s">
        <v>8319</v>
      </c>
      <c r="R2673" s="9" t="s">
        <v>8356</v>
      </c>
      <c r="S2673" s="13">
        <f>(((K2673/60)/60)/24)+DATE(1970,1,1)+(-5/24)</f>
        <v>41962.540694444448</v>
      </c>
      <c r="T2673" s="13">
        <f>(((J2673/60)/60)/24)+DATE(1970,1,1)+(-5/24)</f>
        <v>41992.609722222223</v>
      </c>
      <c r="U2673">
        <f t="shared" si="41"/>
        <v>2014</v>
      </c>
    </row>
    <row r="2674" spans="1:21" ht="45" x14ac:dyDescent="0.2">
      <c r="A2674" s="8">
        <f>F2674/E2674</f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14">
        <f>F2674/M2674</f>
        <v>70.61702127659575</v>
      </c>
      <c r="Q2674" s="9" t="s">
        <v>8319</v>
      </c>
      <c r="R2674" s="9" t="s">
        <v>8356</v>
      </c>
      <c r="S2674" s="13">
        <f>(((K2674/60)/60)/24)+DATE(1970,1,1)+(-5/24)</f>
        <v>42344.675810185181</v>
      </c>
      <c r="T2674" s="13">
        <f>(((J2674/60)/60)/24)+DATE(1970,1,1)+(-5/24)</f>
        <v>42366.041666666664</v>
      </c>
      <c r="U2674">
        <f t="shared" si="41"/>
        <v>2015</v>
      </c>
    </row>
    <row r="2675" spans="1:21" ht="45" x14ac:dyDescent="0.2">
      <c r="A2675" s="8">
        <f>F2675/E2675</f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14">
        <f>F2675/M2675</f>
        <v>167.15151515151516</v>
      </c>
      <c r="Q2675" s="9" t="s">
        <v>8319</v>
      </c>
      <c r="R2675" s="9" t="s">
        <v>8356</v>
      </c>
      <c r="S2675" s="13">
        <f>(((K2675/60)/60)/24)+DATE(1970,1,1)+(-5/24)</f>
        <v>41912.333321759259</v>
      </c>
      <c r="T2675" s="13">
        <f>(((J2675/60)/60)/24)+DATE(1970,1,1)+(-5/24)</f>
        <v>41941.739583333328</v>
      </c>
      <c r="U2675">
        <f t="shared" si="41"/>
        <v>2014</v>
      </c>
    </row>
    <row r="2676" spans="1:21" ht="60" x14ac:dyDescent="0.2">
      <c r="A2676" s="8">
        <f>F2676/E2676</f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14">
        <f>F2676/M2676</f>
        <v>128.61988304093566</v>
      </c>
      <c r="Q2676" s="9" t="s">
        <v>8319</v>
      </c>
      <c r="R2676" s="9" t="s">
        <v>8356</v>
      </c>
      <c r="S2676" s="13">
        <f>(((K2676/60)/60)/24)+DATE(1970,1,1)+(-5/24)</f>
        <v>42529.424421296295</v>
      </c>
      <c r="T2676" s="13">
        <f>(((J2676/60)/60)/24)+DATE(1970,1,1)+(-5/24)</f>
        <v>42555.999305555553</v>
      </c>
      <c r="U2676">
        <f t="shared" si="41"/>
        <v>2016</v>
      </c>
    </row>
    <row r="2677" spans="1:21" ht="45" x14ac:dyDescent="0.2">
      <c r="A2677" s="8">
        <f>F2677/E2677</f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14">
        <f>F2677/M2677</f>
        <v>65.41379310344827</v>
      </c>
      <c r="Q2677" s="9" t="s">
        <v>8319</v>
      </c>
      <c r="R2677" s="9" t="s">
        <v>8356</v>
      </c>
      <c r="S2677" s="13">
        <f>(((K2677/60)/60)/24)+DATE(1970,1,1)+(-5/24)</f>
        <v>41923.649178240739</v>
      </c>
      <c r="T2677" s="13">
        <f>(((J2677/60)/60)/24)+DATE(1970,1,1)+(-5/24)</f>
        <v>41953.690844907404</v>
      </c>
      <c r="U2677">
        <f t="shared" si="41"/>
        <v>2014</v>
      </c>
    </row>
    <row r="2678" spans="1:21" ht="45" x14ac:dyDescent="0.2">
      <c r="A2678" s="8">
        <f>F2678/E2678</f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14">
        <f>F2678/M2678</f>
        <v>117.55555555555556</v>
      </c>
      <c r="Q2678" s="9" t="s">
        <v>8319</v>
      </c>
      <c r="R2678" s="9" t="s">
        <v>8356</v>
      </c>
      <c r="S2678" s="13">
        <f>(((K2678/60)/60)/24)+DATE(1970,1,1)+(-5/24)</f>
        <v>42482.416365740741</v>
      </c>
      <c r="T2678" s="13">
        <f>(((J2678/60)/60)/24)+DATE(1970,1,1)+(-5/24)</f>
        <v>42512.416365740741</v>
      </c>
      <c r="U2678">
        <f t="shared" si="41"/>
        <v>2016</v>
      </c>
    </row>
    <row r="2679" spans="1:21" ht="45" x14ac:dyDescent="0.2">
      <c r="A2679" s="8">
        <f>F2679/E2679</f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14">
        <f>F2679/M2679</f>
        <v>126.48148148148148</v>
      </c>
      <c r="Q2679" s="9" t="s">
        <v>8319</v>
      </c>
      <c r="R2679" s="9" t="s">
        <v>8356</v>
      </c>
      <c r="S2679" s="13">
        <f>(((K2679/60)/60)/24)+DATE(1970,1,1)+(-5/24)</f>
        <v>41792.821099537032</v>
      </c>
      <c r="T2679" s="13">
        <f>(((J2679/60)/60)/24)+DATE(1970,1,1)+(-5/24)</f>
        <v>41822.821099537032</v>
      </c>
      <c r="U2679">
        <f t="shared" si="41"/>
        <v>2014</v>
      </c>
    </row>
    <row r="2680" spans="1:21" ht="45" x14ac:dyDescent="0.2">
      <c r="A2680" s="8">
        <f>F2680/E2680</f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14">
        <f>F2680/M2680</f>
        <v>550</v>
      </c>
      <c r="Q2680" s="9" t="s">
        <v>8319</v>
      </c>
      <c r="R2680" s="9" t="s">
        <v>8356</v>
      </c>
      <c r="S2680" s="13">
        <f>(((K2680/60)/60)/24)+DATE(1970,1,1)+(-5/24)</f>
        <v>42241.589872685181</v>
      </c>
      <c r="T2680" s="13">
        <f>(((J2680/60)/60)/24)+DATE(1970,1,1)+(-5/24)</f>
        <v>42271.589872685181</v>
      </c>
      <c r="U2680">
        <f t="shared" si="41"/>
        <v>2015</v>
      </c>
    </row>
    <row r="2681" spans="1:21" ht="45" x14ac:dyDescent="0.2">
      <c r="A2681" s="8">
        <f>F2681/E2681</f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14">
        <f>F2681/M2681</f>
        <v>44</v>
      </c>
      <c r="Q2681" s="9" t="s">
        <v>8319</v>
      </c>
      <c r="R2681" s="9" t="s">
        <v>8356</v>
      </c>
      <c r="S2681" s="13">
        <f>(((K2681/60)/60)/24)+DATE(1970,1,1)+(-5/24)</f>
        <v>42032.792754629627</v>
      </c>
      <c r="T2681" s="13">
        <f>(((J2681/60)/60)/24)+DATE(1970,1,1)+(-5/24)</f>
        <v>42062.792754629627</v>
      </c>
      <c r="U2681">
        <f t="shared" si="41"/>
        <v>2015</v>
      </c>
    </row>
    <row r="2682" spans="1:21" x14ac:dyDescent="0.2">
      <c r="A2682" s="8">
        <f>F2682/E2682</f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14">
        <f>F2682/M2682</f>
        <v>69</v>
      </c>
      <c r="Q2682" s="9" t="s">
        <v>8319</v>
      </c>
      <c r="R2682" s="9" t="s">
        <v>8356</v>
      </c>
      <c r="S2682" s="13">
        <f>(((K2682/60)/60)/24)+DATE(1970,1,1)+(-5/24)</f>
        <v>42436.003368055557</v>
      </c>
      <c r="T2682" s="13">
        <f>(((J2682/60)/60)/24)+DATE(1970,1,1)+(-5/24)</f>
        <v>42465.961701388886</v>
      </c>
      <c r="U2682">
        <f t="shared" si="41"/>
        <v>2016</v>
      </c>
    </row>
    <row r="2683" spans="1:21" ht="45" x14ac:dyDescent="0.2">
      <c r="A2683" s="8">
        <f>F2683/E2683</f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14">
        <f>F2683/M2683</f>
        <v>27.5</v>
      </c>
      <c r="Q2683" s="9" t="s">
        <v>8336</v>
      </c>
      <c r="R2683" s="9" t="s">
        <v>8337</v>
      </c>
      <c r="S2683" s="13">
        <f>(((K2683/60)/60)/24)+DATE(1970,1,1)+(-5/24)</f>
        <v>41805.686921296292</v>
      </c>
      <c r="T2683" s="13">
        <f>(((J2683/60)/60)/24)+DATE(1970,1,1)+(-5/24)</f>
        <v>41830.686921296292</v>
      </c>
      <c r="U2683">
        <f t="shared" si="41"/>
        <v>2014</v>
      </c>
    </row>
    <row r="2684" spans="1:21" ht="45" x14ac:dyDescent="0.2">
      <c r="A2684" s="8">
        <f>F2684/E2684</f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14">
        <f>F2684/M2684</f>
        <v>84.9</v>
      </c>
      <c r="Q2684" s="9" t="s">
        <v>8336</v>
      </c>
      <c r="R2684" s="9" t="s">
        <v>8337</v>
      </c>
      <c r="S2684" s="13">
        <f>(((K2684/60)/60)/24)+DATE(1970,1,1)+(-5/24)</f>
        <v>41932.663657407407</v>
      </c>
      <c r="T2684" s="13">
        <f>(((J2684/60)/60)/24)+DATE(1970,1,1)+(-5/24)</f>
        <v>41965.040972222218</v>
      </c>
      <c r="U2684">
        <f t="shared" si="41"/>
        <v>2014</v>
      </c>
    </row>
    <row r="2685" spans="1:21" ht="45" x14ac:dyDescent="0.2">
      <c r="A2685" s="8">
        <f>F2685/E2685</f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14">
        <f>F2685/M2685</f>
        <v>12</v>
      </c>
      <c r="Q2685" s="9" t="s">
        <v>8336</v>
      </c>
      <c r="R2685" s="9" t="s">
        <v>8337</v>
      </c>
      <c r="S2685" s="13">
        <f>(((K2685/60)/60)/24)+DATE(1970,1,1)+(-5/24)</f>
        <v>42034.546759259254</v>
      </c>
      <c r="T2685" s="13">
        <f>(((J2685/60)/60)/24)+DATE(1970,1,1)+(-5/24)</f>
        <v>42064.546759259254</v>
      </c>
      <c r="U2685">
        <f t="shared" si="41"/>
        <v>2015</v>
      </c>
    </row>
    <row r="2686" spans="1:21" ht="45" x14ac:dyDescent="0.2">
      <c r="A2686" s="8">
        <f>F2686/E2686</f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14">
        <f>F2686/M2686</f>
        <v>200</v>
      </c>
      <c r="Q2686" s="9" t="s">
        <v>8336</v>
      </c>
      <c r="R2686" s="9" t="s">
        <v>8337</v>
      </c>
      <c r="S2686" s="13">
        <f>(((K2686/60)/60)/24)+DATE(1970,1,1)+(-5/24)</f>
        <v>41820.706307870365</v>
      </c>
      <c r="T2686" s="13">
        <f>(((J2686/60)/60)/24)+DATE(1970,1,1)+(-5/24)</f>
        <v>41860.706307870365</v>
      </c>
      <c r="U2686">
        <f t="shared" si="41"/>
        <v>2014</v>
      </c>
    </row>
    <row r="2687" spans="1:21" ht="45" x14ac:dyDescent="0.2">
      <c r="A2687" s="8">
        <f>F2687/E2687</f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14">
        <f>F2687/M2687</f>
        <v>10</v>
      </c>
      <c r="Q2687" s="9" t="s">
        <v>8336</v>
      </c>
      <c r="R2687" s="9" t="s">
        <v>8337</v>
      </c>
      <c r="S2687" s="13">
        <f>(((K2687/60)/60)/24)+DATE(1970,1,1)+(-5/24)</f>
        <v>42061.487615740734</v>
      </c>
      <c r="T2687" s="13">
        <f>(((J2687/60)/60)/24)+DATE(1970,1,1)+(-5/24)</f>
        <v>42121.445949074077</v>
      </c>
      <c r="U2687">
        <f t="shared" si="41"/>
        <v>2015</v>
      </c>
    </row>
    <row r="2688" spans="1:21" ht="45" x14ac:dyDescent="0.2">
      <c r="A2688" s="8">
        <f>F2688/E2688</f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14" t="e">
        <f>F2688/M2688</f>
        <v>#DIV/0!</v>
      </c>
      <c r="Q2688" s="9" t="s">
        <v>8336</v>
      </c>
      <c r="R2688" s="9" t="s">
        <v>8337</v>
      </c>
      <c r="S2688" s="13">
        <f>(((K2688/60)/60)/24)+DATE(1970,1,1)+(-5/24)</f>
        <v>41892.766469907401</v>
      </c>
      <c r="T2688" s="13">
        <f>(((J2688/60)/60)/24)+DATE(1970,1,1)+(-5/24)</f>
        <v>41912.766469907401</v>
      </c>
      <c r="U2688">
        <f t="shared" si="41"/>
        <v>2014</v>
      </c>
    </row>
    <row r="2689" spans="1:21" ht="45" x14ac:dyDescent="0.2">
      <c r="A2689" s="8">
        <f>F2689/E2689</f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14" t="e">
        <f>F2689/M2689</f>
        <v>#DIV/0!</v>
      </c>
      <c r="Q2689" s="9" t="s">
        <v>8336</v>
      </c>
      <c r="R2689" s="9" t="s">
        <v>8337</v>
      </c>
      <c r="S2689" s="13">
        <f>(((K2689/60)/60)/24)+DATE(1970,1,1)+(-5/24)</f>
        <v>42154.431921296295</v>
      </c>
      <c r="T2689" s="13">
        <f>(((J2689/60)/60)/24)+DATE(1970,1,1)+(-5/24)</f>
        <v>42184.431921296295</v>
      </c>
      <c r="U2689">
        <f t="shared" si="41"/>
        <v>2015</v>
      </c>
    </row>
    <row r="2690" spans="1:21" ht="30" x14ac:dyDescent="0.2">
      <c r="A2690" s="8">
        <f>F2690/E2690</f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14">
        <f>F2690/M2690</f>
        <v>5.2857142857142856</v>
      </c>
      <c r="Q2690" s="9" t="s">
        <v>8336</v>
      </c>
      <c r="R2690" s="9" t="s">
        <v>8337</v>
      </c>
      <c r="S2690" s="13">
        <f>(((K2690/60)/60)/24)+DATE(1970,1,1)+(-5/24)</f>
        <v>42027.910532407412</v>
      </c>
      <c r="T2690" s="13">
        <f>(((J2690/60)/60)/24)+DATE(1970,1,1)+(-5/24)</f>
        <v>42058.916666666664</v>
      </c>
      <c r="U2690">
        <f t="shared" si="41"/>
        <v>2015</v>
      </c>
    </row>
    <row r="2691" spans="1:21" ht="45" x14ac:dyDescent="0.2">
      <c r="A2691" s="8">
        <f>F2691/E2691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14">
        <f>F2691/M2691</f>
        <v>1</v>
      </c>
      <c r="Q2691" s="9" t="s">
        <v>8336</v>
      </c>
      <c r="R2691" s="9" t="s">
        <v>8337</v>
      </c>
      <c r="S2691" s="13">
        <f>(((K2691/60)/60)/24)+DATE(1970,1,1)+(-5/24)</f>
        <v>42551.753356481473</v>
      </c>
      <c r="T2691" s="13">
        <f>(((J2691/60)/60)/24)+DATE(1970,1,1)+(-5/24)</f>
        <v>42581.753356481473</v>
      </c>
      <c r="U2691">
        <f t="shared" ref="U2691:U2754" si="42">YEAR(S2691)</f>
        <v>2016</v>
      </c>
    </row>
    <row r="2692" spans="1:21" ht="45" x14ac:dyDescent="0.2">
      <c r="A2692" s="8">
        <f>F2692/E2692</f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14">
        <f>F2692/M2692</f>
        <v>72.762711864406782</v>
      </c>
      <c r="Q2692" s="9" t="s">
        <v>8336</v>
      </c>
      <c r="R2692" s="9" t="s">
        <v>8337</v>
      </c>
      <c r="S2692" s="13">
        <f>(((K2692/60)/60)/24)+DATE(1970,1,1)+(-5/24)</f>
        <v>42112.89671296296</v>
      </c>
      <c r="T2692" s="13">
        <f>(((J2692/60)/60)/24)+DATE(1970,1,1)+(-5/24)</f>
        <v>42157.89671296296</v>
      </c>
      <c r="U2692">
        <f t="shared" si="42"/>
        <v>2015</v>
      </c>
    </row>
    <row r="2693" spans="1:21" ht="30" x14ac:dyDescent="0.2">
      <c r="A2693" s="8">
        <f>F2693/E2693</f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14">
        <f>F2693/M2693</f>
        <v>17.5</v>
      </c>
      <c r="Q2693" s="9" t="s">
        <v>8336</v>
      </c>
      <c r="R2693" s="9" t="s">
        <v>8337</v>
      </c>
      <c r="S2693" s="13">
        <f>(((K2693/60)/60)/24)+DATE(1970,1,1)+(-5/24)</f>
        <v>42089.515706018516</v>
      </c>
      <c r="T2693" s="13">
        <f>(((J2693/60)/60)/24)+DATE(1970,1,1)+(-5/24)</f>
        <v>42134.515706018516</v>
      </c>
      <c r="U2693">
        <f t="shared" si="42"/>
        <v>2015</v>
      </c>
    </row>
    <row r="2694" spans="1:21" ht="45" x14ac:dyDescent="0.2">
      <c r="A2694" s="8">
        <f>F2694/E2694</f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14">
        <f>F2694/M2694</f>
        <v>25</v>
      </c>
      <c r="Q2694" s="9" t="s">
        <v>8336</v>
      </c>
      <c r="R2694" s="9" t="s">
        <v>8337</v>
      </c>
      <c r="S2694" s="13">
        <f>(((K2694/60)/60)/24)+DATE(1970,1,1)+(-5/24)</f>
        <v>42058.125694444439</v>
      </c>
      <c r="T2694" s="13">
        <f>(((J2694/60)/60)/24)+DATE(1970,1,1)+(-5/24)</f>
        <v>42088.084027777775</v>
      </c>
      <c r="U2694">
        <f t="shared" si="42"/>
        <v>2015</v>
      </c>
    </row>
    <row r="2695" spans="1:21" ht="45" x14ac:dyDescent="0.2">
      <c r="A2695" s="8">
        <f>F2695/E2695</f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14">
        <f>F2695/M2695</f>
        <v>13.333333333333334</v>
      </c>
      <c r="Q2695" s="9" t="s">
        <v>8336</v>
      </c>
      <c r="R2695" s="9" t="s">
        <v>8337</v>
      </c>
      <c r="S2695" s="13">
        <f>(((K2695/60)/60)/24)+DATE(1970,1,1)+(-5/24)</f>
        <v>41833.930162037032</v>
      </c>
      <c r="T2695" s="13">
        <f>(((J2695/60)/60)/24)+DATE(1970,1,1)+(-5/24)</f>
        <v>41863.930162037032</v>
      </c>
      <c r="U2695">
        <f t="shared" si="42"/>
        <v>2014</v>
      </c>
    </row>
    <row r="2696" spans="1:21" ht="45" x14ac:dyDescent="0.2">
      <c r="A2696" s="8">
        <f>F2696/E2696</f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14">
        <f>F2696/M2696</f>
        <v>1</v>
      </c>
      <c r="Q2696" s="9" t="s">
        <v>8336</v>
      </c>
      <c r="R2696" s="9" t="s">
        <v>8337</v>
      </c>
      <c r="S2696" s="13">
        <f>(((K2696/60)/60)/24)+DATE(1970,1,1)+(-5/24)</f>
        <v>41877.932164351849</v>
      </c>
      <c r="T2696" s="13">
        <f>(((J2696/60)/60)/24)+DATE(1970,1,1)+(-5/24)</f>
        <v>41907.932164351849</v>
      </c>
      <c r="U2696">
        <f t="shared" si="42"/>
        <v>2014</v>
      </c>
    </row>
    <row r="2697" spans="1:21" ht="30" x14ac:dyDescent="0.2">
      <c r="A2697" s="8">
        <f>F2697/E2697</f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14">
        <f>F2697/M2697</f>
        <v>23.666666666666668</v>
      </c>
      <c r="Q2697" s="9" t="s">
        <v>8336</v>
      </c>
      <c r="R2697" s="9" t="s">
        <v>8337</v>
      </c>
      <c r="S2697" s="13">
        <f>(((K2697/60)/60)/24)+DATE(1970,1,1)+(-5/24)</f>
        <v>42047.973587962959</v>
      </c>
      <c r="T2697" s="13">
        <f>(((J2697/60)/60)/24)+DATE(1970,1,1)+(-5/24)</f>
        <v>42107.931921296295</v>
      </c>
      <c r="U2697">
        <f t="shared" si="42"/>
        <v>2015</v>
      </c>
    </row>
    <row r="2698" spans="1:21" ht="45" x14ac:dyDescent="0.2">
      <c r="A2698" s="8">
        <f>F2698/E2698</f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14">
        <f>F2698/M2698</f>
        <v>89.21052631578948</v>
      </c>
      <c r="Q2698" s="9" t="s">
        <v>8336</v>
      </c>
      <c r="R2698" s="9" t="s">
        <v>8337</v>
      </c>
      <c r="S2698" s="13">
        <f>(((K2698/60)/60)/24)+DATE(1970,1,1)+(-5/24)</f>
        <v>41964.636111111111</v>
      </c>
      <c r="T2698" s="13">
        <f>(((J2698/60)/60)/24)+DATE(1970,1,1)+(-5/24)</f>
        <v>41998.636111111111</v>
      </c>
      <c r="U2698">
        <f t="shared" si="42"/>
        <v>2014</v>
      </c>
    </row>
    <row r="2699" spans="1:21" ht="45" x14ac:dyDescent="0.2">
      <c r="A2699" s="8">
        <f>F2699/E2699</f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14">
        <f>F2699/M2699</f>
        <v>116.55769230769231</v>
      </c>
      <c r="Q2699" s="9" t="s">
        <v>8336</v>
      </c>
      <c r="R2699" s="9" t="s">
        <v>8337</v>
      </c>
      <c r="S2699" s="13">
        <f>(((K2699/60)/60)/24)+DATE(1970,1,1)+(-5/24)</f>
        <v>42187.731747685182</v>
      </c>
      <c r="T2699" s="13">
        <f>(((J2699/60)/60)/24)+DATE(1970,1,1)+(-5/24)</f>
        <v>42218.708333333336</v>
      </c>
      <c r="U2699">
        <f t="shared" si="42"/>
        <v>2015</v>
      </c>
    </row>
    <row r="2700" spans="1:21" ht="45" x14ac:dyDescent="0.2">
      <c r="A2700" s="8">
        <f>F2700/E2700</f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14">
        <f>F2700/M2700</f>
        <v>13.005000000000001</v>
      </c>
      <c r="Q2700" s="9" t="s">
        <v>8336</v>
      </c>
      <c r="R2700" s="9" t="s">
        <v>8337</v>
      </c>
      <c r="S2700" s="13">
        <f>(((K2700/60)/60)/24)+DATE(1970,1,1)+(-5/24)</f>
        <v>41787.689907407403</v>
      </c>
      <c r="T2700" s="13">
        <f>(((J2700/60)/60)/24)+DATE(1970,1,1)+(-5/24)</f>
        <v>41817.689907407403</v>
      </c>
      <c r="U2700">
        <f t="shared" si="42"/>
        <v>2014</v>
      </c>
    </row>
    <row r="2701" spans="1:21" ht="45" x14ac:dyDescent="0.2">
      <c r="A2701" s="8">
        <f>F2701/E2701</f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14" t="e">
        <f>F2701/M2701</f>
        <v>#DIV/0!</v>
      </c>
      <c r="Q2701" s="9" t="s">
        <v>8336</v>
      </c>
      <c r="R2701" s="9" t="s">
        <v>8337</v>
      </c>
      <c r="S2701" s="13">
        <f>(((K2701/60)/60)/24)+DATE(1970,1,1)+(-5/24)</f>
        <v>41829.688229166662</v>
      </c>
      <c r="T2701" s="13">
        <f>(((J2701/60)/60)/24)+DATE(1970,1,1)+(-5/24)</f>
        <v>41859.688229166662</v>
      </c>
      <c r="U2701">
        <f t="shared" si="42"/>
        <v>2014</v>
      </c>
    </row>
    <row r="2702" spans="1:21" ht="45" x14ac:dyDescent="0.2">
      <c r="A2702" s="8">
        <f>F2702/E2702</f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14">
        <f>F2702/M2702</f>
        <v>17.5</v>
      </c>
      <c r="Q2702" s="9" t="s">
        <v>8336</v>
      </c>
      <c r="R2702" s="9" t="s">
        <v>8337</v>
      </c>
      <c r="S2702" s="13">
        <f>(((K2702/60)/60)/24)+DATE(1970,1,1)+(-5/24)</f>
        <v>41870.666342592594</v>
      </c>
      <c r="T2702" s="13">
        <f>(((J2702/60)/60)/24)+DATE(1970,1,1)+(-5/24)</f>
        <v>41900.666342592594</v>
      </c>
      <c r="U2702">
        <f t="shared" si="42"/>
        <v>2014</v>
      </c>
    </row>
    <row r="2703" spans="1:21" ht="45" x14ac:dyDescent="0.2">
      <c r="A2703" s="8">
        <f>F2703/E2703</f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14">
        <f>F2703/M2703</f>
        <v>34.130434782608695</v>
      </c>
      <c r="Q2703" s="9" t="s">
        <v>8317</v>
      </c>
      <c r="R2703" s="9" t="s">
        <v>8357</v>
      </c>
      <c r="S2703" s="13">
        <f>(((K2703/60)/60)/24)+DATE(1970,1,1)+(-5/24)</f>
        <v>42801.566365740735</v>
      </c>
      <c r="T2703" s="13">
        <f>(((J2703/60)/60)/24)+DATE(1970,1,1)+(-5/24)</f>
        <v>42832.524699074071</v>
      </c>
      <c r="U2703">
        <f t="shared" si="42"/>
        <v>2017</v>
      </c>
    </row>
    <row r="2704" spans="1:21" ht="45" x14ac:dyDescent="0.2">
      <c r="A2704" s="8">
        <f>F2704/E2704</f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14">
        <f>F2704/M2704</f>
        <v>132.34615384615384</v>
      </c>
      <c r="Q2704" s="9" t="s">
        <v>8317</v>
      </c>
      <c r="R2704" s="9" t="s">
        <v>8357</v>
      </c>
      <c r="S2704" s="13">
        <f>(((K2704/60)/60)/24)+DATE(1970,1,1)+(-5/24)</f>
        <v>42800.593483796292</v>
      </c>
      <c r="T2704" s="13">
        <f>(((J2704/60)/60)/24)+DATE(1970,1,1)+(-5/24)</f>
        <v>42830.551817129628</v>
      </c>
      <c r="U2704">
        <f t="shared" si="42"/>
        <v>2017</v>
      </c>
    </row>
    <row r="2705" spans="1:21" ht="30" x14ac:dyDescent="0.2">
      <c r="A2705" s="8">
        <f>F2705/E2705</f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14">
        <f>F2705/M2705</f>
        <v>922.22222222222217</v>
      </c>
      <c r="Q2705" s="9" t="s">
        <v>8317</v>
      </c>
      <c r="R2705" s="9" t="s">
        <v>8357</v>
      </c>
      <c r="S2705" s="13">
        <f>(((K2705/60)/60)/24)+DATE(1970,1,1)+(-5/24)</f>
        <v>42756.481828703698</v>
      </c>
      <c r="T2705" s="13">
        <f>(((J2705/60)/60)/24)+DATE(1970,1,1)+(-5/24)</f>
        <v>42816.440162037034</v>
      </c>
      <c r="U2705">
        <f t="shared" si="42"/>
        <v>2017</v>
      </c>
    </row>
    <row r="2706" spans="1:21" ht="45" x14ac:dyDescent="0.2">
      <c r="A2706" s="8">
        <f>F2706/E2706</f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14">
        <f>F2706/M2706</f>
        <v>163.57142857142858</v>
      </c>
      <c r="Q2706" s="9" t="s">
        <v>8317</v>
      </c>
      <c r="R2706" s="9" t="s">
        <v>8357</v>
      </c>
      <c r="S2706" s="13">
        <f>(((K2706/60)/60)/24)+DATE(1970,1,1)+(-5/24)</f>
        <v>42787.654097222221</v>
      </c>
      <c r="T2706" s="13">
        <f>(((J2706/60)/60)/24)+DATE(1970,1,1)+(-5/24)</f>
        <v>42830.61243055555</v>
      </c>
      <c r="U2706">
        <f t="shared" si="42"/>
        <v>2017</v>
      </c>
    </row>
    <row r="2707" spans="1:21" ht="30" x14ac:dyDescent="0.2">
      <c r="A2707" s="8">
        <f>F2707/E2707</f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14">
        <f>F2707/M2707</f>
        <v>217.375</v>
      </c>
      <c r="Q2707" s="9" t="s">
        <v>8317</v>
      </c>
      <c r="R2707" s="9" t="s">
        <v>8357</v>
      </c>
      <c r="S2707" s="13">
        <f>(((K2707/60)/60)/24)+DATE(1970,1,1)+(-5/24)</f>
        <v>42773.70784722222</v>
      </c>
      <c r="T2707" s="13">
        <f>(((J2707/60)/60)/24)+DATE(1970,1,1)+(-5/24)</f>
        <v>42818.666180555556</v>
      </c>
      <c r="U2707">
        <f t="shared" si="42"/>
        <v>2017</v>
      </c>
    </row>
    <row r="2708" spans="1:21" ht="45" x14ac:dyDescent="0.2">
      <c r="A2708" s="8">
        <f>F2708/E2708</f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14">
        <f>F2708/M2708</f>
        <v>149.44486692015209</v>
      </c>
      <c r="Q2708" s="9" t="s">
        <v>8317</v>
      </c>
      <c r="R2708" s="9" t="s">
        <v>8357</v>
      </c>
      <c r="S2708" s="13">
        <f>(((K2708/60)/60)/24)+DATE(1970,1,1)+(-5/24)</f>
        <v>41899.086608796293</v>
      </c>
      <c r="T2708" s="13">
        <f>(((J2708/60)/60)/24)+DATE(1970,1,1)+(-5/24)</f>
        <v>41928.082638888889</v>
      </c>
      <c r="U2708">
        <f t="shared" si="42"/>
        <v>2014</v>
      </c>
    </row>
    <row r="2709" spans="1:21" ht="45" x14ac:dyDescent="0.2">
      <c r="A2709" s="8">
        <f>F2709/E2709</f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14">
        <f>F2709/M2709</f>
        <v>71.237487309644663</v>
      </c>
      <c r="Q2709" s="9" t="s">
        <v>8317</v>
      </c>
      <c r="R2709" s="9" t="s">
        <v>8357</v>
      </c>
      <c r="S2709" s="13">
        <f>(((K2709/60)/60)/24)+DATE(1970,1,1)+(-5/24)</f>
        <v>41391.574571759258</v>
      </c>
      <c r="T2709" s="13">
        <f>(((J2709/60)/60)/24)+DATE(1970,1,1)+(-5/24)</f>
        <v>41421.082638888889</v>
      </c>
      <c r="U2709">
        <f t="shared" si="42"/>
        <v>2013</v>
      </c>
    </row>
    <row r="2710" spans="1:21" ht="45" x14ac:dyDescent="0.2">
      <c r="A2710" s="8">
        <f>F2710/E2710</f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14">
        <f>F2710/M2710</f>
        <v>44.464318398474738</v>
      </c>
      <c r="Q2710" s="9" t="s">
        <v>8317</v>
      </c>
      <c r="R2710" s="9" t="s">
        <v>8357</v>
      </c>
      <c r="S2710" s="13">
        <f>(((K2710/60)/60)/24)+DATE(1970,1,1)+(-5/24)</f>
        <v>42512.489884259259</v>
      </c>
      <c r="T2710" s="13">
        <f>(((J2710/60)/60)/24)+DATE(1970,1,1)+(-5/24)</f>
        <v>42572.489884259259</v>
      </c>
      <c r="U2710">
        <f t="shared" si="42"/>
        <v>2016</v>
      </c>
    </row>
    <row r="2711" spans="1:21" ht="45" x14ac:dyDescent="0.2">
      <c r="A2711" s="8">
        <f>F2711/E2711</f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14">
        <f>F2711/M2711</f>
        <v>164.94480519480518</v>
      </c>
      <c r="Q2711" s="9" t="s">
        <v>8317</v>
      </c>
      <c r="R2711" s="9" t="s">
        <v>8357</v>
      </c>
      <c r="S2711" s="13">
        <f>(((K2711/60)/60)/24)+DATE(1970,1,1)+(-5/24)</f>
        <v>42611.941446759258</v>
      </c>
      <c r="T2711" s="13">
        <f>(((J2711/60)/60)/24)+DATE(1970,1,1)+(-5/24)</f>
        <v>42646.957638888889</v>
      </c>
      <c r="U2711">
        <f t="shared" si="42"/>
        <v>2016</v>
      </c>
    </row>
    <row r="2712" spans="1:21" ht="30" x14ac:dyDescent="0.2">
      <c r="A2712" s="8">
        <f>F2712/E2712</f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14">
        <f>F2712/M2712</f>
        <v>84.871516544117654</v>
      </c>
      <c r="Q2712" s="9" t="s">
        <v>8317</v>
      </c>
      <c r="R2712" s="9" t="s">
        <v>8357</v>
      </c>
      <c r="S2712" s="13">
        <f>(((K2712/60)/60)/24)+DATE(1970,1,1)+(-5/24)</f>
        <v>41828.021157407406</v>
      </c>
      <c r="T2712" s="13">
        <f>(((J2712/60)/60)/24)+DATE(1970,1,1)+(-5/24)</f>
        <v>41859.875</v>
      </c>
      <c r="U2712">
        <f t="shared" si="42"/>
        <v>2014</v>
      </c>
    </row>
    <row r="2713" spans="1:21" ht="45" x14ac:dyDescent="0.2">
      <c r="A2713" s="8">
        <f>F2713/E2713</f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14">
        <f>F2713/M2713</f>
        <v>53.945205479452056</v>
      </c>
      <c r="Q2713" s="9" t="s">
        <v>8317</v>
      </c>
      <c r="R2713" s="9" t="s">
        <v>8357</v>
      </c>
      <c r="S2713" s="13">
        <f>(((K2713/60)/60)/24)+DATE(1970,1,1)+(-5/24)</f>
        <v>41780.536921296298</v>
      </c>
      <c r="T2713" s="13">
        <f>(((J2713/60)/60)/24)+DATE(1970,1,1)+(-5/24)</f>
        <v>41810.709027777775</v>
      </c>
      <c r="U2713">
        <f t="shared" si="42"/>
        <v>2014</v>
      </c>
    </row>
    <row r="2714" spans="1:21" ht="45" x14ac:dyDescent="0.2">
      <c r="A2714" s="8">
        <f>F2714/E2714</f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14">
        <f>F2714/M2714</f>
        <v>50.531468531468533</v>
      </c>
      <c r="Q2714" s="9" t="s">
        <v>8317</v>
      </c>
      <c r="R2714" s="9" t="s">
        <v>8357</v>
      </c>
      <c r="S2714" s="13">
        <f>(((K2714/60)/60)/24)+DATE(1970,1,1)+(-5/24)</f>
        <v>41431.853703703702</v>
      </c>
      <c r="T2714" s="13">
        <f>(((J2714/60)/60)/24)+DATE(1970,1,1)+(-5/24)</f>
        <v>41468.541666666664</v>
      </c>
      <c r="U2714">
        <f t="shared" si="42"/>
        <v>2013</v>
      </c>
    </row>
    <row r="2715" spans="1:21" ht="45" x14ac:dyDescent="0.2">
      <c r="A2715" s="8">
        <f>F2715/E2715</f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14">
        <f>F2715/M2715</f>
        <v>108.00140845070422</v>
      </c>
      <c r="Q2715" s="9" t="s">
        <v>8317</v>
      </c>
      <c r="R2715" s="9" t="s">
        <v>8357</v>
      </c>
      <c r="S2715" s="13">
        <f>(((K2715/60)/60)/24)+DATE(1970,1,1)+(-5/24)</f>
        <v>42322.445416666662</v>
      </c>
      <c r="T2715" s="13">
        <f>(((J2715/60)/60)/24)+DATE(1970,1,1)+(-5/24)</f>
        <v>42362.445416666662</v>
      </c>
      <c r="U2715">
        <f t="shared" si="42"/>
        <v>2015</v>
      </c>
    </row>
    <row r="2716" spans="1:21" ht="30" x14ac:dyDescent="0.2">
      <c r="A2716" s="8">
        <f>F2716/E2716</f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14">
        <f>F2716/M2716</f>
        <v>95.373770491803285</v>
      </c>
      <c r="Q2716" s="9" t="s">
        <v>8317</v>
      </c>
      <c r="R2716" s="9" t="s">
        <v>8357</v>
      </c>
      <c r="S2716" s="13">
        <f>(((K2716/60)/60)/24)+DATE(1970,1,1)+(-5/24)</f>
        <v>42629.446712962956</v>
      </c>
      <c r="T2716" s="13">
        <f>(((J2716/60)/60)/24)+DATE(1970,1,1)+(-5/24)</f>
        <v>42657.749999999993</v>
      </c>
      <c r="U2716">
        <f t="shared" si="42"/>
        <v>2016</v>
      </c>
    </row>
    <row r="2717" spans="1:21" ht="45" x14ac:dyDescent="0.2">
      <c r="A2717" s="8">
        <f>F2717/E2717</f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14">
        <f>F2717/M2717</f>
        <v>57.631016333938291</v>
      </c>
      <c r="Q2717" s="9" t="s">
        <v>8317</v>
      </c>
      <c r="R2717" s="9" t="s">
        <v>8357</v>
      </c>
      <c r="S2717" s="13">
        <f>(((K2717/60)/60)/24)+DATE(1970,1,1)+(-5/24)</f>
        <v>42387.190138888887</v>
      </c>
      <c r="T2717" s="13">
        <f>(((J2717/60)/60)/24)+DATE(1970,1,1)+(-5/24)</f>
        <v>42421.190138888887</v>
      </c>
      <c r="U2717">
        <f t="shared" si="42"/>
        <v>2016</v>
      </c>
    </row>
    <row r="2718" spans="1:21" ht="60" x14ac:dyDescent="0.2">
      <c r="A2718" s="8">
        <f>F2718/E2718</f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14">
        <f>F2718/M2718</f>
        <v>64.160481283422456</v>
      </c>
      <c r="Q2718" s="9" t="s">
        <v>8317</v>
      </c>
      <c r="R2718" s="9" t="s">
        <v>8357</v>
      </c>
      <c r="S2718" s="13">
        <f>(((K2718/60)/60)/24)+DATE(1970,1,1)+(-5/24)</f>
        <v>42255.124918981477</v>
      </c>
      <c r="T2718" s="13">
        <f>(((J2718/60)/60)/24)+DATE(1970,1,1)+(-5/24)</f>
        <v>42285.124918981477</v>
      </c>
      <c r="U2718">
        <f t="shared" si="42"/>
        <v>2015</v>
      </c>
    </row>
    <row r="2719" spans="1:21" ht="45" x14ac:dyDescent="0.2">
      <c r="A2719" s="8">
        <f>F2719/E2719</f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14">
        <f>F2719/M2719</f>
        <v>92.387692307692305</v>
      </c>
      <c r="Q2719" s="9" t="s">
        <v>8317</v>
      </c>
      <c r="R2719" s="9" t="s">
        <v>8357</v>
      </c>
      <c r="S2719" s="13">
        <f>(((K2719/60)/60)/24)+DATE(1970,1,1)+(-5/24)</f>
        <v>41934.706585648149</v>
      </c>
      <c r="T2719" s="13">
        <f>(((J2719/60)/60)/24)+DATE(1970,1,1)+(-5/24)</f>
        <v>41979.748252314814</v>
      </c>
      <c r="U2719">
        <f t="shared" si="42"/>
        <v>2014</v>
      </c>
    </row>
    <row r="2720" spans="1:21" ht="45" x14ac:dyDescent="0.2">
      <c r="A2720" s="8">
        <f>F2720/E2720</f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14">
        <f>F2720/M2720</f>
        <v>125.97972972972973</v>
      </c>
      <c r="Q2720" s="9" t="s">
        <v>8317</v>
      </c>
      <c r="R2720" s="9" t="s">
        <v>8357</v>
      </c>
      <c r="S2720" s="13">
        <f>(((K2720/60)/60)/24)+DATE(1970,1,1)+(-5/24)</f>
        <v>42465.388252314813</v>
      </c>
      <c r="T2720" s="13">
        <f>(((J2720/60)/60)/24)+DATE(1970,1,1)+(-5/24)</f>
        <v>42493.749999999993</v>
      </c>
      <c r="U2720">
        <f t="shared" si="42"/>
        <v>2016</v>
      </c>
    </row>
    <row r="2721" spans="1:21" ht="45" x14ac:dyDescent="0.2">
      <c r="A2721" s="8">
        <f>F2721/E2721</f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14">
        <f>F2721/M2721</f>
        <v>94.637681159420296</v>
      </c>
      <c r="Q2721" s="9" t="s">
        <v>8317</v>
      </c>
      <c r="R2721" s="9" t="s">
        <v>8357</v>
      </c>
      <c r="S2721" s="13">
        <f>(((K2721/60)/60)/24)+DATE(1970,1,1)+(-5/24)</f>
        <v>42417.822847222218</v>
      </c>
      <c r="T2721" s="13">
        <f>(((J2721/60)/60)/24)+DATE(1970,1,1)+(-5/24)</f>
        <v>42477.781180555547</v>
      </c>
      <c r="U2721">
        <f t="shared" si="42"/>
        <v>2016</v>
      </c>
    </row>
    <row r="2722" spans="1:21" ht="45" x14ac:dyDescent="0.2">
      <c r="A2722" s="8">
        <f>F2722/E2722</f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14">
        <f>F2722/M2722</f>
        <v>170.69942196531792</v>
      </c>
      <c r="Q2722" s="9" t="s">
        <v>8317</v>
      </c>
      <c r="R2722" s="9" t="s">
        <v>8357</v>
      </c>
      <c r="S2722" s="13">
        <f>(((K2722/60)/60)/24)+DATE(1970,1,1)+(-5/24)</f>
        <v>42655.257557870362</v>
      </c>
      <c r="T2722" s="13">
        <f>(((J2722/60)/60)/24)+DATE(1970,1,1)+(-5/24)</f>
        <v>42685.299224537033</v>
      </c>
      <c r="U2722">
        <f t="shared" si="42"/>
        <v>2016</v>
      </c>
    </row>
    <row r="2723" spans="1:21" ht="45" x14ac:dyDescent="0.2">
      <c r="A2723" s="8">
        <f>F2723/E2723</f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14">
        <f>F2723/M2723</f>
        <v>40.762081784386616</v>
      </c>
      <c r="Q2723" s="9" t="s">
        <v>8319</v>
      </c>
      <c r="R2723" s="9" t="s">
        <v>8349</v>
      </c>
      <c r="S2723" s="13">
        <f>(((K2723/60)/60)/24)+DATE(1970,1,1)+(-5/24)</f>
        <v>41493.335625</v>
      </c>
      <c r="T2723" s="13">
        <f>(((J2723/60)/60)/24)+DATE(1970,1,1)+(-5/24)</f>
        <v>41523.583333333328</v>
      </c>
      <c r="U2723">
        <f t="shared" si="42"/>
        <v>2013</v>
      </c>
    </row>
    <row r="2724" spans="1:21" ht="45" x14ac:dyDescent="0.2">
      <c r="A2724" s="8">
        <f>F2724/E2724</f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14">
        <f>F2724/M2724</f>
        <v>68.254054054054052</v>
      </c>
      <c r="Q2724" s="9" t="s">
        <v>8319</v>
      </c>
      <c r="R2724" s="9" t="s">
        <v>8349</v>
      </c>
      <c r="S2724" s="13">
        <f>(((K2724/60)/60)/24)+DATE(1970,1,1)+(-5/24)</f>
        <v>42704.64876157407</v>
      </c>
      <c r="T2724" s="13">
        <f>(((J2724/60)/60)/24)+DATE(1970,1,1)+(-5/24)</f>
        <v>42764.64876157407</v>
      </c>
      <c r="U2724">
        <f t="shared" si="42"/>
        <v>2016</v>
      </c>
    </row>
    <row r="2725" spans="1:21" ht="45" x14ac:dyDescent="0.2">
      <c r="A2725" s="8">
        <f>F2725/E2725</f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14">
        <f>F2725/M2725</f>
        <v>95.48863636363636</v>
      </c>
      <c r="Q2725" s="9" t="s">
        <v>8319</v>
      </c>
      <c r="R2725" s="9" t="s">
        <v>8349</v>
      </c>
      <c r="S2725" s="13">
        <f>(((K2725/60)/60)/24)+DATE(1970,1,1)+(-5/24)</f>
        <v>41944.630648148144</v>
      </c>
      <c r="T2725" s="13">
        <f>(((J2725/60)/60)/24)+DATE(1970,1,1)+(-5/24)</f>
        <v>42004.672314814808</v>
      </c>
      <c r="U2725">
        <f t="shared" si="42"/>
        <v>2014</v>
      </c>
    </row>
    <row r="2726" spans="1:21" ht="45" x14ac:dyDescent="0.2">
      <c r="A2726" s="8">
        <f>F2726/E2726</f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14">
        <f>F2726/M2726</f>
        <v>7.1902649656526005</v>
      </c>
      <c r="Q2726" s="9" t="s">
        <v>8319</v>
      </c>
      <c r="R2726" s="9" t="s">
        <v>8349</v>
      </c>
      <c r="S2726" s="13">
        <f>(((K2726/60)/60)/24)+DATE(1970,1,1)+(-5/24)</f>
        <v>42199.118738425925</v>
      </c>
      <c r="T2726" s="13">
        <f>(((J2726/60)/60)/24)+DATE(1970,1,1)+(-5/24)</f>
        <v>42231.118738425925</v>
      </c>
      <c r="U2726">
        <f t="shared" si="42"/>
        <v>2015</v>
      </c>
    </row>
    <row r="2727" spans="1:21" ht="30" x14ac:dyDescent="0.2">
      <c r="A2727" s="8">
        <f>F2727/E2727</f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14">
        <f>F2727/M2727</f>
        <v>511.65486725663715</v>
      </c>
      <c r="Q2727" s="9" t="s">
        <v>8319</v>
      </c>
      <c r="R2727" s="9" t="s">
        <v>8349</v>
      </c>
      <c r="S2727" s="13">
        <f>(((K2727/60)/60)/24)+DATE(1970,1,1)+(-5/24)</f>
        <v>42745.53628472222</v>
      </c>
      <c r="T2727" s="13">
        <f>(((J2727/60)/60)/24)+DATE(1970,1,1)+(-5/24)</f>
        <v>42795.53628472222</v>
      </c>
      <c r="U2727">
        <f t="shared" si="42"/>
        <v>2017</v>
      </c>
    </row>
    <row r="2728" spans="1:21" ht="30" x14ac:dyDescent="0.2">
      <c r="A2728" s="8">
        <f>F2728/E2728</f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14">
        <f>F2728/M2728</f>
        <v>261.74504950495049</v>
      </c>
      <c r="Q2728" s="9" t="s">
        <v>8319</v>
      </c>
      <c r="R2728" s="9" t="s">
        <v>8349</v>
      </c>
      <c r="S2728" s="13">
        <f>(((K2728/60)/60)/24)+DATE(1970,1,1)+(-5/24)</f>
        <v>42452.371655092589</v>
      </c>
      <c r="T2728" s="13">
        <f>(((J2728/60)/60)/24)+DATE(1970,1,1)+(-5/24)</f>
        <v>42482.371655092589</v>
      </c>
      <c r="U2728">
        <f t="shared" si="42"/>
        <v>2016</v>
      </c>
    </row>
    <row r="2729" spans="1:21" ht="45" x14ac:dyDescent="0.2">
      <c r="A2729" s="8">
        <f>F2729/E2729</f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14">
        <f>F2729/M2729</f>
        <v>69.760961810466767</v>
      </c>
      <c r="Q2729" s="9" t="s">
        <v>8319</v>
      </c>
      <c r="R2729" s="9" t="s">
        <v>8349</v>
      </c>
      <c r="S2729" s="13">
        <f>(((K2729/60)/60)/24)+DATE(1970,1,1)+(-5/24)</f>
        <v>42198.468321759261</v>
      </c>
      <c r="T2729" s="13">
        <f>(((J2729/60)/60)/24)+DATE(1970,1,1)+(-5/24)</f>
        <v>42223.468321759261</v>
      </c>
      <c r="U2729">
        <f t="shared" si="42"/>
        <v>2015</v>
      </c>
    </row>
    <row r="2730" spans="1:21" ht="30" x14ac:dyDescent="0.2">
      <c r="A2730" s="8">
        <f>F2730/E2730</f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14">
        <f>F2730/M2730</f>
        <v>77.229591836734699</v>
      </c>
      <c r="Q2730" s="9" t="s">
        <v>8319</v>
      </c>
      <c r="R2730" s="9" t="s">
        <v>8349</v>
      </c>
      <c r="S2730" s="13">
        <f>(((K2730/60)/60)/24)+DATE(1970,1,1)+(-5/24)</f>
        <v>42333.391597222224</v>
      </c>
      <c r="T2730" s="13">
        <f>(((J2730/60)/60)/24)+DATE(1970,1,1)+(-5/24)</f>
        <v>42368.391597222224</v>
      </c>
      <c r="U2730">
        <f t="shared" si="42"/>
        <v>2015</v>
      </c>
    </row>
    <row r="2731" spans="1:21" ht="30" x14ac:dyDescent="0.2">
      <c r="A2731" s="8">
        <f>F2731/E2731</f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14">
        <f>F2731/M2731</f>
        <v>340.56521739130437</v>
      </c>
      <c r="Q2731" s="9" t="s">
        <v>8319</v>
      </c>
      <c r="R2731" s="9" t="s">
        <v>8349</v>
      </c>
      <c r="S2731" s="13">
        <f>(((K2731/60)/60)/24)+DATE(1970,1,1)+(-5/24)</f>
        <v>42095.032372685186</v>
      </c>
      <c r="T2731" s="13">
        <f>(((J2731/60)/60)/24)+DATE(1970,1,1)+(-5/24)</f>
        <v>42125.032372685186</v>
      </c>
      <c r="U2731">
        <f t="shared" si="42"/>
        <v>2015</v>
      </c>
    </row>
    <row r="2732" spans="1:21" ht="30" x14ac:dyDescent="0.2">
      <c r="A2732" s="8">
        <f>F2732/E2732</f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14">
        <f>F2732/M2732</f>
        <v>67.417903225806455</v>
      </c>
      <c r="Q2732" s="9" t="s">
        <v>8319</v>
      </c>
      <c r="R2732" s="9" t="s">
        <v>8349</v>
      </c>
      <c r="S2732" s="13">
        <f>(((K2732/60)/60)/24)+DATE(1970,1,1)+(-5/24)</f>
        <v>41351.333043981482</v>
      </c>
      <c r="T2732" s="13">
        <f>(((J2732/60)/60)/24)+DATE(1970,1,1)+(-5/24)</f>
        <v>41386.333043981482</v>
      </c>
      <c r="U2732">
        <f t="shared" si="42"/>
        <v>2013</v>
      </c>
    </row>
    <row r="2733" spans="1:21" ht="45" x14ac:dyDescent="0.2">
      <c r="A2733" s="8">
        <f>F2733/E2733</f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14">
        <f>F2733/M2733</f>
        <v>845.70270270270271</v>
      </c>
      <c r="Q2733" s="9" t="s">
        <v>8319</v>
      </c>
      <c r="R2733" s="9" t="s">
        <v>8349</v>
      </c>
      <c r="S2733" s="13">
        <f>(((K2733/60)/60)/24)+DATE(1970,1,1)+(-5/24)</f>
        <v>41872.317384259259</v>
      </c>
      <c r="T2733" s="13">
        <f>(((J2733/60)/60)/24)+DATE(1970,1,1)+(-5/24)</f>
        <v>41929.958333333328</v>
      </c>
      <c r="U2733">
        <f t="shared" si="42"/>
        <v>2014</v>
      </c>
    </row>
    <row r="2734" spans="1:21" ht="45" x14ac:dyDescent="0.2">
      <c r="A2734" s="8">
        <f>F2734/E2734</f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14">
        <f>F2734/M2734</f>
        <v>97.191780821917803</v>
      </c>
      <c r="Q2734" s="9" t="s">
        <v>8319</v>
      </c>
      <c r="R2734" s="9" t="s">
        <v>8349</v>
      </c>
      <c r="S2734" s="13">
        <f>(((K2734/60)/60)/24)+DATE(1970,1,1)+(-5/24)</f>
        <v>41389.599861111106</v>
      </c>
      <c r="T2734" s="13">
        <f>(((J2734/60)/60)/24)+DATE(1970,1,1)+(-5/24)</f>
        <v>41421.791666666664</v>
      </c>
      <c r="U2734">
        <f t="shared" si="42"/>
        <v>2013</v>
      </c>
    </row>
    <row r="2735" spans="1:21" ht="45" x14ac:dyDescent="0.2">
      <c r="A2735" s="8">
        <f>F2735/E2735</f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14">
        <f>F2735/M2735</f>
        <v>451.84033613445376</v>
      </c>
      <c r="Q2735" s="9" t="s">
        <v>8319</v>
      </c>
      <c r="R2735" s="9" t="s">
        <v>8349</v>
      </c>
      <c r="S2735" s="13">
        <f>(((K2735/60)/60)/24)+DATE(1970,1,1)+(-5/24)</f>
        <v>42044.064513888887</v>
      </c>
      <c r="T2735" s="13">
        <f>(((J2735/60)/60)/24)+DATE(1970,1,1)+(-5/24)</f>
        <v>42104.022847222215</v>
      </c>
      <c r="U2735">
        <f t="shared" si="42"/>
        <v>2015</v>
      </c>
    </row>
    <row r="2736" spans="1:21" ht="45" x14ac:dyDescent="0.2">
      <c r="A2736" s="8">
        <f>F2736/E2736</f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14">
        <f>F2736/M2736</f>
        <v>138.66871165644173</v>
      </c>
      <c r="Q2736" s="9" t="s">
        <v>8319</v>
      </c>
      <c r="R2736" s="9" t="s">
        <v>8349</v>
      </c>
      <c r="S2736" s="13">
        <f>(((K2736/60)/60)/24)+DATE(1970,1,1)+(-5/24)</f>
        <v>42626.460555555554</v>
      </c>
      <c r="T2736" s="13">
        <f>(((J2736/60)/60)/24)+DATE(1970,1,1)+(-5/24)</f>
        <v>42656.707638888889</v>
      </c>
      <c r="U2736">
        <f t="shared" si="42"/>
        <v>2016</v>
      </c>
    </row>
    <row r="2737" spans="1:21" ht="45" x14ac:dyDescent="0.2">
      <c r="A2737" s="8">
        <f>F2737/E2737</f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14">
        <f>F2737/M2737</f>
        <v>21.640147492625371</v>
      </c>
      <c r="Q2737" s="9" t="s">
        <v>8319</v>
      </c>
      <c r="R2737" s="9" t="s">
        <v>8349</v>
      </c>
      <c r="S2737" s="13">
        <f>(((K2737/60)/60)/24)+DATE(1970,1,1)+(-5/24)</f>
        <v>41315.912615740737</v>
      </c>
      <c r="T2737" s="13">
        <f>(((J2737/60)/60)/24)+DATE(1970,1,1)+(-5/24)</f>
        <v>41346.625</v>
      </c>
      <c r="U2737">
        <f t="shared" si="42"/>
        <v>2013</v>
      </c>
    </row>
    <row r="2738" spans="1:21" ht="60" x14ac:dyDescent="0.2">
      <c r="A2738" s="8">
        <f>F2738/E2738</f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14">
        <f>F2738/M2738</f>
        <v>169.51724137931035</v>
      </c>
      <c r="Q2738" s="9" t="s">
        <v>8319</v>
      </c>
      <c r="R2738" s="9" t="s">
        <v>8349</v>
      </c>
      <c r="S2738" s="13">
        <f>(((K2738/60)/60)/24)+DATE(1970,1,1)+(-5/24)</f>
        <v>41722.458020833328</v>
      </c>
      <c r="T2738" s="13">
        <f>(((J2738/60)/60)/24)+DATE(1970,1,1)+(-5/24)</f>
        <v>41752.458020833328</v>
      </c>
      <c r="U2738">
        <f t="shared" si="42"/>
        <v>2014</v>
      </c>
    </row>
    <row r="2739" spans="1:21" ht="45" x14ac:dyDescent="0.2">
      <c r="A2739" s="8">
        <f>F2739/E2739</f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14">
        <f>F2739/M2739</f>
        <v>161.88210526315791</v>
      </c>
      <c r="Q2739" s="9" t="s">
        <v>8319</v>
      </c>
      <c r="R2739" s="9" t="s">
        <v>8349</v>
      </c>
      <c r="S2739" s="13">
        <f>(((K2739/60)/60)/24)+DATE(1970,1,1)+(-5/24)</f>
        <v>41611.709340277775</v>
      </c>
      <c r="T2739" s="13">
        <f>(((J2739/60)/60)/24)+DATE(1970,1,1)+(-5/24)</f>
        <v>41654.583333333328</v>
      </c>
      <c r="U2739">
        <f t="shared" si="42"/>
        <v>2013</v>
      </c>
    </row>
    <row r="2740" spans="1:21" ht="45" x14ac:dyDescent="0.2">
      <c r="A2740" s="8">
        <f>F2740/E2740</f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14">
        <f>F2740/M2740</f>
        <v>493.13333333333333</v>
      </c>
      <c r="Q2740" s="9" t="s">
        <v>8319</v>
      </c>
      <c r="R2740" s="9" t="s">
        <v>8349</v>
      </c>
      <c r="S2740" s="13">
        <f>(((K2740/60)/60)/24)+DATE(1970,1,1)+(-5/24)</f>
        <v>42619.935231481482</v>
      </c>
      <c r="T2740" s="13">
        <f>(((J2740/60)/60)/24)+DATE(1970,1,1)+(-5/24)</f>
        <v>42679.935231481482</v>
      </c>
      <c r="U2740">
        <f t="shared" si="42"/>
        <v>2016</v>
      </c>
    </row>
    <row r="2741" spans="1:21" ht="45" x14ac:dyDescent="0.2">
      <c r="A2741" s="8">
        <f>F2741/E2741</f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14">
        <f>F2741/M2741</f>
        <v>22.120418848167539</v>
      </c>
      <c r="Q2741" s="9" t="s">
        <v>8319</v>
      </c>
      <c r="R2741" s="9" t="s">
        <v>8349</v>
      </c>
      <c r="S2741" s="13">
        <f>(((K2741/60)/60)/24)+DATE(1970,1,1)+(-5/24)</f>
        <v>41719.679594907408</v>
      </c>
      <c r="T2741" s="13">
        <f>(((J2741/60)/60)/24)+DATE(1970,1,1)+(-5/24)</f>
        <v>41764.679594907408</v>
      </c>
      <c r="U2741">
        <f t="shared" si="42"/>
        <v>2014</v>
      </c>
    </row>
    <row r="2742" spans="1:21" ht="30" x14ac:dyDescent="0.2">
      <c r="A2742" s="8">
        <f>F2742/E2742</f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14">
        <f>F2742/M2742</f>
        <v>18.235294117647058</v>
      </c>
      <c r="Q2742" s="9" t="s">
        <v>8319</v>
      </c>
      <c r="R2742" s="9" t="s">
        <v>8349</v>
      </c>
      <c r="S2742" s="13">
        <f>(((K2742/60)/60)/24)+DATE(1970,1,1)+(-5/24)</f>
        <v>42044.823518518511</v>
      </c>
      <c r="T2742" s="13">
        <f>(((J2742/60)/60)/24)+DATE(1970,1,1)+(-5/24)</f>
        <v>42074.781851851854</v>
      </c>
      <c r="U2742">
        <f t="shared" si="42"/>
        <v>2015</v>
      </c>
    </row>
    <row r="2743" spans="1:21" ht="30" x14ac:dyDescent="0.2">
      <c r="A2743" s="8">
        <f>F2743/E2743</f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14">
        <f>F2743/M2743</f>
        <v>8.75</v>
      </c>
      <c r="Q2743" s="9" t="s">
        <v>8322</v>
      </c>
      <c r="R2743" s="9" t="s">
        <v>8358</v>
      </c>
      <c r="S2743" s="13">
        <f>(((K2743/60)/60)/24)+DATE(1970,1,1)+(-5/24)</f>
        <v>41911.449097222219</v>
      </c>
      <c r="T2743" s="13">
        <f>(((J2743/60)/60)/24)+DATE(1970,1,1)+(-5/24)</f>
        <v>41931.879861111105</v>
      </c>
      <c r="U2743">
        <f t="shared" si="42"/>
        <v>2014</v>
      </c>
    </row>
    <row r="2744" spans="1:21" ht="45" x14ac:dyDescent="0.2">
      <c r="A2744" s="8">
        <f>F2744/E2744</f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14">
        <f>F2744/M2744</f>
        <v>40.611111111111114</v>
      </c>
      <c r="Q2744" s="9" t="s">
        <v>8322</v>
      </c>
      <c r="R2744" s="9" t="s">
        <v>8358</v>
      </c>
      <c r="S2744" s="13">
        <f>(((K2744/60)/60)/24)+DATE(1970,1,1)+(-5/24)</f>
        <v>41030.511423611111</v>
      </c>
      <c r="T2744" s="13">
        <f>(((J2744/60)/60)/24)+DATE(1970,1,1)+(-5/24)</f>
        <v>41044.511423611111</v>
      </c>
      <c r="U2744">
        <f t="shared" si="42"/>
        <v>2012</v>
      </c>
    </row>
    <row r="2745" spans="1:21" ht="60" x14ac:dyDescent="0.2">
      <c r="A2745" s="8">
        <f>F2745/E2745</f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14" t="e">
        <f>F2745/M2745</f>
        <v>#DIV/0!</v>
      </c>
      <c r="Q2745" s="9" t="s">
        <v>8322</v>
      </c>
      <c r="R2745" s="9" t="s">
        <v>8358</v>
      </c>
      <c r="S2745" s="13">
        <f>(((K2745/60)/60)/24)+DATE(1970,1,1)+(-5/24)</f>
        <v>42632.120451388888</v>
      </c>
      <c r="T2745" s="13">
        <f>(((J2745/60)/60)/24)+DATE(1970,1,1)+(-5/24)</f>
        <v>42662.120451388888</v>
      </c>
      <c r="U2745">
        <f t="shared" si="42"/>
        <v>2016</v>
      </c>
    </row>
    <row r="2746" spans="1:21" ht="45" x14ac:dyDescent="0.2">
      <c r="A2746" s="8">
        <f>F2746/E2746</f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14">
        <f>F2746/M2746</f>
        <v>37.954545454545453</v>
      </c>
      <c r="Q2746" s="9" t="s">
        <v>8322</v>
      </c>
      <c r="R2746" s="9" t="s">
        <v>8358</v>
      </c>
      <c r="S2746" s="13">
        <f>(((K2746/60)/60)/24)+DATE(1970,1,1)+(-5/24)</f>
        <v>40937.854143518518</v>
      </c>
      <c r="T2746" s="13">
        <f>(((J2746/60)/60)/24)+DATE(1970,1,1)+(-5/24)</f>
        <v>40967.854143518518</v>
      </c>
      <c r="U2746">
        <f t="shared" si="42"/>
        <v>2012</v>
      </c>
    </row>
    <row r="2747" spans="1:21" ht="45" x14ac:dyDescent="0.2">
      <c r="A2747" s="8">
        <f>F2747/E2747</f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14">
        <f>F2747/M2747</f>
        <v>35.734693877551024</v>
      </c>
      <c r="Q2747" s="9" t="s">
        <v>8322</v>
      </c>
      <c r="R2747" s="9" t="s">
        <v>8358</v>
      </c>
      <c r="S2747" s="13">
        <f>(((K2747/60)/60)/24)+DATE(1970,1,1)+(-5/24)</f>
        <v>41044.779722222222</v>
      </c>
      <c r="T2747" s="13">
        <f>(((J2747/60)/60)/24)+DATE(1970,1,1)+(-5/24)</f>
        <v>41104.779722222222</v>
      </c>
      <c r="U2747">
        <f t="shared" si="42"/>
        <v>2012</v>
      </c>
    </row>
    <row r="2748" spans="1:21" ht="45" x14ac:dyDescent="0.2">
      <c r="A2748" s="8">
        <f>F2748/E2748</f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14">
        <f>F2748/M2748</f>
        <v>42.157894736842103</v>
      </c>
      <c r="Q2748" s="9" t="s">
        <v>8322</v>
      </c>
      <c r="R2748" s="9" t="s">
        <v>8358</v>
      </c>
      <c r="S2748" s="13">
        <f>(((K2748/60)/60)/24)+DATE(1970,1,1)+(-5/24)</f>
        <v>41850.57304398148</v>
      </c>
      <c r="T2748" s="13">
        <f>(((J2748/60)/60)/24)+DATE(1970,1,1)+(-5/24)</f>
        <v>41880.57304398148</v>
      </c>
      <c r="U2748">
        <f t="shared" si="42"/>
        <v>2014</v>
      </c>
    </row>
    <row r="2749" spans="1:21" ht="45" x14ac:dyDescent="0.2">
      <c r="A2749" s="8">
        <f>F2749/E2749</f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14">
        <f>F2749/M2749</f>
        <v>35</v>
      </c>
      <c r="Q2749" s="9" t="s">
        <v>8322</v>
      </c>
      <c r="R2749" s="9" t="s">
        <v>8358</v>
      </c>
      <c r="S2749" s="13">
        <f>(((K2749/60)/60)/24)+DATE(1970,1,1)+(-5/24)</f>
        <v>41044.439780092594</v>
      </c>
      <c r="T2749" s="13">
        <f>(((J2749/60)/60)/24)+DATE(1970,1,1)+(-5/24)</f>
        <v>41075.923611111109</v>
      </c>
      <c r="U2749">
        <f t="shared" si="42"/>
        <v>2012</v>
      </c>
    </row>
    <row r="2750" spans="1:21" ht="30" x14ac:dyDescent="0.2">
      <c r="A2750" s="8">
        <f>F2750/E2750</f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14">
        <f>F2750/M2750</f>
        <v>13.25</v>
      </c>
      <c r="Q2750" s="9" t="s">
        <v>8322</v>
      </c>
      <c r="R2750" s="9" t="s">
        <v>8358</v>
      </c>
      <c r="S2750" s="13">
        <f>(((K2750/60)/60)/24)+DATE(1970,1,1)+(-5/24)</f>
        <v>42585.502337962964</v>
      </c>
      <c r="T2750" s="13">
        <f>(((J2750/60)/60)/24)+DATE(1970,1,1)+(-5/24)</f>
        <v>42615.502337962964</v>
      </c>
      <c r="U2750">
        <f t="shared" si="42"/>
        <v>2016</v>
      </c>
    </row>
    <row r="2751" spans="1:21" ht="30" x14ac:dyDescent="0.2">
      <c r="A2751" s="8">
        <f>F2751/E2751</f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14">
        <f>F2751/M2751</f>
        <v>55</v>
      </c>
      <c r="Q2751" s="9" t="s">
        <v>8322</v>
      </c>
      <c r="R2751" s="9" t="s">
        <v>8358</v>
      </c>
      <c r="S2751" s="13">
        <f>(((K2751/60)/60)/24)+DATE(1970,1,1)+(-5/24)</f>
        <v>42068.59070601852</v>
      </c>
      <c r="T2751" s="13">
        <f>(((J2751/60)/60)/24)+DATE(1970,1,1)+(-5/24)</f>
        <v>42098.549039351848</v>
      </c>
      <c r="U2751">
        <f t="shared" si="42"/>
        <v>2015</v>
      </c>
    </row>
    <row r="2752" spans="1:21" ht="45" x14ac:dyDescent="0.2">
      <c r="A2752" s="8">
        <f>F2752/E2752</f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14" t="e">
        <f>F2752/M2752</f>
        <v>#DIV/0!</v>
      </c>
      <c r="Q2752" s="9" t="s">
        <v>8322</v>
      </c>
      <c r="R2752" s="9" t="s">
        <v>8358</v>
      </c>
      <c r="S2752" s="13">
        <f>(((K2752/60)/60)/24)+DATE(1970,1,1)+(-5/24)</f>
        <v>41078.69149305555</v>
      </c>
      <c r="T2752" s="13">
        <f>(((J2752/60)/60)/24)+DATE(1970,1,1)+(-5/24)</f>
        <v>41090.625</v>
      </c>
      <c r="U2752">
        <f t="shared" si="42"/>
        <v>2012</v>
      </c>
    </row>
    <row r="2753" spans="1:21" ht="45" x14ac:dyDescent="0.2">
      <c r="A2753" s="8">
        <f>F2753/E2753</f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14" t="e">
        <f>F2753/M2753</f>
        <v>#DIV/0!</v>
      </c>
      <c r="Q2753" s="9" t="s">
        <v>8322</v>
      </c>
      <c r="R2753" s="9" t="s">
        <v>8358</v>
      </c>
      <c r="S2753" s="13">
        <f>(((K2753/60)/60)/24)+DATE(1970,1,1)+(-5/24)</f>
        <v>41747.678726851853</v>
      </c>
      <c r="T2753" s="13">
        <f>(((J2753/60)/60)/24)+DATE(1970,1,1)+(-5/24)</f>
        <v>41807.678726851853</v>
      </c>
      <c r="U2753">
        <f t="shared" si="42"/>
        <v>2014</v>
      </c>
    </row>
    <row r="2754" spans="1:21" ht="45" x14ac:dyDescent="0.2">
      <c r="A2754" s="8">
        <f>F2754/E2754</f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14">
        <f>F2754/M2754</f>
        <v>39.285714285714285</v>
      </c>
      <c r="Q2754" s="9" t="s">
        <v>8322</v>
      </c>
      <c r="R2754" s="9" t="s">
        <v>8358</v>
      </c>
      <c r="S2754" s="13">
        <f>(((K2754/60)/60)/24)+DATE(1970,1,1)+(-5/24)</f>
        <v>40855.556759259256</v>
      </c>
      <c r="T2754" s="13">
        <f>(((J2754/60)/60)/24)+DATE(1970,1,1)+(-5/24)</f>
        <v>40895.556759259256</v>
      </c>
      <c r="U2754">
        <f t="shared" si="42"/>
        <v>2011</v>
      </c>
    </row>
    <row r="2755" spans="1:21" ht="45" x14ac:dyDescent="0.2">
      <c r="A2755" s="8">
        <f>F2755/E2755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14">
        <f>F2755/M2755</f>
        <v>47.5</v>
      </c>
      <c r="Q2755" s="9" t="s">
        <v>8322</v>
      </c>
      <c r="R2755" s="9" t="s">
        <v>8358</v>
      </c>
      <c r="S2755" s="13">
        <f>(((K2755/60)/60)/24)+DATE(1970,1,1)+(-5/24)</f>
        <v>41117.692395833328</v>
      </c>
      <c r="T2755" s="13">
        <f>(((J2755/60)/60)/24)+DATE(1970,1,1)+(-5/24)</f>
        <v>41147.692395833328</v>
      </c>
      <c r="U2755">
        <f t="shared" ref="U2755:U2818" si="43">YEAR(S2755)</f>
        <v>2012</v>
      </c>
    </row>
    <row r="2756" spans="1:21" ht="45" x14ac:dyDescent="0.2">
      <c r="A2756" s="8">
        <f>F2756/E2756</f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14" t="e">
        <f>F2756/M2756</f>
        <v>#DIV/0!</v>
      </c>
      <c r="Q2756" s="9" t="s">
        <v>8322</v>
      </c>
      <c r="R2756" s="9" t="s">
        <v>8358</v>
      </c>
      <c r="S2756" s="13">
        <f>(((K2756/60)/60)/24)+DATE(1970,1,1)+(-5/24)</f>
        <v>41863.427673611113</v>
      </c>
      <c r="T2756" s="13">
        <f>(((J2756/60)/60)/24)+DATE(1970,1,1)+(-5/24)</f>
        <v>41893.427673611113</v>
      </c>
      <c r="U2756">
        <f t="shared" si="43"/>
        <v>2014</v>
      </c>
    </row>
    <row r="2757" spans="1:21" ht="30" x14ac:dyDescent="0.2">
      <c r="A2757" s="8">
        <f>F2757/E2757</f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14">
        <f>F2757/M2757</f>
        <v>17.333333333333332</v>
      </c>
      <c r="Q2757" s="9" t="s">
        <v>8322</v>
      </c>
      <c r="R2757" s="9" t="s">
        <v>8358</v>
      </c>
      <c r="S2757" s="13">
        <f>(((K2757/60)/60)/24)+DATE(1970,1,1)+(-5/24)</f>
        <v>42072.582488425927</v>
      </c>
      <c r="T2757" s="13">
        <f>(((J2757/60)/60)/24)+DATE(1970,1,1)+(-5/24)</f>
        <v>42102.582488425927</v>
      </c>
      <c r="U2757">
        <f t="shared" si="43"/>
        <v>2015</v>
      </c>
    </row>
    <row r="2758" spans="1:21" ht="45" x14ac:dyDescent="0.2">
      <c r="A2758" s="8">
        <f>F2758/E2758</f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14">
        <f>F2758/M2758</f>
        <v>31.757575757575758</v>
      </c>
      <c r="Q2758" s="9" t="s">
        <v>8322</v>
      </c>
      <c r="R2758" s="9" t="s">
        <v>8358</v>
      </c>
      <c r="S2758" s="13">
        <f>(((K2758/60)/60)/24)+DATE(1970,1,1)+(-5/24)</f>
        <v>41620.692141203705</v>
      </c>
      <c r="T2758" s="13">
        <f>(((J2758/60)/60)/24)+DATE(1970,1,1)+(-5/24)</f>
        <v>41650.692141203705</v>
      </c>
      <c r="U2758">
        <f t="shared" si="43"/>
        <v>2013</v>
      </c>
    </row>
    <row r="2759" spans="1:21" ht="30" x14ac:dyDescent="0.2">
      <c r="A2759" s="8">
        <f>F2759/E2759</f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14">
        <f>F2759/M2759</f>
        <v>5</v>
      </c>
      <c r="Q2759" s="9" t="s">
        <v>8322</v>
      </c>
      <c r="R2759" s="9" t="s">
        <v>8358</v>
      </c>
      <c r="S2759" s="13">
        <f>(((K2759/60)/60)/24)+DATE(1970,1,1)+(-5/24)</f>
        <v>42573.448287037034</v>
      </c>
      <c r="T2759" s="13">
        <f>(((J2759/60)/60)/24)+DATE(1970,1,1)+(-5/24)</f>
        <v>42588.448287037034</v>
      </c>
      <c r="U2759">
        <f t="shared" si="43"/>
        <v>2016</v>
      </c>
    </row>
    <row r="2760" spans="1:21" ht="45" x14ac:dyDescent="0.2">
      <c r="A2760" s="8">
        <f>F2760/E2760</f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14">
        <f>F2760/M2760</f>
        <v>39</v>
      </c>
      <c r="Q2760" s="9" t="s">
        <v>8322</v>
      </c>
      <c r="R2760" s="9" t="s">
        <v>8358</v>
      </c>
      <c r="S2760" s="13">
        <f>(((K2760/60)/60)/24)+DATE(1970,1,1)+(-5/24)</f>
        <v>42639.23359953703</v>
      </c>
      <c r="T2760" s="13">
        <f>(((J2760/60)/60)/24)+DATE(1970,1,1)+(-5/24)</f>
        <v>42653.23359953703</v>
      </c>
      <c r="U2760">
        <f t="shared" si="43"/>
        <v>2016</v>
      </c>
    </row>
    <row r="2761" spans="1:21" ht="45" x14ac:dyDescent="0.2">
      <c r="A2761" s="8">
        <f>F2761/E2761</f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14">
        <f>F2761/M2761</f>
        <v>52.5</v>
      </c>
      <c r="Q2761" s="9" t="s">
        <v>8322</v>
      </c>
      <c r="R2761" s="9" t="s">
        <v>8358</v>
      </c>
      <c r="S2761" s="13">
        <f>(((K2761/60)/60)/24)+DATE(1970,1,1)+(-5/24)</f>
        <v>42524.158171296294</v>
      </c>
      <c r="T2761" s="13">
        <f>(((J2761/60)/60)/24)+DATE(1970,1,1)+(-5/24)</f>
        <v>42567.158171296294</v>
      </c>
      <c r="U2761">
        <f t="shared" si="43"/>
        <v>2016</v>
      </c>
    </row>
    <row r="2762" spans="1:21" ht="45" x14ac:dyDescent="0.2">
      <c r="A2762" s="8">
        <f>F2762/E2762</f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14" t="e">
        <f>F2762/M2762</f>
        <v>#DIV/0!</v>
      </c>
      <c r="Q2762" s="9" t="s">
        <v>8322</v>
      </c>
      <c r="R2762" s="9" t="s">
        <v>8358</v>
      </c>
      <c r="S2762" s="13">
        <f>(((K2762/60)/60)/24)+DATE(1970,1,1)+(-5/24)</f>
        <v>41415.252986111111</v>
      </c>
      <c r="T2762" s="13">
        <f>(((J2762/60)/60)/24)+DATE(1970,1,1)+(-5/24)</f>
        <v>41445.252986111111</v>
      </c>
      <c r="U2762">
        <f t="shared" si="43"/>
        <v>2013</v>
      </c>
    </row>
    <row r="2763" spans="1:21" ht="30" x14ac:dyDescent="0.2">
      <c r="A2763" s="8">
        <f>F2763/E2763</f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14">
        <f>F2763/M2763</f>
        <v>9</v>
      </c>
      <c r="Q2763" s="9" t="s">
        <v>8322</v>
      </c>
      <c r="R2763" s="9" t="s">
        <v>8358</v>
      </c>
      <c r="S2763" s="13">
        <f>(((K2763/60)/60)/24)+DATE(1970,1,1)+(-5/24)</f>
        <v>41246.85524305555</v>
      </c>
      <c r="T2763" s="13">
        <f>(((J2763/60)/60)/24)+DATE(1970,1,1)+(-5/24)</f>
        <v>41276.85524305555</v>
      </c>
      <c r="U2763">
        <f t="shared" si="43"/>
        <v>2012</v>
      </c>
    </row>
    <row r="2764" spans="1:21" ht="45" x14ac:dyDescent="0.2">
      <c r="A2764" s="8">
        <f>F2764/E2764</f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14">
        <f>F2764/M2764</f>
        <v>25</v>
      </c>
      <c r="Q2764" s="9" t="s">
        <v>8322</v>
      </c>
      <c r="R2764" s="9" t="s">
        <v>8358</v>
      </c>
      <c r="S2764" s="13">
        <f>(((K2764/60)/60)/24)+DATE(1970,1,1)+(-5/24)</f>
        <v>40926.828645833331</v>
      </c>
      <c r="T2764" s="13">
        <f>(((J2764/60)/60)/24)+DATE(1970,1,1)+(-5/24)</f>
        <v>40986.786979166667</v>
      </c>
      <c r="U2764">
        <f t="shared" si="43"/>
        <v>2012</v>
      </c>
    </row>
    <row r="2765" spans="1:21" ht="30" x14ac:dyDescent="0.2">
      <c r="A2765" s="8">
        <f>F2765/E2765</f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14">
        <f>F2765/M2765</f>
        <v>30</v>
      </c>
      <c r="Q2765" s="9" t="s">
        <v>8322</v>
      </c>
      <c r="R2765" s="9" t="s">
        <v>8358</v>
      </c>
      <c r="S2765" s="13">
        <f>(((K2765/60)/60)/24)+DATE(1970,1,1)+(-5/24)</f>
        <v>41373.371342592589</v>
      </c>
      <c r="T2765" s="13">
        <f>(((J2765/60)/60)/24)+DATE(1970,1,1)+(-5/24)</f>
        <v>41418.371342592589</v>
      </c>
      <c r="U2765">
        <f t="shared" si="43"/>
        <v>2013</v>
      </c>
    </row>
    <row r="2766" spans="1:21" ht="45" x14ac:dyDescent="0.2">
      <c r="A2766" s="8">
        <f>F2766/E2766</f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14">
        <f>F2766/M2766</f>
        <v>11.25</v>
      </c>
      <c r="Q2766" s="9" t="s">
        <v>8322</v>
      </c>
      <c r="R2766" s="9" t="s">
        <v>8358</v>
      </c>
      <c r="S2766" s="13">
        <f>(((K2766/60)/60)/24)+DATE(1970,1,1)+(-5/24)</f>
        <v>41030.083692129629</v>
      </c>
      <c r="T2766" s="13">
        <f>(((J2766/60)/60)/24)+DATE(1970,1,1)+(-5/24)</f>
        <v>41059.583333333328</v>
      </c>
      <c r="U2766">
        <f t="shared" si="43"/>
        <v>2012</v>
      </c>
    </row>
    <row r="2767" spans="1:21" ht="45" x14ac:dyDescent="0.2">
      <c r="A2767" s="8">
        <f>F2767/E2767</f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14" t="e">
        <f>F2767/M2767</f>
        <v>#DIV/0!</v>
      </c>
      <c r="Q2767" s="9" t="s">
        <v>8322</v>
      </c>
      <c r="R2767" s="9" t="s">
        <v>8358</v>
      </c>
      <c r="S2767" s="13">
        <f>(((K2767/60)/60)/24)+DATE(1970,1,1)+(-5/24)</f>
        <v>41194.370694444442</v>
      </c>
      <c r="T2767" s="13">
        <f>(((J2767/60)/60)/24)+DATE(1970,1,1)+(-5/24)</f>
        <v>41210.370694444442</v>
      </c>
      <c r="U2767">
        <f t="shared" si="43"/>
        <v>2012</v>
      </c>
    </row>
    <row r="2768" spans="1:21" ht="45" x14ac:dyDescent="0.2">
      <c r="A2768" s="8">
        <f>F2768/E2768</f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14">
        <f>F2768/M2768</f>
        <v>25</v>
      </c>
      <c r="Q2768" s="9" t="s">
        <v>8322</v>
      </c>
      <c r="R2768" s="9" t="s">
        <v>8358</v>
      </c>
      <c r="S2768" s="13">
        <f>(((K2768/60)/60)/24)+DATE(1970,1,1)+(-5/24)</f>
        <v>40736.459699074068</v>
      </c>
      <c r="T2768" s="13">
        <f>(((J2768/60)/60)/24)+DATE(1970,1,1)+(-5/24)</f>
        <v>40766.459699074068</v>
      </c>
      <c r="U2768">
        <f t="shared" si="43"/>
        <v>2011</v>
      </c>
    </row>
    <row r="2769" spans="1:21" ht="45" x14ac:dyDescent="0.2">
      <c r="A2769" s="8">
        <f>F2769/E2769</f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14">
        <f>F2769/M2769</f>
        <v>11.333333333333334</v>
      </c>
      <c r="Q2769" s="9" t="s">
        <v>8322</v>
      </c>
      <c r="R2769" s="9" t="s">
        <v>8358</v>
      </c>
      <c r="S2769" s="13">
        <f>(((K2769/60)/60)/24)+DATE(1970,1,1)+(-5/24)</f>
        <v>42172.750578703701</v>
      </c>
      <c r="T2769" s="13">
        <f>(((J2769/60)/60)/24)+DATE(1970,1,1)+(-5/24)</f>
        <v>42232.750578703701</v>
      </c>
      <c r="U2769">
        <f t="shared" si="43"/>
        <v>2015</v>
      </c>
    </row>
    <row r="2770" spans="1:21" ht="45" x14ac:dyDescent="0.2">
      <c r="A2770" s="8">
        <f>F2770/E2770</f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14">
        <f>F2770/M2770</f>
        <v>29.470588235294116</v>
      </c>
      <c r="Q2770" s="9" t="s">
        <v>8322</v>
      </c>
      <c r="R2770" s="9" t="s">
        <v>8358</v>
      </c>
      <c r="S2770" s="13">
        <f>(((K2770/60)/60)/24)+DATE(1970,1,1)+(-5/24)</f>
        <v>40967.4065162037</v>
      </c>
      <c r="T2770" s="13">
        <f>(((J2770/60)/60)/24)+DATE(1970,1,1)+(-5/24)</f>
        <v>40997.364849537036</v>
      </c>
      <c r="U2770">
        <f t="shared" si="43"/>
        <v>2012</v>
      </c>
    </row>
    <row r="2771" spans="1:21" ht="45" x14ac:dyDescent="0.2">
      <c r="A2771" s="8">
        <f>F2771/E2771</f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14">
        <f>F2771/M2771</f>
        <v>1</v>
      </c>
      <c r="Q2771" s="9" t="s">
        <v>8322</v>
      </c>
      <c r="R2771" s="9" t="s">
        <v>8358</v>
      </c>
      <c r="S2771" s="13">
        <f>(((K2771/60)/60)/24)+DATE(1970,1,1)+(-5/24)</f>
        <v>41745.617939814809</v>
      </c>
      <c r="T2771" s="13">
        <f>(((J2771/60)/60)/24)+DATE(1970,1,1)+(-5/24)</f>
        <v>41795.617939814809</v>
      </c>
      <c r="U2771">
        <f t="shared" si="43"/>
        <v>2014</v>
      </c>
    </row>
    <row r="2772" spans="1:21" ht="45" x14ac:dyDescent="0.2">
      <c r="A2772" s="8">
        <f>F2772/E2772</f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14">
        <f>F2772/M2772</f>
        <v>63.098484848484851</v>
      </c>
      <c r="Q2772" s="9" t="s">
        <v>8322</v>
      </c>
      <c r="R2772" s="9" t="s">
        <v>8358</v>
      </c>
      <c r="S2772" s="13">
        <f>(((K2772/60)/60)/24)+DATE(1970,1,1)+(-5/24)</f>
        <v>41686.496874999997</v>
      </c>
      <c r="T2772" s="13">
        <f>(((J2772/60)/60)/24)+DATE(1970,1,1)+(-5/24)</f>
        <v>41716.455208333333</v>
      </c>
      <c r="U2772">
        <f t="shared" si="43"/>
        <v>2014</v>
      </c>
    </row>
    <row r="2773" spans="1:21" ht="45" x14ac:dyDescent="0.2">
      <c r="A2773" s="8">
        <f>F2773/E2773</f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14" t="e">
        <f>F2773/M2773</f>
        <v>#DIV/0!</v>
      </c>
      <c r="Q2773" s="9" t="s">
        <v>8322</v>
      </c>
      <c r="R2773" s="9" t="s">
        <v>8358</v>
      </c>
      <c r="S2773" s="13">
        <f>(((K2773/60)/60)/24)+DATE(1970,1,1)+(-5/24)</f>
        <v>41257.323379629626</v>
      </c>
      <c r="T2773" s="13">
        <f>(((J2773/60)/60)/24)+DATE(1970,1,1)+(-5/24)</f>
        <v>41306.5</v>
      </c>
      <c r="U2773">
        <f t="shared" si="43"/>
        <v>2012</v>
      </c>
    </row>
    <row r="2774" spans="1:21" ht="45" x14ac:dyDescent="0.2">
      <c r="A2774" s="8">
        <f>F2774/E2774</f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14" t="e">
        <f>F2774/M2774</f>
        <v>#DIV/0!</v>
      </c>
      <c r="Q2774" s="9" t="s">
        <v>8322</v>
      </c>
      <c r="R2774" s="9" t="s">
        <v>8358</v>
      </c>
      <c r="S2774" s="13">
        <f>(((K2774/60)/60)/24)+DATE(1970,1,1)+(-5/24)</f>
        <v>41537.660810185182</v>
      </c>
      <c r="T2774" s="13">
        <f>(((J2774/60)/60)/24)+DATE(1970,1,1)+(-5/24)</f>
        <v>41552.660810185182</v>
      </c>
      <c r="U2774">
        <f t="shared" si="43"/>
        <v>2013</v>
      </c>
    </row>
    <row r="2775" spans="1:21" ht="45" x14ac:dyDescent="0.2">
      <c r="A2775" s="8">
        <f>F2775/E2775</f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14">
        <f>F2775/M2775</f>
        <v>1</v>
      </c>
      <c r="Q2775" s="9" t="s">
        <v>8322</v>
      </c>
      <c r="R2775" s="9" t="s">
        <v>8358</v>
      </c>
      <c r="S2775" s="13">
        <f>(((K2775/60)/60)/24)+DATE(1970,1,1)+(-5/24)</f>
        <v>42474.656493055554</v>
      </c>
      <c r="T2775" s="13">
        <f>(((J2775/60)/60)/24)+DATE(1970,1,1)+(-5/24)</f>
        <v>42484.656493055554</v>
      </c>
      <c r="U2775">
        <f t="shared" si="43"/>
        <v>2016</v>
      </c>
    </row>
    <row r="2776" spans="1:21" ht="45" x14ac:dyDescent="0.2">
      <c r="A2776" s="8">
        <f>F2776/E2776</f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14">
        <f>F2776/M2776</f>
        <v>43.846153846153847</v>
      </c>
      <c r="Q2776" s="9" t="s">
        <v>8322</v>
      </c>
      <c r="R2776" s="9" t="s">
        <v>8358</v>
      </c>
      <c r="S2776" s="13">
        <f>(((K2776/60)/60)/24)+DATE(1970,1,1)+(-5/24)</f>
        <v>41310.918148148143</v>
      </c>
      <c r="T2776" s="13">
        <f>(((J2776/60)/60)/24)+DATE(1970,1,1)+(-5/24)</f>
        <v>41340.918148148143</v>
      </c>
      <c r="U2776">
        <f t="shared" si="43"/>
        <v>2013</v>
      </c>
    </row>
    <row r="2777" spans="1:21" ht="45" x14ac:dyDescent="0.2">
      <c r="A2777" s="8">
        <f>F2777/E2777</f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14">
        <f>F2777/M2777</f>
        <v>75</v>
      </c>
      <c r="Q2777" s="9" t="s">
        <v>8322</v>
      </c>
      <c r="R2777" s="9" t="s">
        <v>8358</v>
      </c>
      <c r="S2777" s="13">
        <f>(((K2777/60)/60)/24)+DATE(1970,1,1)+(-5/24)</f>
        <v>40862.805023148147</v>
      </c>
      <c r="T2777" s="13">
        <f>(((J2777/60)/60)/24)+DATE(1970,1,1)+(-5/24)</f>
        <v>40892.805023148147</v>
      </c>
      <c r="U2777">
        <f t="shared" si="43"/>
        <v>2011</v>
      </c>
    </row>
    <row r="2778" spans="1:21" ht="45" x14ac:dyDescent="0.2">
      <c r="A2778" s="8">
        <f>F2778/E2778</f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14">
        <f>F2778/M2778</f>
        <v>45.972222222222221</v>
      </c>
      <c r="Q2778" s="9" t="s">
        <v>8322</v>
      </c>
      <c r="R2778" s="9" t="s">
        <v>8358</v>
      </c>
      <c r="S2778" s="13">
        <f>(((K2778/60)/60)/24)+DATE(1970,1,1)+(-5/24)</f>
        <v>42136.088842592588</v>
      </c>
      <c r="T2778" s="13">
        <f>(((J2778/60)/60)/24)+DATE(1970,1,1)+(-5/24)</f>
        <v>42167.088842592588</v>
      </c>
      <c r="U2778">
        <f t="shared" si="43"/>
        <v>2015</v>
      </c>
    </row>
    <row r="2779" spans="1:21" ht="45" x14ac:dyDescent="0.2">
      <c r="A2779" s="8">
        <f>F2779/E2779</f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14">
        <f>F2779/M2779</f>
        <v>10</v>
      </c>
      <c r="Q2779" s="9" t="s">
        <v>8322</v>
      </c>
      <c r="R2779" s="9" t="s">
        <v>8358</v>
      </c>
      <c r="S2779" s="13">
        <f>(((K2779/60)/60)/24)+DATE(1970,1,1)+(-5/24)</f>
        <v>42172.460694444446</v>
      </c>
      <c r="T2779" s="13">
        <f>(((J2779/60)/60)/24)+DATE(1970,1,1)+(-5/24)</f>
        <v>42202.460694444446</v>
      </c>
      <c r="U2779">
        <f t="shared" si="43"/>
        <v>2015</v>
      </c>
    </row>
    <row r="2780" spans="1:21" ht="60" x14ac:dyDescent="0.2">
      <c r="A2780" s="8">
        <f>F2780/E2780</f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14">
        <f>F2780/M2780</f>
        <v>93.666666666666671</v>
      </c>
      <c r="Q2780" s="9" t="s">
        <v>8322</v>
      </c>
      <c r="R2780" s="9" t="s">
        <v>8358</v>
      </c>
      <c r="S2780" s="13">
        <f>(((K2780/60)/60)/24)+DATE(1970,1,1)+(-5/24)</f>
        <v>41846.769745370366</v>
      </c>
      <c r="T2780" s="13">
        <f>(((J2780/60)/60)/24)+DATE(1970,1,1)+(-5/24)</f>
        <v>41876.769745370366</v>
      </c>
      <c r="U2780">
        <f t="shared" si="43"/>
        <v>2014</v>
      </c>
    </row>
    <row r="2781" spans="1:21" ht="45" x14ac:dyDescent="0.2">
      <c r="A2781" s="8">
        <f>F2781/E2781</f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14">
        <f>F2781/M2781</f>
        <v>53</v>
      </c>
      <c r="Q2781" s="9" t="s">
        <v>8322</v>
      </c>
      <c r="R2781" s="9" t="s">
        <v>8358</v>
      </c>
      <c r="S2781" s="13">
        <f>(((K2781/60)/60)/24)+DATE(1970,1,1)+(-5/24)</f>
        <v>42300.377557870372</v>
      </c>
      <c r="T2781" s="13">
        <f>(((J2781/60)/60)/24)+DATE(1970,1,1)+(-5/24)</f>
        <v>42330.419224537036</v>
      </c>
      <c r="U2781">
        <f t="shared" si="43"/>
        <v>2015</v>
      </c>
    </row>
    <row r="2782" spans="1:21" ht="30" x14ac:dyDescent="0.2">
      <c r="A2782" s="8">
        <f>F2782/E2782</f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14" t="e">
        <f>F2782/M2782</f>
        <v>#DIV/0!</v>
      </c>
      <c r="Q2782" s="9" t="s">
        <v>8322</v>
      </c>
      <c r="R2782" s="9" t="s">
        <v>8358</v>
      </c>
      <c r="S2782" s="13">
        <f>(((K2782/60)/60)/24)+DATE(1970,1,1)+(-5/24)</f>
        <v>42774.239444444444</v>
      </c>
      <c r="T2782" s="13">
        <f>(((J2782/60)/60)/24)+DATE(1970,1,1)+(-5/24)</f>
        <v>42804.239444444444</v>
      </c>
      <c r="U2782">
        <f t="shared" si="43"/>
        <v>2017</v>
      </c>
    </row>
    <row r="2783" spans="1:21" ht="30" x14ac:dyDescent="0.2">
      <c r="A2783" s="8">
        <f>F2783/E2783</f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14">
        <f>F2783/M2783</f>
        <v>47</v>
      </c>
      <c r="Q2783" s="9" t="s">
        <v>8317</v>
      </c>
      <c r="R2783" s="9" t="s">
        <v>8318</v>
      </c>
      <c r="S2783" s="13">
        <f>(((K2783/60)/60)/24)+DATE(1970,1,1)+(-5/24)</f>
        <v>42018.733263888884</v>
      </c>
      <c r="T2783" s="13">
        <f>(((J2783/60)/60)/24)+DATE(1970,1,1)+(-5/24)</f>
        <v>42047.083333333336</v>
      </c>
      <c r="U2783">
        <f t="shared" si="43"/>
        <v>2015</v>
      </c>
    </row>
    <row r="2784" spans="1:21" ht="30" x14ac:dyDescent="0.2">
      <c r="A2784" s="8">
        <f>F2784/E2784</f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14">
        <f>F2784/M2784</f>
        <v>66.666666666666671</v>
      </c>
      <c r="Q2784" s="9" t="s">
        <v>8317</v>
      </c>
      <c r="R2784" s="9" t="s">
        <v>8318</v>
      </c>
      <c r="S2784" s="13">
        <f>(((K2784/60)/60)/24)+DATE(1970,1,1)+(-5/24)</f>
        <v>42026.716643518514</v>
      </c>
      <c r="T2784" s="13">
        <f>(((J2784/60)/60)/24)+DATE(1970,1,1)+(-5/24)</f>
        <v>42051.999305555553</v>
      </c>
      <c r="U2784">
        <f t="shared" si="43"/>
        <v>2015</v>
      </c>
    </row>
    <row r="2785" spans="1:21" ht="45" x14ac:dyDescent="0.2">
      <c r="A2785" s="8">
        <f>F2785/E2785</f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14">
        <f>F2785/M2785</f>
        <v>18.770491803278688</v>
      </c>
      <c r="Q2785" s="9" t="s">
        <v>8317</v>
      </c>
      <c r="R2785" s="9" t="s">
        <v>8318</v>
      </c>
      <c r="S2785" s="13">
        <f>(((K2785/60)/60)/24)+DATE(1970,1,1)+(-5/24)</f>
        <v>42103.326921296299</v>
      </c>
      <c r="T2785" s="13">
        <f>(((J2785/60)/60)/24)+DATE(1970,1,1)+(-5/24)</f>
        <v>42117.326921296299</v>
      </c>
      <c r="U2785">
        <f t="shared" si="43"/>
        <v>2015</v>
      </c>
    </row>
    <row r="2786" spans="1:21" ht="45" x14ac:dyDescent="0.2">
      <c r="A2786" s="8">
        <f>F2786/E2786</f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14">
        <f>F2786/M2786</f>
        <v>66.111111111111114</v>
      </c>
      <c r="Q2786" s="9" t="s">
        <v>8317</v>
      </c>
      <c r="R2786" s="9" t="s">
        <v>8318</v>
      </c>
      <c r="S2786" s="13">
        <f>(((K2786/60)/60)/24)+DATE(1970,1,1)+(-5/24)</f>
        <v>41920.579201388886</v>
      </c>
      <c r="T2786" s="13">
        <f>(((J2786/60)/60)/24)+DATE(1970,1,1)+(-5/24)</f>
        <v>41941.579201388886</v>
      </c>
      <c r="U2786">
        <f t="shared" si="43"/>
        <v>2014</v>
      </c>
    </row>
    <row r="2787" spans="1:21" ht="45" x14ac:dyDescent="0.2">
      <c r="A2787" s="8">
        <f>F2787/E2787</f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14">
        <f>F2787/M2787</f>
        <v>36.859154929577464</v>
      </c>
      <c r="Q2787" s="9" t="s">
        <v>8317</v>
      </c>
      <c r="R2787" s="9" t="s">
        <v>8318</v>
      </c>
      <c r="S2787" s="13">
        <f>(((K2787/60)/60)/24)+DATE(1970,1,1)+(-5/24)</f>
        <v>42557.981099537035</v>
      </c>
      <c r="T2787" s="13">
        <f>(((J2787/60)/60)/24)+DATE(1970,1,1)+(-5/24)</f>
        <v>42587.666666666664</v>
      </c>
      <c r="U2787">
        <f t="shared" si="43"/>
        <v>2016</v>
      </c>
    </row>
    <row r="2788" spans="1:21" ht="30" x14ac:dyDescent="0.2">
      <c r="A2788" s="8">
        <f>F2788/E2788</f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14">
        <f>F2788/M2788</f>
        <v>39.810810810810814</v>
      </c>
      <c r="Q2788" s="9" t="s">
        <v>8317</v>
      </c>
      <c r="R2788" s="9" t="s">
        <v>8318</v>
      </c>
      <c r="S2788" s="13">
        <f>(((K2788/60)/60)/24)+DATE(1970,1,1)+(-5/24)</f>
        <v>41815.360879629625</v>
      </c>
      <c r="T2788" s="13">
        <f>(((J2788/60)/60)/24)+DATE(1970,1,1)+(-5/24)</f>
        <v>41829.360879629625</v>
      </c>
      <c r="U2788">
        <f t="shared" si="43"/>
        <v>2014</v>
      </c>
    </row>
    <row r="2789" spans="1:21" ht="45" x14ac:dyDescent="0.2">
      <c r="A2789" s="8">
        <f>F2789/E2789</f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14">
        <f>F2789/M2789</f>
        <v>31.5</v>
      </c>
      <c r="Q2789" s="9" t="s">
        <v>8317</v>
      </c>
      <c r="R2789" s="9" t="s">
        <v>8318</v>
      </c>
      <c r="S2789" s="13">
        <f>(((K2789/60)/60)/24)+DATE(1970,1,1)+(-5/24)</f>
        <v>41807.990185185183</v>
      </c>
      <c r="T2789" s="13">
        <f>(((J2789/60)/60)/24)+DATE(1970,1,1)+(-5/24)</f>
        <v>41837.990185185183</v>
      </c>
      <c r="U2789">
        <f t="shared" si="43"/>
        <v>2014</v>
      </c>
    </row>
    <row r="2790" spans="1:21" ht="30" x14ac:dyDescent="0.2">
      <c r="A2790" s="8">
        <f>F2790/E2790</f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14">
        <f>F2790/M2790</f>
        <v>102.5</v>
      </c>
      <c r="Q2790" s="9" t="s">
        <v>8317</v>
      </c>
      <c r="R2790" s="9" t="s">
        <v>8318</v>
      </c>
      <c r="S2790" s="13">
        <f>(((K2790/60)/60)/24)+DATE(1970,1,1)+(-5/24)</f>
        <v>42550.493553240733</v>
      </c>
      <c r="T2790" s="13">
        <f>(((J2790/60)/60)/24)+DATE(1970,1,1)+(-5/24)</f>
        <v>42580.493553240733</v>
      </c>
      <c r="U2790">
        <f t="shared" si="43"/>
        <v>2016</v>
      </c>
    </row>
    <row r="2791" spans="1:21" ht="30" x14ac:dyDescent="0.2">
      <c r="A2791" s="8">
        <f>F2791/E2791</f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14">
        <f>F2791/M2791</f>
        <v>126.45833333333333</v>
      </c>
      <c r="Q2791" s="9" t="s">
        <v>8317</v>
      </c>
      <c r="R2791" s="9" t="s">
        <v>8318</v>
      </c>
      <c r="S2791" s="13">
        <f>(((K2791/60)/60)/24)+DATE(1970,1,1)+(-5/24)</f>
        <v>42055.804791666662</v>
      </c>
      <c r="T2791" s="13">
        <f>(((J2791/60)/60)/24)+DATE(1970,1,1)+(-5/24)</f>
        <v>42074.958333333336</v>
      </c>
      <c r="U2791">
        <f t="shared" si="43"/>
        <v>2015</v>
      </c>
    </row>
    <row r="2792" spans="1:21" ht="45" x14ac:dyDescent="0.2">
      <c r="A2792" s="8">
        <f>F2792/E2792</f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14">
        <f>F2792/M2792</f>
        <v>47.878787878787875</v>
      </c>
      <c r="Q2792" s="9" t="s">
        <v>8317</v>
      </c>
      <c r="R2792" s="9" t="s">
        <v>8318</v>
      </c>
      <c r="S2792" s="13">
        <f>(((K2792/60)/60)/24)+DATE(1970,1,1)+(-5/24)</f>
        <v>42016.730358796289</v>
      </c>
      <c r="T2792" s="13">
        <f>(((J2792/60)/60)/24)+DATE(1970,1,1)+(-5/24)</f>
        <v>42046.730358796289</v>
      </c>
      <c r="U2792">
        <f t="shared" si="43"/>
        <v>2015</v>
      </c>
    </row>
    <row r="2793" spans="1:21" ht="45" x14ac:dyDescent="0.2">
      <c r="A2793" s="8">
        <f>F2793/E2793</f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14">
        <f>F2793/M2793</f>
        <v>73.214285714285708</v>
      </c>
      <c r="Q2793" s="9" t="s">
        <v>8317</v>
      </c>
      <c r="R2793" s="9" t="s">
        <v>8318</v>
      </c>
      <c r="S2793" s="13">
        <f>(((K2793/60)/60)/24)+DATE(1970,1,1)+(-5/24)</f>
        <v>42591.691655092589</v>
      </c>
      <c r="T2793" s="13">
        <f>(((J2793/60)/60)/24)+DATE(1970,1,1)+(-5/24)</f>
        <v>42621.958333333336</v>
      </c>
      <c r="U2793">
        <f t="shared" si="43"/>
        <v>2016</v>
      </c>
    </row>
    <row r="2794" spans="1:21" ht="45" x14ac:dyDescent="0.2">
      <c r="A2794" s="8">
        <f>F2794/E2794</f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14">
        <f>F2794/M2794</f>
        <v>89.666666666666671</v>
      </c>
      <c r="Q2794" s="9" t="s">
        <v>8317</v>
      </c>
      <c r="R2794" s="9" t="s">
        <v>8318</v>
      </c>
      <c r="S2794" s="13">
        <f>(((K2794/60)/60)/24)+DATE(1970,1,1)+(-5/24)</f>
        <v>42183.022673611107</v>
      </c>
      <c r="T2794" s="13">
        <f>(((J2794/60)/60)/24)+DATE(1970,1,1)+(-5/24)</f>
        <v>42228.022673611107</v>
      </c>
      <c r="U2794">
        <f t="shared" si="43"/>
        <v>2015</v>
      </c>
    </row>
    <row r="2795" spans="1:21" ht="60" x14ac:dyDescent="0.2">
      <c r="A2795" s="8">
        <f>F2795/E2795</f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14">
        <f>F2795/M2795</f>
        <v>151.4623287671233</v>
      </c>
      <c r="Q2795" s="9" t="s">
        <v>8317</v>
      </c>
      <c r="R2795" s="9" t="s">
        <v>8318</v>
      </c>
      <c r="S2795" s="13">
        <f>(((K2795/60)/60)/24)+DATE(1970,1,1)+(-5/24)</f>
        <v>42176.210706018515</v>
      </c>
      <c r="T2795" s="13">
        <f>(((J2795/60)/60)/24)+DATE(1970,1,1)+(-5/24)</f>
        <v>42206.210706018515</v>
      </c>
      <c r="U2795">
        <f t="shared" si="43"/>
        <v>2015</v>
      </c>
    </row>
    <row r="2796" spans="1:21" ht="45" x14ac:dyDescent="0.2">
      <c r="A2796" s="8">
        <f>F2796/E2796</f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14">
        <f>F2796/M2796</f>
        <v>25</v>
      </c>
      <c r="Q2796" s="9" t="s">
        <v>8317</v>
      </c>
      <c r="R2796" s="9" t="s">
        <v>8318</v>
      </c>
      <c r="S2796" s="13">
        <f>(((K2796/60)/60)/24)+DATE(1970,1,1)+(-5/24)</f>
        <v>42416.48332175926</v>
      </c>
      <c r="T2796" s="13">
        <f>(((J2796/60)/60)/24)+DATE(1970,1,1)+(-5/24)</f>
        <v>42432.583333333336</v>
      </c>
      <c r="U2796">
        <f t="shared" si="43"/>
        <v>2016</v>
      </c>
    </row>
    <row r="2797" spans="1:21" ht="45" x14ac:dyDescent="0.2">
      <c r="A2797" s="8">
        <f>F2797/E2797</f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14">
        <f>F2797/M2797</f>
        <v>36.5</v>
      </c>
      <c r="Q2797" s="9" t="s">
        <v>8317</v>
      </c>
      <c r="R2797" s="9" t="s">
        <v>8318</v>
      </c>
      <c r="S2797" s="13">
        <f>(((K2797/60)/60)/24)+DATE(1970,1,1)+(-5/24)</f>
        <v>41780.317604166667</v>
      </c>
      <c r="T2797" s="13">
        <f>(((J2797/60)/60)/24)+DATE(1970,1,1)+(-5/24)</f>
        <v>41796.75</v>
      </c>
      <c r="U2797">
        <f t="shared" si="43"/>
        <v>2014</v>
      </c>
    </row>
    <row r="2798" spans="1:21" ht="45" x14ac:dyDescent="0.2">
      <c r="A2798" s="8">
        <f>F2798/E2798</f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14">
        <f>F2798/M2798</f>
        <v>44</v>
      </c>
      <c r="Q2798" s="9" t="s">
        <v>8317</v>
      </c>
      <c r="R2798" s="9" t="s">
        <v>8318</v>
      </c>
      <c r="S2798" s="13">
        <f>(((K2798/60)/60)/24)+DATE(1970,1,1)+(-5/24)</f>
        <v>41795.319768518515</v>
      </c>
      <c r="T2798" s="13">
        <f>(((J2798/60)/60)/24)+DATE(1970,1,1)+(-5/24)</f>
        <v>41825.319768518515</v>
      </c>
      <c r="U2798">
        <f t="shared" si="43"/>
        <v>2014</v>
      </c>
    </row>
    <row r="2799" spans="1:21" ht="45" x14ac:dyDescent="0.2">
      <c r="A2799" s="8">
        <f>F2799/E2799</f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14">
        <f>F2799/M2799</f>
        <v>87.357553191489373</v>
      </c>
      <c r="Q2799" s="9" t="s">
        <v>8317</v>
      </c>
      <c r="R2799" s="9" t="s">
        <v>8318</v>
      </c>
      <c r="S2799" s="13">
        <f>(((K2799/60)/60)/24)+DATE(1970,1,1)+(-5/24)</f>
        <v>41798.731944444444</v>
      </c>
      <c r="T2799" s="13">
        <f>(((J2799/60)/60)/24)+DATE(1970,1,1)+(-5/24)</f>
        <v>41828.731944444444</v>
      </c>
      <c r="U2799">
        <f t="shared" si="43"/>
        <v>2014</v>
      </c>
    </row>
    <row r="2800" spans="1:21" ht="45" x14ac:dyDescent="0.2">
      <c r="A2800" s="8">
        <f>F2800/E2800</f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14">
        <f>F2800/M2800</f>
        <v>36.474820143884891</v>
      </c>
      <c r="Q2800" s="9" t="s">
        <v>8317</v>
      </c>
      <c r="R2800" s="9" t="s">
        <v>8318</v>
      </c>
      <c r="S2800" s="13">
        <f>(((K2800/60)/60)/24)+DATE(1970,1,1)+(-5/24)</f>
        <v>42201.466678240737</v>
      </c>
      <c r="T2800" s="13">
        <f>(((J2800/60)/60)/24)+DATE(1970,1,1)+(-5/24)</f>
        <v>42216.458333333336</v>
      </c>
      <c r="U2800">
        <f t="shared" si="43"/>
        <v>2015</v>
      </c>
    </row>
    <row r="2801" spans="1:21" ht="45" x14ac:dyDescent="0.2">
      <c r="A2801" s="8">
        <f>F2801/E2801</f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14">
        <f>F2801/M2801</f>
        <v>44.859538461538463</v>
      </c>
      <c r="Q2801" s="9" t="s">
        <v>8317</v>
      </c>
      <c r="R2801" s="9" t="s">
        <v>8318</v>
      </c>
      <c r="S2801" s="13">
        <f>(((K2801/60)/60)/24)+DATE(1970,1,1)+(-5/24)</f>
        <v>42507.05636574074</v>
      </c>
      <c r="T2801" s="13">
        <f>(((J2801/60)/60)/24)+DATE(1970,1,1)+(-5/24)</f>
        <v>42538.458333333336</v>
      </c>
      <c r="U2801">
        <f t="shared" si="43"/>
        <v>2016</v>
      </c>
    </row>
    <row r="2802" spans="1:21" ht="45" x14ac:dyDescent="0.2">
      <c r="A2802" s="8">
        <f>F2802/E2802</f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14">
        <f>F2802/M2802</f>
        <v>42.903225806451616</v>
      </c>
      <c r="Q2802" s="9" t="s">
        <v>8317</v>
      </c>
      <c r="R2802" s="9" t="s">
        <v>8318</v>
      </c>
      <c r="S2802" s="13">
        <f>(((K2802/60)/60)/24)+DATE(1970,1,1)+(-5/24)</f>
        <v>41948.344513888886</v>
      </c>
      <c r="T2802" s="13">
        <f>(((J2802/60)/60)/24)+DATE(1970,1,1)+(-5/24)</f>
        <v>42008.344513888886</v>
      </c>
      <c r="U2802">
        <f t="shared" si="43"/>
        <v>2014</v>
      </c>
    </row>
    <row r="2803" spans="1:21" ht="45" x14ac:dyDescent="0.2">
      <c r="A2803" s="8">
        <f>F2803/E2803</f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14">
        <f>F2803/M2803</f>
        <v>51.230769230769234</v>
      </c>
      <c r="Q2803" s="9" t="s">
        <v>8317</v>
      </c>
      <c r="R2803" s="9" t="s">
        <v>8318</v>
      </c>
      <c r="S2803" s="13">
        <f>(((K2803/60)/60)/24)+DATE(1970,1,1)+(-5/24)</f>
        <v>41900.034826388888</v>
      </c>
      <c r="T2803" s="13">
        <f>(((J2803/60)/60)/24)+DATE(1970,1,1)+(-5/24)</f>
        <v>41922.25</v>
      </c>
      <c r="U2803">
        <f t="shared" si="43"/>
        <v>2014</v>
      </c>
    </row>
    <row r="2804" spans="1:21" ht="45" x14ac:dyDescent="0.2">
      <c r="A2804" s="8">
        <f>F2804/E2804</f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14">
        <f>F2804/M2804</f>
        <v>33.944444444444443</v>
      </c>
      <c r="Q2804" s="9" t="s">
        <v>8317</v>
      </c>
      <c r="R2804" s="9" t="s">
        <v>8318</v>
      </c>
      <c r="S2804" s="13">
        <f>(((K2804/60)/60)/24)+DATE(1970,1,1)+(-5/24)</f>
        <v>42192.438738425924</v>
      </c>
      <c r="T2804" s="13">
        <f>(((J2804/60)/60)/24)+DATE(1970,1,1)+(-5/24)</f>
        <v>42222.438738425924</v>
      </c>
      <c r="U2804">
        <f t="shared" si="43"/>
        <v>2015</v>
      </c>
    </row>
    <row r="2805" spans="1:21" ht="45" x14ac:dyDescent="0.2">
      <c r="A2805" s="8">
        <f>F2805/E2805</f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14">
        <f>F2805/M2805</f>
        <v>90.744680851063833</v>
      </c>
      <c r="Q2805" s="9" t="s">
        <v>8317</v>
      </c>
      <c r="R2805" s="9" t="s">
        <v>8318</v>
      </c>
      <c r="S2805" s="13">
        <f>(((K2805/60)/60)/24)+DATE(1970,1,1)+(-5/24)</f>
        <v>42157.857361111113</v>
      </c>
      <c r="T2805" s="13">
        <f>(((J2805/60)/60)/24)+DATE(1970,1,1)+(-5/24)</f>
        <v>42200.791666666664</v>
      </c>
      <c r="U2805">
        <f t="shared" si="43"/>
        <v>2015</v>
      </c>
    </row>
    <row r="2806" spans="1:21" ht="45" x14ac:dyDescent="0.2">
      <c r="A2806" s="8">
        <f>F2806/E2806</f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14">
        <f>F2806/M2806</f>
        <v>50</v>
      </c>
      <c r="Q2806" s="9" t="s">
        <v>8317</v>
      </c>
      <c r="R2806" s="9" t="s">
        <v>8318</v>
      </c>
      <c r="S2806" s="13">
        <f>(((K2806/60)/60)/24)+DATE(1970,1,1)+(-5/24)</f>
        <v>41881.245254629626</v>
      </c>
      <c r="T2806" s="13">
        <f>(((J2806/60)/60)/24)+DATE(1970,1,1)+(-5/24)</f>
        <v>41911.245254629626</v>
      </c>
      <c r="U2806">
        <f t="shared" si="43"/>
        <v>2014</v>
      </c>
    </row>
    <row r="2807" spans="1:21" ht="60" x14ac:dyDescent="0.2">
      <c r="A2807" s="8">
        <f>F2807/E2807</f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14">
        <f>F2807/M2807</f>
        <v>24.444444444444443</v>
      </c>
      <c r="Q2807" s="9" t="s">
        <v>8317</v>
      </c>
      <c r="R2807" s="9" t="s">
        <v>8318</v>
      </c>
      <c r="S2807" s="13">
        <f>(((K2807/60)/60)/24)+DATE(1970,1,1)+(-5/24)</f>
        <v>42213.2971412037</v>
      </c>
      <c r="T2807" s="13">
        <f>(((J2807/60)/60)/24)+DATE(1970,1,1)+(-5/24)</f>
        <v>42238.2971412037</v>
      </c>
      <c r="U2807">
        <f t="shared" si="43"/>
        <v>2015</v>
      </c>
    </row>
    <row r="2808" spans="1:21" ht="45" x14ac:dyDescent="0.2">
      <c r="A2808" s="8">
        <f>F2808/E2808</f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14">
        <f>F2808/M2808</f>
        <v>44.25</v>
      </c>
      <c r="Q2808" s="9" t="s">
        <v>8317</v>
      </c>
      <c r="R2808" s="9" t="s">
        <v>8318</v>
      </c>
      <c r="S2808" s="13">
        <f>(((K2808/60)/60)/24)+DATE(1970,1,1)+(-5/24)</f>
        <v>42185.058912037035</v>
      </c>
      <c r="T2808" s="13">
        <f>(((J2808/60)/60)/24)+DATE(1970,1,1)+(-5/24)</f>
        <v>42221.249999999993</v>
      </c>
      <c r="U2808">
        <f t="shared" si="43"/>
        <v>2015</v>
      </c>
    </row>
    <row r="2809" spans="1:21" x14ac:dyDescent="0.2">
      <c r="A2809" s="8">
        <f>F2809/E2809</f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14">
        <f>F2809/M2809</f>
        <v>67.741935483870961</v>
      </c>
      <c r="Q2809" s="9" t="s">
        <v>8317</v>
      </c>
      <c r="R2809" s="9" t="s">
        <v>8318</v>
      </c>
      <c r="S2809" s="13">
        <f>(((K2809/60)/60)/24)+DATE(1970,1,1)+(-5/24)</f>
        <v>42154.664791666662</v>
      </c>
      <c r="T2809" s="13">
        <f>(((J2809/60)/60)/24)+DATE(1970,1,1)+(-5/24)</f>
        <v>42184.664791666662</v>
      </c>
      <c r="U2809">
        <f t="shared" si="43"/>
        <v>2015</v>
      </c>
    </row>
    <row r="2810" spans="1:21" ht="45" x14ac:dyDescent="0.2">
      <c r="A2810" s="8">
        <f>F2810/E2810</f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14">
        <f>F2810/M2810</f>
        <v>65.376811594202906</v>
      </c>
      <c r="Q2810" s="9" t="s">
        <v>8317</v>
      </c>
      <c r="R2810" s="9" t="s">
        <v>8318</v>
      </c>
      <c r="S2810" s="13">
        <f>(((K2810/60)/60)/24)+DATE(1970,1,1)+(-5/24)</f>
        <v>42208.638136574074</v>
      </c>
      <c r="T2810" s="13">
        <f>(((J2810/60)/60)/24)+DATE(1970,1,1)+(-5/24)</f>
        <v>42238.638136574074</v>
      </c>
      <c r="U2810">
        <f t="shared" si="43"/>
        <v>2015</v>
      </c>
    </row>
    <row r="2811" spans="1:21" ht="45" x14ac:dyDescent="0.2">
      <c r="A2811" s="8">
        <f>F2811/E2811</f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14">
        <f>F2811/M2811</f>
        <v>121.9047619047619</v>
      </c>
      <c r="Q2811" s="9" t="s">
        <v>8317</v>
      </c>
      <c r="R2811" s="9" t="s">
        <v>8318</v>
      </c>
      <c r="S2811" s="13">
        <f>(((K2811/60)/60)/24)+DATE(1970,1,1)+(-5/24)</f>
        <v>42451.288483796299</v>
      </c>
      <c r="T2811" s="13">
        <f>(((J2811/60)/60)/24)+DATE(1970,1,1)+(-5/24)</f>
        <v>42459.402083333327</v>
      </c>
      <c r="U2811">
        <f t="shared" si="43"/>
        <v>2016</v>
      </c>
    </row>
    <row r="2812" spans="1:21" ht="45" x14ac:dyDescent="0.2">
      <c r="A2812" s="8">
        <f>F2812/E2812</f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14">
        <f>F2812/M2812</f>
        <v>47.456140350877192</v>
      </c>
      <c r="Q2812" s="9" t="s">
        <v>8317</v>
      </c>
      <c r="R2812" s="9" t="s">
        <v>8318</v>
      </c>
      <c r="S2812" s="13">
        <f>(((K2812/60)/60)/24)+DATE(1970,1,1)+(-5/24)</f>
        <v>41758.931296296294</v>
      </c>
      <c r="T2812" s="13">
        <f>(((J2812/60)/60)/24)+DATE(1970,1,1)+(-5/24)</f>
        <v>41790.957638888889</v>
      </c>
      <c r="U2812">
        <f t="shared" si="43"/>
        <v>2014</v>
      </c>
    </row>
    <row r="2813" spans="1:21" ht="45" x14ac:dyDescent="0.2">
      <c r="A2813" s="8">
        <f>F2813/E2813</f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14">
        <f>F2813/M2813</f>
        <v>92.842592592592595</v>
      </c>
      <c r="Q2813" s="9" t="s">
        <v>8317</v>
      </c>
      <c r="R2813" s="9" t="s">
        <v>8318</v>
      </c>
      <c r="S2813" s="13">
        <f>(((K2813/60)/60)/24)+DATE(1970,1,1)+(-5/24)</f>
        <v>42028.288229166668</v>
      </c>
      <c r="T2813" s="13">
        <f>(((J2813/60)/60)/24)+DATE(1970,1,1)+(-5/24)</f>
        <v>42058.288229166668</v>
      </c>
      <c r="U2813">
        <f t="shared" si="43"/>
        <v>2015</v>
      </c>
    </row>
    <row r="2814" spans="1:21" ht="45" x14ac:dyDescent="0.2">
      <c r="A2814" s="8">
        <f>F2814/E2814</f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14">
        <f>F2814/M2814</f>
        <v>68.253012048192772</v>
      </c>
      <c r="Q2814" s="9" t="s">
        <v>8317</v>
      </c>
      <c r="R2814" s="9" t="s">
        <v>8318</v>
      </c>
      <c r="S2814" s="13">
        <f>(((K2814/60)/60)/24)+DATE(1970,1,1)+(-5/24)</f>
        <v>42054.535856481474</v>
      </c>
      <c r="T2814" s="13">
        <f>(((J2814/60)/60)/24)+DATE(1970,1,1)+(-5/24)</f>
        <v>42099.958333333336</v>
      </c>
      <c r="U2814">
        <f t="shared" si="43"/>
        <v>2015</v>
      </c>
    </row>
    <row r="2815" spans="1:21" ht="45" x14ac:dyDescent="0.2">
      <c r="A2815" s="8">
        <f>F2815/E2815</f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14">
        <f>F2815/M2815</f>
        <v>37.209583333333335</v>
      </c>
      <c r="Q2815" s="9" t="s">
        <v>8317</v>
      </c>
      <c r="R2815" s="9" t="s">
        <v>8318</v>
      </c>
      <c r="S2815" s="13">
        <f>(((K2815/60)/60)/24)+DATE(1970,1,1)+(-5/24)</f>
        <v>42693.534270833326</v>
      </c>
      <c r="T2815" s="13">
        <f>(((J2815/60)/60)/24)+DATE(1970,1,1)+(-5/24)</f>
        <v>42718.534270833326</v>
      </c>
      <c r="U2815">
        <f t="shared" si="43"/>
        <v>2016</v>
      </c>
    </row>
    <row r="2816" spans="1:21" ht="45" x14ac:dyDescent="0.2">
      <c r="A2816" s="8">
        <f>F2816/E2816</f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14">
        <f>F2816/M2816</f>
        <v>25.25</v>
      </c>
      <c r="Q2816" s="9" t="s">
        <v>8317</v>
      </c>
      <c r="R2816" s="9" t="s">
        <v>8318</v>
      </c>
      <c r="S2816" s="13">
        <f>(((K2816/60)/60)/24)+DATE(1970,1,1)+(-5/24)</f>
        <v>42103.191145833327</v>
      </c>
      <c r="T2816" s="13">
        <f>(((J2816/60)/60)/24)+DATE(1970,1,1)+(-5/24)</f>
        <v>42133.191145833327</v>
      </c>
      <c r="U2816">
        <f t="shared" si="43"/>
        <v>2015</v>
      </c>
    </row>
    <row r="2817" spans="1:21" ht="45" x14ac:dyDescent="0.2">
      <c r="A2817" s="8">
        <f>F2817/E2817</f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14">
        <f>F2817/M2817</f>
        <v>43.214285714285715</v>
      </c>
      <c r="Q2817" s="9" t="s">
        <v>8317</v>
      </c>
      <c r="R2817" s="9" t="s">
        <v>8318</v>
      </c>
      <c r="S2817" s="13">
        <f>(((K2817/60)/60)/24)+DATE(1970,1,1)+(-5/24)</f>
        <v>42559.568391203698</v>
      </c>
      <c r="T2817" s="13">
        <f>(((J2817/60)/60)/24)+DATE(1970,1,1)+(-5/24)</f>
        <v>42589.568391203698</v>
      </c>
      <c r="U2817">
        <f t="shared" si="43"/>
        <v>2016</v>
      </c>
    </row>
    <row r="2818" spans="1:21" ht="45" x14ac:dyDescent="0.2">
      <c r="A2818" s="8">
        <f>F2818/E2818</f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14">
        <f>F2818/M2818</f>
        <v>25.130177514792898</v>
      </c>
      <c r="Q2818" s="9" t="s">
        <v>8317</v>
      </c>
      <c r="R2818" s="9" t="s">
        <v>8318</v>
      </c>
      <c r="S2818" s="13">
        <f>(((K2818/60)/60)/24)+DATE(1970,1,1)+(-5/24)</f>
        <v>42188.259166666663</v>
      </c>
      <c r="T2818" s="13">
        <f>(((J2818/60)/60)/24)+DATE(1970,1,1)+(-5/24)</f>
        <v>42218.458333333336</v>
      </c>
      <c r="U2818">
        <f t="shared" si="43"/>
        <v>2015</v>
      </c>
    </row>
    <row r="2819" spans="1:21" ht="45" x14ac:dyDescent="0.2">
      <c r="A2819" s="8">
        <f>F2819/E2819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14">
        <f>F2819/M2819</f>
        <v>23.636363636363637</v>
      </c>
      <c r="Q2819" s="9" t="s">
        <v>8317</v>
      </c>
      <c r="R2819" s="9" t="s">
        <v>8318</v>
      </c>
      <c r="S2819" s="13">
        <f>(((K2819/60)/60)/24)+DATE(1970,1,1)+(-5/24)</f>
        <v>42023.42664351852</v>
      </c>
      <c r="T2819" s="13">
        <f>(((J2819/60)/60)/24)+DATE(1970,1,1)+(-5/24)</f>
        <v>42063.42664351852</v>
      </c>
      <c r="U2819">
        <f t="shared" ref="U2819:U2882" si="44">YEAR(S2819)</f>
        <v>2015</v>
      </c>
    </row>
    <row r="2820" spans="1:21" ht="45" x14ac:dyDescent="0.2">
      <c r="A2820" s="8">
        <f>F2820/E2820</f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14">
        <f>F2820/M2820</f>
        <v>103.95098039215686</v>
      </c>
      <c r="Q2820" s="9" t="s">
        <v>8317</v>
      </c>
      <c r="R2820" s="9" t="s">
        <v>8318</v>
      </c>
      <c r="S2820" s="13">
        <f>(((K2820/60)/60)/24)+DATE(1970,1,1)+(-5/24)</f>
        <v>42250.389884259253</v>
      </c>
      <c r="T2820" s="13">
        <f>(((J2820/60)/60)/24)+DATE(1970,1,1)+(-5/24)</f>
        <v>42270.389884259253</v>
      </c>
      <c r="U2820">
        <f t="shared" si="44"/>
        <v>2015</v>
      </c>
    </row>
    <row r="2821" spans="1:21" ht="45" x14ac:dyDescent="0.2">
      <c r="A2821" s="8">
        <f>F2821/E2821</f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14">
        <f>F2821/M2821</f>
        <v>50.384615384615387</v>
      </c>
      <c r="Q2821" s="9" t="s">
        <v>8317</v>
      </c>
      <c r="R2821" s="9" t="s">
        <v>8318</v>
      </c>
      <c r="S2821" s="13">
        <f>(((K2821/60)/60)/24)+DATE(1970,1,1)+(-5/24)</f>
        <v>42139.317233796297</v>
      </c>
      <c r="T2821" s="13">
        <f>(((J2821/60)/60)/24)+DATE(1970,1,1)+(-5/24)</f>
        <v>42169.317233796297</v>
      </c>
      <c r="U2821">
        <f t="shared" si="44"/>
        <v>2015</v>
      </c>
    </row>
    <row r="2822" spans="1:21" ht="45" x14ac:dyDescent="0.2">
      <c r="A2822" s="8">
        <f>F2822/E2822</f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14">
        <f>F2822/M2822</f>
        <v>13.6</v>
      </c>
      <c r="Q2822" s="9" t="s">
        <v>8317</v>
      </c>
      <c r="R2822" s="9" t="s">
        <v>8318</v>
      </c>
      <c r="S2822" s="13">
        <f>(((K2822/60)/60)/24)+DATE(1970,1,1)+(-5/24)</f>
        <v>42401.402650462966</v>
      </c>
      <c r="T2822" s="13">
        <f>(((J2822/60)/60)/24)+DATE(1970,1,1)+(-5/24)</f>
        <v>42425.791666666664</v>
      </c>
      <c r="U2822">
        <f t="shared" si="44"/>
        <v>2016</v>
      </c>
    </row>
    <row r="2823" spans="1:21" ht="45" x14ac:dyDescent="0.2">
      <c r="A2823" s="8">
        <f>F2823/E2823</f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14">
        <f>F2823/M2823</f>
        <v>28.571428571428573</v>
      </c>
      <c r="Q2823" s="9" t="s">
        <v>8317</v>
      </c>
      <c r="R2823" s="9" t="s">
        <v>8318</v>
      </c>
      <c r="S2823" s="13">
        <f>(((K2823/60)/60)/24)+DATE(1970,1,1)+(-5/24)</f>
        <v>41875.714525462965</v>
      </c>
      <c r="T2823" s="13">
        <f>(((J2823/60)/60)/24)+DATE(1970,1,1)+(-5/24)</f>
        <v>41905.714525462965</v>
      </c>
      <c r="U2823">
        <f t="shared" si="44"/>
        <v>2014</v>
      </c>
    </row>
    <row r="2824" spans="1:21" ht="45" x14ac:dyDescent="0.2">
      <c r="A2824" s="8">
        <f>F2824/E2824</f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14">
        <f>F2824/M2824</f>
        <v>63.829787234042556</v>
      </c>
      <c r="Q2824" s="9" t="s">
        <v>8317</v>
      </c>
      <c r="R2824" s="9" t="s">
        <v>8318</v>
      </c>
      <c r="S2824" s="13">
        <f>(((K2824/60)/60)/24)+DATE(1970,1,1)+(-5/24)</f>
        <v>42060.475601851846</v>
      </c>
      <c r="T2824" s="13">
        <f>(((J2824/60)/60)/24)+DATE(1970,1,1)+(-5/24)</f>
        <v>42090.433935185189</v>
      </c>
      <c r="U2824">
        <f t="shared" si="44"/>
        <v>2015</v>
      </c>
    </row>
    <row r="2825" spans="1:21" ht="45" x14ac:dyDescent="0.2">
      <c r="A2825" s="8">
        <f>F2825/E2825</f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14">
        <f>F2825/M2825</f>
        <v>8.8571428571428577</v>
      </c>
      <c r="Q2825" s="9" t="s">
        <v>8317</v>
      </c>
      <c r="R2825" s="9" t="s">
        <v>8318</v>
      </c>
      <c r="S2825" s="13">
        <f>(((K2825/60)/60)/24)+DATE(1970,1,1)+(-5/24)</f>
        <v>42066.803310185183</v>
      </c>
      <c r="T2825" s="13">
        <f>(((J2825/60)/60)/24)+DATE(1970,1,1)+(-5/24)</f>
        <v>42094.749305555553</v>
      </c>
      <c r="U2825">
        <f t="shared" si="44"/>
        <v>2015</v>
      </c>
    </row>
    <row r="2826" spans="1:21" ht="30" x14ac:dyDescent="0.2">
      <c r="A2826" s="8">
        <f>F2826/E2826</f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14">
        <f>F2826/M2826</f>
        <v>50.666666666666664</v>
      </c>
      <c r="Q2826" s="9" t="s">
        <v>8317</v>
      </c>
      <c r="R2826" s="9" t="s">
        <v>8318</v>
      </c>
      <c r="S2826" s="13">
        <f>(((K2826/60)/60)/24)+DATE(1970,1,1)+(-5/24)</f>
        <v>42136.0624537037</v>
      </c>
      <c r="T2826" s="13">
        <f>(((J2826/60)/60)/24)+DATE(1970,1,1)+(-5/24)</f>
        <v>42167.863194444442</v>
      </c>
      <c r="U2826">
        <f t="shared" si="44"/>
        <v>2015</v>
      </c>
    </row>
    <row r="2827" spans="1:21" ht="45" x14ac:dyDescent="0.2">
      <c r="A2827" s="8">
        <f>F2827/E2827</f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14">
        <f>F2827/M2827</f>
        <v>60.784313725490193</v>
      </c>
      <c r="Q2827" s="9" t="s">
        <v>8317</v>
      </c>
      <c r="R2827" s="9" t="s">
        <v>8318</v>
      </c>
      <c r="S2827" s="13">
        <f>(((K2827/60)/60)/24)+DATE(1970,1,1)+(-5/24)</f>
        <v>42312.584328703706</v>
      </c>
      <c r="T2827" s="13">
        <f>(((J2827/60)/60)/24)+DATE(1970,1,1)+(-5/24)</f>
        <v>42342.584328703706</v>
      </c>
      <c r="U2827">
        <f t="shared" si="44"/>
        <v>2015</v>
      </c>
    </row>
    <row r="2828" spans="1:21" ht="45" x14ac:dyDescent="0.2">
      <c r="A2828" s="8">
        <f>F2828/E2828</f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14">
        <f>F2828/M2828</f>
        <v>113.42105263157895</v>
      </c>
      <c r="Q2828" s="9" t="s">
        <v>8317</v>
      </c>
      <c r="R2828" s="9" t="s">
        <v>8318</v>
      </c>
      <c r="S2828" s="13">
        <f>(((K2828/60)/60)/24)+DATE(1970,1,1)+(-5/24)</f>
        <v>42170.826527777775</v>
      </c>
      <c r="T2828" s="13">
        <f>(((J2828/60)/60)/24)+DATE(1970,1,1)+(-5/24)</f>
        <v>42195.083333333336</v>
      </c>
      <c r="U2828">
        <f t="shared" si="44"/>
        <v>2015</v>
      </c>
    </row>
    <row r="2829" spans="1:21" ht="45" x14ac:dyDescent="0.2">
      <c r="A2829" s="8">
        <f>F2829/E2829</f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14">
        <f>F2829/M2829</f>
        <v>104.56521739130434</v>
      </c>
      <c r="Q2829" s="9" t="s">
        <v>8317</v>
      </c>
      <c r="R2829" s="9" t="s">
        <v>8318</v>
      </c>
      <c r="S2829" s="13">
        <f>(((K2829/60)/60)/24)+DATE(1970,1,1)+(-5/24)</f>
        <v>42494.475300925922</v>
      </c>
      <c r="T2829" s="13">
        <f>(((J2829/60)/60)/24)+DATE(1970,1,1)+(-5/24)</f>
        <v>42524.479166666664</v>
      </c>
      <c r="U2829">
        <f t="shared" si="44"/>
        <v>2016</v>
      </c>
    </row>
    <row r="2830" spans="1:21" ht="45" x14ac:dyDescent="0.2">
      <c r="A2830" s="8">
        <f>F2830/E2830</f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14">
        <f>F2830/M2830</f>
        <v>98.30927835051547</v>
      </c>
      <c r="Q2830" s="9" t="s">
        <v>8317</v>
      </c>
      <c r="R2830" s="9" t="s">
        <v>8318</v>
      </c>
      <c r="S2830" s="13">
        <f>(((K2830/60)/60)/24)+DATE(1970,1,1)+(-5/24)</f>
        <v>42254.056354166663</v>
      </c>
      <c r="T2830" s="13">
        <f>(((J2830/60)/60)/24)+DATE(1970,1,1)+(-5/24)</f>
        <v>42279.749999999993</v>
      </c>
      <c r="U2830">
        <f t="shared" si="44"/>
        <v>2015</v>
      </c>
    </row>
    <row r="2831" spans="1:21" ht="45" x14ac:dyDescent="0.2">
      <c r="A2831" s="8">
        <f>F2831/E2831</f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14">
        <f>F2831/M2831</f>
        <v>35.039473684210527</v>
      </c>
      <c r="Q2831" s="9" t="s">
        <v>8317</v>
      </c>
      <c r="R2831" s="9" t="s">
        <v>8318</v>
      </c>
      <c r="S2831" s="13">
        <f>(((K2831/60)/60)/24)+DATE(1970,1,1)+(-5/24)</f>
        <v>42495.225902777776</v>
      </c>
      <c r="T2831" s="13">
        <f>(((J2831/60)/60)/24)+DATE(1970,1,1)+(-5/24)</f>
        <v>42523.225902777776</v>
      </c>
      <c r="U2831">
        <f t="shared" si="44"/>
        <v>2016</v>
      </c>
    </row>
    <row r="2832" spans="1:21" ht="30" x14ac:dyDescent="0.2">
      <c r="A2832" s="8">
        <f>F2832/E2832</f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14">
        <f>F2832/M2832</f>
        <v>272.72727272727275</v>
      </c>
      <c r="Q2832" s="9" t="s">
        <v>8317</v>
      </c>
      <c r="R2832" s="9" t="s">
        <v>8318</v>
      </c>
      <c r="S2832" s="13">
        <f>(((K2832/60)/60)/24)+DATE(1970,1,1)+(-5/24)</f>
        <v>41758.631342592591</v>
      </c>
      <c r="T2832" s="13">
        <f>(((J2832/60)/60)/24)+DATE(1970,1,1)+(-5/24)</f>
        <v>41770.957638888889</v>
      </c>
      <c r="U2832">
        <f t="shared" si="44"/>
        <v>2014</v>
      </c>
    </row>
    <row r="2833" spans="1:21" ht="30" x14ac:dyDescent="0.2">
      <c r="A2833" s="8">
        <f>F2833/E2833</f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14">
        <f>F2833/M2833</f>
        <v>63.846153846153847</v>
      </c>
      <c r="Q2833" s="9" t="s">
        <v>8317</v>
      </c>
      <c r="R2833" s="9" t="s">
        <v>8318</v>
      </c>
      <c r="S2833" s="13">
        <f>(((K2833/60)/60)/24)+DATE(1970,1,1)+(-5/24)</f>
        <v>42171.616550925923</v>
      </c>
      <c r="T2833" s="13">
        <f>(((J2833/60)/60)/24)+DATE(1970,1,1)+(-5/24)</f>
        <v>42201.616550925923</v>
      </c>
      <c r="U2833">
        <f t="shared" si="44"/>
        <v>2015</v>
      </c>
    </row>
    <row r="2834" spans="1:21" ht="45" x14ac:dyDescent="0.2">
      <c r="A2834" s="8">
        <f>F2834/E2834</f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14">
        <f>F2834/M2834</f>
        <v>30.189368421052631</v>
      </c>
      <c r="Q2834" s="9" t="s">
        <v>8317</v>
      </c>
      <c r="R2834" s="9" t="s">
        <v>8318</v>
      </c>
      <c r="S2834" s="13">
        <f>(((K2834/60)/60)/24)+DATE(1970,1,1)+(-5/24)</f>
        <v>41938.501087962963</v>
      </c>
      <c r="T2834" s="13">
        <f>(((J2834/60)/60)/24)+DATE(1970,1,1)+(-5/24)</f>
        <v>41966.708333333336</v>
      </c>
      <c r="U2834">
        <f t="shared" si="44"/>
        <v>2014</v>
      </c>
    </row>
    <row r="2835" spans="1:21" x14ac:dyDescent="0.2">
      <c r="A2835" s="8">
        <f>F2835/E2835</f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14">
        <f>F2835/M2835</f>
        <v>83.51428571428572</v>
      </c>
      <c r="Q2835" s="9" t="s">
        <v>8317</v>
      </c>
      <c r="R2835" s="9" t="s">
        <v>8318</v>
      </c>
      <c r="S2835" s="13">
        <f>(((K2835/60)/60)/24)+DATE(1970,1,1)+(-5/24)</f>
        <v>42267.919363425921</v>
      </c>
      <c r="T2835" s="13">
        <f>(((J2835/60)/60)/24)+DATE(1970,1,1)+(-5/24)</f>
        <v>42287.874999999993</v>
      </c>
      <c r="U2835">
        <f t="shared" si="44"/>
        <v>2015</v>
      </c>
    </row>
    <row r="2836" spans="1:21" ht="45" x14ac:dyDescent="0.2">
      <c r="A2836" s="8">
        <f>F2836/E2836</f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14">
        <f>F2836/M2836</f>
        <v>64.761904761904759</v>
      </c>
      <c r="Q2836" s="9" t="s">
        <v>8317</v>
      </c>
      <c r="R2836" s="9" t="s">
        <v>8318</v>
      </c>
      <c r="S2836" s="13">
        <f>(((K2836/60)/60)/24)+DATE(1970,1,1)+(-5/24)</f>
        <v>42019.751504629625</v>
      </c>
      <c r="T2836" s="13">
        <f>(((J2836/60)/60)/24)+DATE(1970,1,1)+(-5/24)</f>
        <v>42034.751504629625</v>
      </c>
      <c r="U2836">
        <f t="shared" si="44"/>
        <v>2015</v>
      </c>
    </row>
    <row r="2837" spans="1:21" ht="45" x14ac:dyDescent="0.2">
      <c r="A2837" s="8">
        <f>F2837/E2837</f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14">
        <f>F2837/M2837</f>
        <v>20.118172043010752</v>
      </c>
      <c r="Q2837" s="9" t="s">
        <v>8317</v>
      </c>
      <c r="R2837" s="9" t="s">
        <v>8318</v>
      </c>
      <c r="S2837" s="13">
        <f>(((K2837/60)/60)/24)+DATE(1970,1,1)+(-5/24)</f>
        <v>42313.495567129627</v>
      </c>
      <c r="T2837" s="13">
        <f>(((J2837/60)/60)/24)+DATE(1970,1,1)+(-5/24)</f>
        <v>42342.791666666664</v>
      </c>
      <c r="U2837">
        <f t="shared" si="44"/>
        <v>2015</v>
      </c>
    </row>
    <row r="2838" spans="1:21" ht="45" x14ac:dyDescent="0.2">
      <c r="A2838" s="8">
        <f>F2838/E2838</f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14">
        <f>F2838/M2838</f>
        <v>44.090909090909093</v>
      </c>
      <c r="Q2838" s="9" t="s">
        <v>8317</v>
      </c>
      <c r="R2838" s="9" t="s">
        <v>8318</v>
      </c>
      <c r="S2838" s="13">
        <f>(((K2838/60)/60)/24)+DATE(1970,1,1)+(-5/24)</f>
        <v>42746.053449074076</v>
      </c>
      <c r="T2838" s="13">
        <f>(((J2838/60)/60)/24)+DATE(1970,1,1)+(-5/24)</f>
        <v>42783.999305555553</v>
      </c>
      <c r="U2838">
        <f t="shared" si="44"/>
        <v>2017</v>
      </c>
    </row>
    <row r="2839" spans="1:21" ht="60" x14ac:dyDescent="0.2">
      <c r="A2839" s="8">
        <f>F2839/E2839</f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14">
        <f>F2839/M2839</f>
        <v>40.476190476190474</v>
      </c>
      <c r="Q2839" s="9" t="s">
        <v>8317</v>
      </c>
      <c r="R2839" s="9" t="s">
        <v>8318</v>
      </c>
      <c r="S2839" s="13">
        <f>(((K2839/60)/60)/24)+DATE(1970,1,1)+(-5/24)</f>
        <v>42307.700046296297</v>
      </c>
      <c r="T2839" s="13">
        <f>(((J2839/60)/60)/24)+DATE(1970,1,1)+(-5/24)</f>
        <v>42347.741712962961</v>
      </c>
      <c r="U2839">
        <f t="shared" si="44"/>
        <v>2015</v>
      </c>
    </row>
    <row r="2840" spans="1:21" ht="45" x14ac:dyDescent="0.2">
      <c r="A2840" s="8">
        <f>F2840/E2840</f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14">
        <f>F2840/M2840</f>
        <v>44.537037037037038</v>
      </c>
      <c r="Q2840" s="9" t="s">
        <v>8317</v>
      </c>
      <c r="R2840" s="9" t="s">
        <v>8318</v>
      </c>
      <c r="S2840" s="13">
        <f>(((K2840/60)/60)/24)+DATE(1970,1,1)+(-5/24)</f>
        <v>41842.399259259255</v>
      </c>
      <c r="T2840" s="13">
        <f>(((J2840/60)/60)/24)+DATE(1970,1,1)+(-5/24)</f>
        <v>41864.708333333328</v>
      </c>
      <c r="U2840">
        <f t="shared" si="44"/>
        <v>2014</v>
      </c>
    </row>
    <row r="2841" spans="1:21" ht="45" x14ac:dyDescent="0.2">
      <c r="A2841" s="8">
        <f>F2841/E2841</f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14">
        <f>F2841/M2841</f>
        <v>125.80645161290323</v>
      </c>
      <c r="Q2841" s="9" t="s">
        <v>8317</v>
      </c>
      <c r="R2841" s="9" t="s">
        <v>8318</v>
      </c>
      <c r="S2841" s="13">
        <f>(((K2841/60)/60)/24)+DATE(1970,1,1)+(-5/24)</f>
        <v>41853.031874999993</v>
      </c>
      <c r="T2841" s="13">
        <f>(((J2841/60)/60)/24)+DATE(1970,1,1)+(-5/24)</f>
        <v>41875.999305555553</v>
      </c>
      <c r="U2841">
        <f t="shared" si="44"/>
        <v>2014</v>
      </c>
    </row>
    <row r="2842" spans="1:21" ht="45" x14ac:dyDescent="0.2">
      <c r="A2842" s="8">
        <f>F2842/E2842</f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14">
        <f>F2842/M2842</f>
        <v>19.696969696969695</v>
      </c>
      <c r="Q2842" s="9" t="s">
        <v>8317</v>
      </c>
      <c r="R2842" s="9" t="s">
        <v>8318</v>
      </c>
      <c r="S2842" s="13">
        <f>(((K2842/60)/60)/24)+DATE(1970,1,1)+(-5/24)</f>
        <v>42059.827303240738</v>
      </c>
      <c r="T2842" s="13">
        <f>(((J2842/60)/60)/24)+DATE(1970,1,1)+(-5/24)</f>
        <v>42081.499999999993</v>
      </c>
      <c r="U2842">
        <f t="shared" si="44"/>
        <v>2015</v>
      </c>
    </row>
    <row r="2843" spans="1:21" ht="45" x14ac:dyDescent="0.2">
      <c r="A2843" s="8">
        <f>F2843/E2843</f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14">
        <f>F2843/M2843</f>
        <v>10</v>
      </c>
      <c r="Q2843" s="9" t="s">
        <v>8317</v>
      </c>
      <c r="R2843" s="9" t="s">
        <v>8318</v>
      </c>
      <c r="S2843" s="13">
        <f>(((K2843/60)/60)/24)+DATE(1970,1,1)+(-5/24)</f>
        <v>42291.53121527777</v>
      </c>
      <c r="T2843" s="13">
        <f>(((J2843/60)/60)/24)+DATE(1970,1,1)+(-5/24)</f>
        <v>42351.572881944441</v>
      </c>
      <c r="U2843">
        <f t="shared" si="44"/>
        <v>2015</v>
      </c>
    </row>
    <row r="2844" spans="1:21" ht="45" x14ac:dyDescent="0.2">
      <c r="A2844" s="8">
        <f>F2844/E2844</f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14" t="e">
        <f>F2844/M2844</f>
        <v>#DIV/0!</v>
      </c>
      <c r="Q2844" s="9" t="s">
        <v>8317</v>
      </c>
      <c r="R2844" s="9" t="s">
        <v>8318</v>
      </c>
      <c r="S2844" s="13">
        <f>(((K2844/60)/60)/24)+DATE(1970,1,1)+(-5/24)</f>
        <v>41784.744155092587</v>
      </c>
      <c r="T2844" s="13">
        <f>(((J2844/60)/60)/24)+DATE(1970,1,1)+(-5/24)</f>
        <v>41811.25</v>
      </c>
      <c r="U2844">
        <f t="shared" si="44"/>
        <v>2014</v>
      </c>
    </row>
    <row r="2845" spans="1:21" ht="45" x14ac:dyDescent="0.2">
      <c r="A2845" s="8">
        <f>F2845/E2845</f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14" t="e">
        <f>F2845/M2845</f>
        <v>#DIV/0!</v>
      </c>
      <c r="Q2845" s="9" t="s">
        <v>8317</v>
      </c>
      <c r="R2845" s="9" t="s">
        <v>8318</v>
      </c>
      <c r="S2845" s="13">
        <f>(((K2845/60)/60)/24)+DATE(1970,1,1)+(-5/24)</f>
        <v>42492.529513888883</v>
      </c>
      <c r="T2845" s="13">
        <f>(((J2845/60)/60)/24)+DATE(1970,1,1)+(-5/24)</f>
        <v>42533.958333333336</v>
      </c>
      <c r="U2845">
        <f t="shared" si="44"/>
        <v>2016</v>
      </c>
    </row>
    <row r="2846" spans="1:21" ht="45" x14ac:dyDescent="0.2">
      <c r="A2846" s="8">
        <f>F2846/E2846</f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14">
        <f>F2846/M2846</f>
        <v>30</v>
      </c>
      <c r="Q2846" s="9" t="s">
        <v>8317</v>
      </c>
      <c r="R2846" s="9" t="s">
        <v>8318</v>
      </c>
      <c r="S2846" s="13">
        <f>(((K2846/60)/60)/24)+DATE(1970,1,1)+(-5/24)</f>
        <v>42709.337731481479</v>
      </c>
      <c r="T2846" s="13">
        <f>(((J2846/60)/60)/24)+DATE(1970,1,1)+(-5/24)</f>
        <v>42739.337731481479</v>
      </c>
      <c r="U2846">
        <f t="shared" si="44"/>
        <v>2016</v>
      </c>
    </row>
    <row r="2847" spans="1:21" ht="45" x14ac:dyDescent="0.2">
      <c r="A2847" s="8">
        <f>F2847/E2847</f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14">
        <f>F2847/M2847</f>
        <v>60.666666666666664</v>
      </c>
      <c r="Q2847" s="9" t="s">
        <v>8317</v>
      </c>
      <c r="R2847" s="9" t="s">
        <v>8318</v>
      </c>
      <c r="S2847" s="13">
        <f>(((K2847/60)/60)/24)+DATE(1970,1,1)+(-5/24)</f>
        <v>42102.808252314811</v>
      </c>
      <c r="T2847" s="13">
        <f>(((J2847/60)/60)/24)+DATE(1970,1,1)+(-5/24)</f>
        <v>42162.808252314811</v>
      </c>
      <c r="U2847">
        <f t="shared" si="44"/>
        <v>2015</v>
      </c>
    </row>
    <row r="2848" spans="1:21" ht="45" x14ac:dyDescent="0.2">
      <c r="A2848" s="8">
        <f>F2848/E2848</f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14" t="e">
        <f>F2848/M2848</f>
        <v>#DIV/0!</v>
      </c>
      <c r="Q2848" s="9" t="s">
        <v>8317</v>
      </c>
      <c r="R2848" s="9" t="s">
        <v>8318</v>
      </c>
      <c r="S2848" s="13">
        <f>(((K2848/60)/60)/24)+DATE(1970,1,1)+(-5/24)</f>
        <v>42108.483726851853</v>
      </c>
      <c r="T2848" s="13">
        <f>(((J2848/60)/60)/24)+DATE(1970,1,1)+(-5/24)</f>
        <v>42153.483726851853</v>
      </c>
      <c r="U2848">
        <f t="shared" si="44"/>
        <v>2015</v>
      </c>
    </row>
    <row r="2849" spans="1:21" ht="45" x14ac:dyDescent="0.2">
      <c r="A2849" s="8">
        <f>F2849/E2849</f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14" t="e">
        <f>F2849/M2849</f>
        <v>#DIV/0!</v>
      </c>
      <c r="Q2849" s="9" t="s">
        <v>8317</v>
      </c>
      <c r="R2849" s="9" t="s">
        <v>8318</v>
      </c>
      <c r="S2849" s="13">
        <f>(((K2849/60)/60)/24)+DATE(1970,1,1)+(-5/24)</f>
        <v>42453.597974537035</v>
      </c>
      <c r="T2849" s="13">
        <f>(((J2849/60)/60)/24)+DATE(1970,1,1)+(-5/24)</f>
        <v>42513.597974537035</v>
      </c>
      <c r="U2849">
        <f t="shared" si="44"/>
        <v>2016</v>
      </c>
    </row>
    <row r="2850" spans="1:21" ht="45" x14ac:dyDescent="0.2">
      <c r="A2850" s="8">
        <f>F2850/E2850</f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14">
        <f>F2850/M2850</f>
        <v>23.333333333333332</v>
      </c>
      <c r="Q2850" s="9" t="s">
        <v>8317</v>
      </c>
      <c r="R2850" s="9" t="s">
        <v>8318</v>
      </c>
      <c r="S2850" s="13">
        <f>(((K2850/60)/60)/24)+DATE(1970,1,1)+(-5/24)</f>
        <v>42123.440497685187</v>
      </c>
      <c r="T2850" s="13">
        <f>(((J2850/60)/60)/24)+DATE(1970,1,1)+(-5/24)</f>
        <v>42153.440497685187</v>
      </c>
      <c r="U2850">
        <f t="shared" si="44"/>
        <v>2015</v>
      </c>
    </row>
    <row r="2851" spans="1:21" ht="45" x14ac:dyDescent="0.2">
      <c r="A2851" s="8">
        <f>F2851/E2851</f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14">
        <f>F2851/M2851</f>
        <v>5</v>
      </c>
      <c r="Q2851" s="9" t="s">
        <v>8317</v>
      </c>
      <c r="R2851" s="9" t="s">
        <v>8318</v>
      </c>
      <c r="S2851" s="13">
        <f>(((K2851/60)/60)/24)+DATE(1970,1,1)+(-5/24)</f>
        <v>42453.219907407409</v>
      </c>
      <c r="T2851" s="13">
        <f>(((J2851/60)/60)/24)+DATE(1970,1,1)+(-5/24)</f>
        <v>42483.219907407409</v>
      </c>
      <c r="U2851">
        <f t="shared" si="44"/>
        <v>2016</v>
      </c>
    </row>
    <row r="2852" spans="1:21" ht="45" x14ac:dyDescent="0.2">
      <c r="A2852" s="8">
        <f>F2852/E2852</f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14">
        <f>F2852/M2852</f>
        <v>23.923076923076923</v>
      </c>
      <c r="Q2852" s="9" t="s">
        <v>8317</v>
      </c>
      <c r="R2852" s="9" t="s">
        <v>8318</v>
      </c>
      <c r="S2852" s="13">
        <f>(((K2852/60)/60)/24)+DATE(1970,1,1)+(-5/24)</f>
        <v>41857.798738425925</v>
      </c>
      <c r="T2852" s="13">
        <f>(((J2852/60)/60)/24)+DATE(1970,1,1)+(-5/24)</f>
        <v>41887.798738425925</v>
      </c>
      <c r="U2852">
        <f t="shared" si="44"/>
        <v>2014</v>
      </c>
    </row>
    <row r="2853" spans="1:21" ht="45" x14ac:dyDescent="0.2">
      <c r="A2853" s="8">
        <f>F2853/E2853</f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14" t="e">
        <f>F2853/M2853</f>
        <v>#DIV/0!</v>
      </c>
      <c r="Q2853" s="9" t="s">
        <v>8317</v>
      </c>
      <c r="R2853" s="9" t="s">
        <v>8318</v>
      </c>
      <c r="S2853" s="13">
        <f>(((K2853/60)/60)/24)+DATE(1970,1,1)+(-5/24)</f>
        <v>42389.794317129628</v>
      </c>
      <c r="T2853" s="13">
        <f>(((J2853/60)/60)/24)+DATE(1970,1,1)+(-5/24)</f>
        <v>42398.761805555558</v>
      </c>
      <c r="U2853">
        <f t="shared" si="44"/>
        <v>2016</v>
      </c>
    </row>
    <row r="2854" spans="1:21" ht="45" x14ac:dyDescent="0.2">
      <c r="A2854" s="8">
        <f>F2854/E2854</f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14">
        <f>F2854/M2854</f>
        <v>15.833333333333334</v>
      </c>
      <c r="Q2854" s="9" t="s">
        <v>8317</v>
      </c>
      <c r="R2854" s="9" t="s">
        <v>8318</v>
      </c>
      <c r="S2854" s="13">
        <f>(((K2854/60)/60)/24)+DATE(1970,1,1)+(-5/24)</f>
        <v>41780.836840277778</v>
      </c>
      <c r="T2854" s="13">
        <f>(((J2854/60)/60)/24)+DATE(1970,1,1)+(-5/24)</f>
        <v>41810.836840277778</v>
      </c>
      <c r="U2854">
        <f t="shared" si="44"/>
        <v>2014</v>
      </c>
    </row>
    <row r="2855" spans="1:21" ht="45" x14ac:dyDescent="0.2">
      <c r="A2855" s="8">
        <f>F2855/E2855</f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14" t="e">
        <f>F2855/M2855</f>
        <v>#DIV/0!</v>
      </c>
      <c r="Q2855" s="9" t="s">
        <v>8317</v>
      </c>
      <c r="R2855" s="9" t="s">
        <v>8318</v>
      </c>
      <c r="S2855" s="13">
        <f>(((K2855/60)/60)/24)+DATE(1970,1,1)+(-5/24)</f>
        <v>41835.98260416666</v>
      </c>
      <c r="T2855" s="13">
        <f>(((J2855/60)/60)/24)+DATE(1970,1,1)+(-5/24)</f>
        <v>41895.98260416666</v>
      </c>
      <c r="U2855">
        <f t="shared" si="44"/>
        <v>2014</v>
      </c>
    </row>
    <row r="2856" spans="1:21" ht="45" x14ac:dyDescent="0.2">
      <c r="A2856" s="8">
        <f>F2856/E2856</f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14">
        <f>F2856/M2856</f>
        <v>29.785714285714285</v>
      </c>
      <c r="Q2856" s="9" t="s">
        <v>8317</v>
      </c>
      <c r="R2856" s="9" t="s">
        <v>8318</v>
      </c>
      <c r="S2856" s="13">
        <f>(((K2856/60)/60)/24)+DATE(1970,1,1)+(-5/24)</f>
        <v>42111.508321759255</v>
      </c>
      <c r="T2856" s="13">
        <f>(((J2856/60)/60)/24)+DATE(1970,1,1)+(-5/24)</f>
        <v>42131.508321759255</v>
      </c>
      <c r="U2856">
        <f t="shared" si="44"/>
        <v>2015</v>
      </c>
    </row>
    <row r="2857" spans="1:21" ht="45" x14ac:dyDescent="0.2">
      <c r="A2857" s="8">
        <f>F2857/E2857</f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14">
        <f>F2857/M2857</f>
        <v>60</v>
      </c>
      <c r="Q2857" s="9" t="s">
        <v>8317</v>
      </c>
      <c r="R2857" s="9" t="s">
        <v>8318</v>
      </c>
      <c r="S2857" s="13">
        <f>(((K2857/60)/60)/24)+DATE(1970,1,1)+(-5/24)</f>
        <v>42369.799432870372</v>
      </c>
      <c r="T2857" s="13">
        <f>(((J2857/60)/60)/24)+DATE(1970,1,1)+(-5/24)</f>
        <v>42398.773611111108</v>
      </c>
      <c r="U2857">
        <f t="shared" si="44"/>
        <v>2015</v>
      </c>
    </row>
    <row r="2858" spans="1:21" ht="45" x14ac:dyDescent="0.2">
      <c r="A2858" s="8">
        <f>F2858/E2858</f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14">
        <f>F2858/M2858</f>
        <v>24.333333333333332</v>
      </c>
      <c r="Q2858" s="9" t="s">
        <v>8317</v>
      </c>
      <c r="R2858" s="9" t="s">
        <v>8318</v>
      </c>
      <c r="S2858" s="13">
        <f>(((K2858/60)/60)/24)+DATE(1970,1,1)+(-5/24)</f>
        <v>42164.829247685186</v>
      </c>
      <c r="T2858" s="13">
        <f>(((J2858/60)/60)/24)+DATE(1970,1,1)+(-5/24)</f>
        <v>42224.69027777778</v>
      </c>
      <c r="U2858">
        <f t="shared" si="44"/>
        <v>2015</v>
      </c>
    </row>
    <row r="2859" spans="1:21" ht="60" x14ac:dyDescent="0.2">
      <c r="A2859" s="8">
        <f>F2859/E2859</f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14">
        <f>F2859/M2859</f>
        <v>500</v>
      </c>
      <c r="Q2859" s="9" t="s">
        <v>8317</v>
      </c>
      <c r="R2859" s="9" t="s">
        <v>8318</v>
      </c>
      <c r="S2859" s="13">
        <f>(((K2859/60)/60)/24)+DATE(1970,1,1)+(-5/24)</f>
        <v>42726.711747685178</v>
      </c>
      <c r="T2859" s="13">
        <f>(((J2859/60)/60)/24)+DATE(1970,1,1)+(-5/24)</f>
        <v>42786.541666666664</v>
      </c>
      <c r="U2859">
        <f t="shared" si="44"/>
        <v>2016</v>
      </c>
    </row>
    <row r="2860" spans="1:21" ht="45" x14ac:dyDescent="0.2">
      <c r="A2860" s="8">
        <f>F2860/E2860</f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14" t="e">
        <f>F2860/M2860</f>
        <v>#DIV/0!</v>
      </c>
      <c r="Q2860" s="9" t="s">
        <v>8317</v>
      </c>
      <c r="R2860" s="9" t="s">
        <v>8318</v>
      </c>
      <c r="S2860" s="13">
        <f>(((K2860/60)/60)/24)+DATE(1970,1,1)+(-5/24)</f>
        <v>41954.336747685178</v>
      </c>
      <c r="T2860" s="13">
        <f>(((J2860/60)/60)/24)+DATE(1970,1,1)+(-5/24)</f>
        <v>41978.269444444442</v>
      </c>
      <c r="U2860">
        <f t="shared" si="44"/>
        <v>2014</v>
      </c>
    </row>
    <row r="2861" spans="1:21" ht="30" x14ac:dyDescent="0.2">
      <c r="A2861" s="8">
        <f>F2861/E2861</f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14">
        <f>F2861/M2861</f>
        <v>35</v>
      </c>
      <c r="Q2861" s="9" t="s">
        <v>8317</v>
      </c>
      <c r="R2861" s="9" t="s">
        <v>8318</v>
      </c>
      <c r="S2861" s="13">
        <f>(((K2861/60)/60)/24)+DATE(1970,1,1)+(-5/24)</f>
        <v>42233.153981481482</v>
      </c>
      <c r="T2861" s="13">
        <f>(((J2861/60)/60)/24)+DATE(1970,1,1)+(-5/24)</f>
        <v>42293.153981481482</v>
      </c>
      <c r="U2861">
        <f t="shared" si="44"/>
        <v>2015</v>
      </c>
    </row>
    <row r="2862" spans="1:21" ht="45" x14ac:dyDescent="0.2">
      <c r="A2862" s="8">
        <f>F2862/E2862</f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14">
        <f>F2862/M2862</f>
        <v>29.555555555555557</v>
      </c>
      <c r="Q2862" s="9" t="s">
        <v>8317</v>
      </c>
      <c r="R2862" s="9" t="s">
        <v>8318</v>
      </c>
      <c r="S2862" s="13">
        <f>(((K2862/60)/60)/24)+DATE(1970,1,1)+(-5/24)</f>
        <v>42480.592314814807</v>
      </c>
      <c r="T2862" s="13">
        <f>(((J2862/60)/60)/24)+DATE(1970,1,1)+(-5/24)</f>
        <v>42540.592314814807</v>
      </c>
      <c r="U2862">
        <f t="shared" si="44"/>
        <v>2016</v>
      </c>
    </row>
    <row r="2863" spans="1:21" ht="45" x14ac:dyDescent="0.2">
      <c r="A2863" s="8">
        <f>F2863/E2863</f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14">
        <f>F2863/M2863</f>
        <v>26.666666666666668</v>
      </c>
      <c r="Q2863" s="9" t="s">
        <v>8317</v>
      </c>
      <c r="R2863" s="9" t="s">
        <v>8318</v>
      </c>
      <c r="S2863" s="13">
        <f>(((K2863/60)/60)/24)+DATE(1970,1,1)+(-5/24)</f>
        <v>42257.3825</v>
      </c>
      <c r="T2863" s="13">
        <f>(((J2863/60)/60)/24)+DATE(1970,1,1)+(-5/24)</f>
        <v>42271.3825</v>
      </c>
      <c r="U2863">
        <f t="shared" si="44"/>
        <v>2015</v>
      </c>
    </row>
    <row r="2864" spans="1:21" ht="45" x14ac:dyDescent="0.2">
      <c r="A2864" s="8">
        <f>F2864/E2864</f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14">
        <f>F2864/M2864</f>
        <v>18.333333333333332</v>
      </c>
      <c r="Q2864" s="9" t="s">
        <v>8317</v>
      </c>
      <c r="R2864" s="9" t="s">
        <v>8318</v>
      </c>
      <c r="S2864" s="13">
        <f>(((K2864/60)/60)/24)+DATE(1970,1,1)+(-5/24)</f>
        <v>41784.581354166665</v>
      </c>
      <c r="T2864" s="13">
        <f>(((J2864/60)/60)/24)+DATE(1970,1,1)+(-5/24)</f>
        <v>41814.581354166665</v>
      </c>
      <c r="U2864">
        <f t="shared" si="44"/>
        <v>2014</v>
      </c>
    </row>
    <row r="2865" spans="1:21" ht="45" x14ac:dyDescent="0.2">
      <c r="A2865" s="8">
        <f>F2865/E2865</f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14">
        <f>F2865/M2865</f>
        <v>20</v>
      </c>
      <c r="Q2865" s="9" t="s">
        <v>8317</v>
      </c>
      <c r="R2865" s="9" t="s">
        <v>8318</v>
      </c>
      <c r="S2865" s="13">
        <f>(((K2865/60)/60)/24)+DATE(1970,1,1)+(-5/24)</f>
        <v>41831.46670138889</v>
      </c>
      <c r="T2865" s="13">
        <f>(((J2865/60)/60)/24)+DATE(1970,1,1)+(-5/24)</f>
        <v>41891.46670138889</v>
      </c>
      <c r="U2865">
        <f t="shared" si="44"/>
        <v>2014</v>
      </c>
    </row>
    <row r="2866" spans="1:21" x14ac:dyDescent="0.2">
      <c r="A2866" s="8">
        <f>F2866/E2866</f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14">
        <f>F2866/M2866</f>
        <v>13.333333333333334</v>
      </c>
      <c r="Q2866" s="9" t="s">
        <v>8317</v>
      </c>
      <c r="R2866" s="9" t="s">
        <v>8318</v>
      </c>
      <c r="S2866" s="13">
        <f>(((K2866/60)/60)/24)+DATE(1970,1,1)+(-5/24)</f>
        <v>42172.405173611107</v>
      </c>
      <c r="T2866" s="13">
        <f>(((J2866/60)/60)/24)+DATE(1970,1,1)+(-5/24)</f>
        <v>42202.345833333333</v>
      </c>
      <c r="U2866">
        <f t="shared" si="44"/>
        <v>2015</v>
      </c>
    </row>
    <row r="2867" spans="1:21" ht="45" x14ac:dyDescent="0.2">
      <c r="A2867" s="8">
        <f>F2867/E2867</f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14" t="e">
        <f>F2867/M2867</f>
        <v>#DIV/0!</v>
      </c>
      <c r="Q2867" s="9" t="s">
        <v>8317</v>
      </c>
      <c r="R2867" s="9" t="s">
        <v>8318</v>
      </c>
      <c r="S2867" s="13">
        <f>(((K2867/60)/60)/24)+DATE(1970,1,1)+(-5/24)</f>
        <v>41949.905775462961</v>
      </c>
      <c r="T2867" s="13">
        <f>(((J2867/60)/60)/24)+DATE(1970,1,1)+(-5/24)</f>
        <v>42009.905775462961</v>
      </c>
      <c r="U2867">
        <f t="shared" si="44"/>
        <v>2014</v>
      </c>
    </row>
    <row r="2868" spans="1:21" ht="45" x14ac:dyDescent="0.2">
      <c r="A2868" s="8">
        <f>F2868/E2868</f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14">
        <f>F2868/M2868</f>
        <v>22.5</v>
      </c>
      <c r="Q2868" s="9" t="s">
        <v>8317</v>
      </c>
      <c r="R2868" s="9" t="s">
        <v>8318</v>
      </c>
      <c r="S2868" s="13">
        <f>(((K2868/60)/60)/24)+DATE(1970,1,1)+(-5/24)</f>
        <v>42627.746770833335</v>
      </c>
      <c r="T2868" s="13">
        <f>(((J2868/60)/60)/24)+DATE(1970,1,1)+(-5/24)</f>
        <v>42657.708333333336</v>
      </c>
      <c r="U2868">
        <f t="shared" si="44"/>
        <v>2016</v>
      </c>
    </row>
    <row r="2869" spans="1:21" ht="45" x14ac:dyDescent="0.2">
      <c r="A2869" s="8">
        <f>F2869/E2869</f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14">
        <f>F2869/M2869</f>
        <v>50.4</v>
      </c>
      <c r="Q2869" s="9" t="s">
        <v>8317</v>
      </c>
      <c r="R2869" s="9" t="s">
        <v>8318</v>
      </c>
      <c r="S2869" s="13">
        <f>(((K2869/60)/60)/24)+DATE(1970,1,1)+(-5/24)</f>
        <v>42530.986944444441</v>
      </c>
      <c r="T2869" s="13">
        <f>(((J2869/60)/60)/24)+DATE(1970,1,1)+(-5/24)</f>
        <v>42554.958333333336</v>
      </c>
      <c r="U2869">
        <f t="shared" si="44"/>
        <v>2016</v>
      </c>
    </row>
    <row r="2870" spans="1:21" ht="45" x14ac:dyDescent="0.2">
      <c r="A2870" s="8">
        <f>F2870/E2870</f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14">
        <f>F2870/M2870</f>
        <v>105.02933333333334</v>
      </c>
      <c r="Q2870" s="9" t="s">
        <v>8317</v>
      </c>
      <c r="R2870" s="9" t="s">
        <v>8318</v>
      </c>
      <c r="S2870" s="13">
        <f>(((K2870/60)/60)/24)+DATE(1970,1,1)+(-5/24)</f>
        <v>42618.618680555555</v>
      </c>
      <c r="T2870" s="13">
        <f>(((J2870/60)/60)/24)+DATE(1970,1,1)+(-5/24)</f>
        <v>42648.618680555555</v>
      </c>
      <c r="U2870">
        <f t="shared" si="44"/>
        <v>2016</v>
      </c>
    </row>
    <row r="2871" spans="1:21" ht="45" x14ac:dyDescent="0.2">
      <c r="A2871" s="8">
        <f>F2871/E2871</f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14">
        <f>F2871/M2871</f>
        <v>35.4</v>
      </c>
      <c r="Q2871" s="9" t="s">
        <v>8317</v>
      </c>
      <c r="R2871" s="9" t="s">
        <v>8318</v>
      </c>
      <c r="S2871" s="13">
        <f>(((K2871/60)/60)/24)+DATE(1970,1,1)+(-5/24)</f>
        <v>42540.385196759256</v>
      </c>
      <c r="T2871" s="13">
        <f>(((J2871/60)/60)/24)+DATE(1970,1,1)+(-5/24)</f>
        <v>42570.385196759256</v>
      </c>
      <c r="U2871">
        <f t="shared" si="44"/>
        <v>2016</v>
      </c>
    </row>
    <row r="2872" spans="1:21" ht="45" x14ac:dyDescent="0.2">
      <c r="A2872" s="8">
        <f>F2872/E2872</f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14">
        <f>F2872/M2872</f>
        <v>83.333333333333329</v>
      </c>
      <c r="Q2872" s="9" t="s">
        <v>8317</v>
      </c>
      <c r="R2872" s="9" t="s">
        <v>8318</v>
      </c>
      <c r="S2872" s="13">
        <f>(((K2872/60)/60)/24)+DATE(1970,1,1)+(-5/24)</f>
        <v>41745.981076388889</v>
      </c>
      <c r="T2872" s="13">
        <f>(((J2872/60)/60)/24)+DATE(1970,1,1)+(-5/24)</f>
        <v>41775.981076388889</v>
      </c>
      <c r="U2872">
        <f t="shared" si="44"/>
        <v>2014</v>
      </c>
    </row>
    <row r="2873" spans="1:21" ht="45" x14ac:dyDescent="0.2">
      <c r="A2873" s="8">
        <f>F2873/E2873</f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14">
        <f>F2873/M2873</f>
        <v>35.92307692307692</v>
      </c>
      <c r="Q2873" s="9" t="s">
        <v>8317</v>
      </c>
      <c r="R2873" s="9" t="s">
        <v>8318</v>
      </c>
      <c r="S2873" s="13">
        <f>(((K2873/60)/60)/24)+DATE(1970,1,1)+(-5/24)</f>
        <v>41974.530243055553</v>
      </c>
      <c r="T2873" s="13">
        <f>(((J2873/60)/60)/24)+DATE(1970,1,1)+(-5/24)</f>
        <v>41994.530243055553</v>
      </c>
      <c r="U2873">
        <f t="shared" si="44"/>
        <v>2014</v>
      </c>
    </row>
    <row r="2874" spans="1:21" ht="30" x14ac:dyDescent="0.2">
      <c r="A2874" s="8">
        <f>F2874/E2874</f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14" t="e">
        <f>F2874/M2874</f>
        <v>#DIV/0!</v>
      </c>
      <c r="Q2874" s="9" t="s">
        <v>8317</v>
      </c>
      <c r="R2874" s="9" t="s">
        <v>8318</v>
      </c>
      <c r="S2874" s="13">
        <f>(((K2874/60)/60)/24)+DATE(1970,1,1)+(-5/24)</f>
        <v>42114.907847222225</v>
      </c>
      <c r="T2874" s="13">
        <f>(((J2874/60)/60)/24)+DATE(1970,1,1)+(-5/24)</f>
        <v>42174.907847222225</v>
      </c>
      <c r="U2874">
        <f t="shared" si="44"/>
        <v>2015</v>
      </c>
    </row>
    <row r="2875" spans="1:21" ht="45" x14ac:dyDescent="0.2">
      <c r="A2875" s="8">
        <f>F2875/E2875</f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14">
        <f>F2875/M2875</f>
        <v>119.125</v>
      </c>
      <c r="Q2875" s="9" t="s">
        <v>8317</v>
      </c>
      <c r="R2875" s="9" t="s">
        <v>8318</v>
      </c>
      <c r="S2875" s="13">
        <f>(((K2875/60)/60)/24)+DATE(1970,1,1)+(-5/24)</f>
        <v>42002.609155092585</v>
      </c>
      <c r="T2875" s="13">
        <f>(((J2875/60)/60)/24)+DATE(1970,1,1)+(-5/24)</f>
        <v>42032.609155092585</v>
      </c>
      <c r="U2875">
        <f t="shared" si="44"/>
        <v>2014</v>
      </c>
    </row>
    <row r="2876" spans="1:21" ht="45" x14ac:dyDescent="0.2">
      <c r="A2876" s="8">
        <f>F2876/E2876</f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14">
        <f>F2876/M2876</f>
        <v>90.333333333333329</v>
      </c>
      <c r="Q2876" s="9" t="s">
        <v>8317</v>
      </c>
      <c r="R2876" s="9" t="s">
        <v>8318</v>
      </c>
      <c r="S2876" s="13">
        <f>(((K2876/60)/60)/24)+DATE(1970,1,1)+(-5/24)</f>
        <v>42722.636412037034</v>
      </c>
      <c r="T2876" s="13">
        <f>(((J2876/60)/60)/24)+DATE(1970,1,1)+(-5/24)</f>
        <v>42752.636412037034</v>
      </c>
      <c r="U2876">
        <f t="shared" si="44"/>
        <v>2016</v>
      </c>
    </row>
    <row r="2877" spans="1:21" ht="45" x14ac:dyDescent="0.2">
      <c r="A2877" s="8">
        <f>F2877/E2877</f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14">
        <f>F2877/M2877</f>
        <v>2.3333333333333335</v>
      </c>
      <c r="Q2877" s="9" t="s">
        <v>8317</v>
      </c>
      <c r="R2877" s="9" t="s">
        <v>8318</v>
      </c>
      <c r="S2877" s="13">
        <f>(((K2877/60)/60)/24)+DATE(1970,1,1)+(-5/24)</f>
        <v>42464.920057870368</v>
      </c>
      <c r="T2877" s="13">
        <f>(((J2877/60)/60)/24)+DATE(1970,1,1)+(-5/24)</f>
        <v>42494.920057870368</v>
      </c>
      <c r="U2877">
        <f t="shared" si="44"/>
        <v>2016</v>
      </c>
    </row>
    <row r="2878" spans="1:21" ht="45" x14ac:dyDescent="0.2">
      <c r="A2878" s="8">
        <f>F2878/E2878</f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14" t="e">
        <f>F2878/M2878</f>
        <v>#DIV/0!</v>
      </c>
      <c r="Q2878" s="9" t="s">
        <v>8317</v>
      </c>
      <c r="R2878" s="9" t="s">
        <v>8318</v>
      </c>
      <c r="S2878" s="13">
        <f>(((K2878/60)/60)/24)+DATE(1970,1,1)+(-5/24)</f>
        <v>42171.535636574066</v>
      </c>
      <c r="T2878" s="13">
        <f>(((J2878/60)/60)/24)+DATE(1970,1,1)+(-5/24)</f>
        <v>42201.535636574066</v>
      </c>
      <c r="U2878">
        <f t="shared" si="44"/>
        <v>2015</v>
      </c>
    </row>
    <row r="2879" spans="1:21" ht="45" x14ac:dyDescent="0.2">
      <c r="A2879" s="8">
        <f>F2879/E2879</f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14">
        <f>F2879/M2879</f>
        <v>108.33333333333333</v>
      </c>
      <c r="Q2879" s="9" t="s">
        <v>8317</v>
      </c>
      <c r="R2879" s="9" t="s">
        <v>8318</v>
      </c>
      <c r="S2879" s="13">
        <f>(((K2879/60)/60)/24)+DATE(1970,1,1)+(-5/24)</f>
        <v>42672.746805555551</v>
      </c>
      <c r="T2879" s="13">
        <f>(((J2879/60)/60)/24)+DATE(1970,1,1)+(-5/24)</f>
        <v>42704.499999999993</v>
      </c>
      <c r="U2879">
        <f t="shared" si="44"/>
        <v>2016</v>
      </c>
    </row>
    <row r="2880" spans="1:21" ht="45" x14ac:dyDescent="0.2">
      <c r="A2880" s="8">
        <f>F2880/E2880</f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14">
        <f>F2880/M2880</f>
        <v>15.75</v>
      </c>
      <c r="Q2880" s="9" t="s">
        <v>8317</v>
      </c>
      <c r="R2880" s="9" t="s">
        <v>8318</v>
      </c>
      <c r="S2880" s="13">
        <f>(((K2880/60)/60)/24)+DATE(1970,1,1)+(-5/24)</f>
        <v>42128.407349537032</v>
      </c>
      <c r="T2880" s="13">
        <f>(((J2880/60)/60)/24)+DATE(1970,1,1)+(-5/24)</f>
        <v>42188.407349537032</v>
      </c>
      <c r="U2880">
        <f t="shared" si="44"/>
        <v>2015</v>
      </c>
    </row>
    <row r="2881" spans="1:21" ht="45" x14ac:dyDescent="0.2">
      <c r="A2881" s="8">
        <f>F2881/E2881</f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14">
        <f>F2881/M2881</f>
        <v>29</v>
      </c>
      <c r="Q2881" s="9" t="s">
        <v>8317</v>
      </c>
      <c r="R2881" s="9" t="s">
        <v>8318</v>
      </c>
      <c r="S2881" s="13">
        <f>(((K2881/60)/60)/24)+DATE(1970,1,1)+(-5/24)</f>
        <v>42359.516909722217</v>
      </c>
      <c r="T2881" s="13">
        <f>(((J2881/60)/60)/24)+DATE(1970,1,1)+(-5/24)</f>
        <v>42389.516909722217</v>
      </c>
      <c r="U2881">
        <f t="shared" si="44"/>
        <v>2015</v>
      </c>
    </row>
    <row r="2882" spans="1:21" ht="45" x14ac:dyDescent="0.2">
      <c r="A2882" s="8">
        <f>F2882/E2882</f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14">
        <f>F2882/M2882</f>
        <v>96.551724137931032</v>
      </c>
      <c r="Q2882" s="9" t="s">
        <v>8317</v>
      </c>
      <c r="R2882" s="9" t="s">
        <v>8318</v>
      </c>
      <c r="S2882" s="13">
        <f>(((K2882/60)/60)/24)+DATE(1970,1,1)+(-5/24)</f>
        <v>42192.69736111111</v>
      </c>
      <c r="T2882" s="13">
        <f>(((J2882/60)/60)/24)+DATE(1970,1,1)+(-5/24)</f>
        <v>42236.503472222219</v>
      </c>
      <c r="U2882">
        <f t="shared" si="44"/>
        <v>2015</v>
      </c>
    </row>
    <row r="2883" spans="1:21" ht="45" x14ac:dyDescent="0.2">
      <c r="A2883" s="8">
        <f>F2883/E2883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14" t="e">
        <f>F2883/M2883</f>
        <v>#DIV/0!</v>
      </c>
      <c r="Q2883" s="9" t="s">
        <v>8317</v>
      </c>
      <c r="R2883" s="9" t="s">
        <v>8318</v>
      </c>
      <c r="S2883" s="13">
        <f>(((K2883/60)/60)/24)+DATE(1970,1,1)+(-5/24)</f>
        <v>41916.389305555553</v>
      </c>
      <c r="T2883" s="13">
        <f>(((J2883/60)/60)/24)+DATE(1970,1,1)+(-5/24)</f>
        <v>41976.430972222217</v>
      </c>
      <c r="U2883">
        <f t="shared" ref="U2883:U2946" si="45">YEAR(S2883)</f>
        <v>2014</v>
      </c>
    </row>
    <row r="2884" spans="1:21" ht="45" x14ac:dyDescent="0.2">
      <c r="A2884" s="8">
        <f>F2884/E2884</f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14">
        <f>F2884/M2884</f>
        <v>63</v>
      </c>
      <c r="Q2884" s="9" t="s">
        <v>8317</v>
      </c>
      <c r="R2884" s="9" t="s">
        <v>8318</v>
      </c>
      <c r="S2884" s="13">
        <f>(((K2884/60)/60)/24)+DATE(1970,1,1)+(-5/24)</f>
        <v>42461.387939814813</v>
      </c>
      <c r="T2884" s="13">
        <f>(((J2884/60)/60)/24)+DATE(1970,1,1)+(-5/24)</f>
        <v>42491.387939814813</v>
      </c>
      <c r="U2884">
        <f t="shared" si="45"/>
        <v>2016</v>
      </c>
    </row>
    <row r="2885" spans="1:21" ht="45" x14ac:dyDescent="0.2">
      <c r="A2885" s="8">
        <f>F2885/E2885</f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14">
        <f>F2885/M2885</f>
        <v>381.6</v>
      </c>
      <c r="Q2885" s="9" t="s">
        <v>8317</v>
      </c>
      <c r="R2885" s="9" t="s">
        <v>8318</v>
      </c>
      <c r="S2885" s="13">
        <f>(((K2885/60)/60)/24)+DATE(1970,1,1)+(-5/24)</f>
        <v>42370.694872685184</v>
      </c>
      <c r="T2885" s="13">
        <f>(((J2885/60)/60)/24)+DATE(1970,1,1)+(-5/24)</f>
        <v>42405.999305555553</v>
      </c>
      <c r="U2885">
        <f t="shared" si="45"/>
        <v>2016</v>
      </c>
    </row>
    <row r="2886" spans="1:21" ht="30" x14ac:dyDescent="0.2">
      <c r="A2886" s="8">
        <f>F2886/E2886</f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14">
        <f>F2886/M2886</f>
        <v>46.25</v>
      </c>
      <c r="Q2886" s="9" t="s">
        <v>8317</v>
      </c>
      <c r="R2886" s="9" t="s">
        <v>8318</v>
      </c>
      <c r="S2886" s="13">
        <f>(((K2886/60)/60)/24)+DATE(1970,1,1)+(-5/24)</f>
        <v>41948.518923611111</v>
      </c>
      <c r="T2886" s="13">
        <f>(((J2886/60)/60)/24)+DATE(1970,1,1)+(-5/24)</f>
        <v>41978.518923611111</v>
      </c>
      <c r="U2886">
        <f t="shared" si="45"/>
        <v>2014</v>
      </c>
    </row>
    <row r="2887" spans="1:21" ht="30" x14ac:dyDescent="0.2">
      <c r="A2887" s="8">
        <f>F2887/E2887</f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14">
        <f>F2887/M2887</f>
        <v>26</v>
      </c>
      <c r="Q2887" s="9" t="s">
        <v>8317</v>
      </c>
      <c r="R2887" s="9" t="s">
        <v>8318</v>
      </c>
      <c r="S2887" s="13">
        <f>(((K2887/60)/60)/24)+DATE(1970,1,1)+(-5/24)</f>
        <v>42046.868067129624</v>
      </c>
      <c r="T2887" s="13">
        <f>(((J2887/60)/60)/24)+DATE(1970,1,1)+(-5/24)</f>
        <v>42076.82640046296</v>
      </c>
      <c r="U2887">
        <f t="shared" si="45"/>
        <v>2015</v>
      </c>
    </row>
    <row r="2888" spans="1:21" ht="45" x14ac:dyDescent="0.2">
      <c r="A2888" s="8">
        <f>F2888/E2888</f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14">
        <f>F2888/M2888</f>
        <v>10</v>
      </c>
      <c r="Q2888" s="9" t="s">
        <v>8317</v>
      </c>
      <c r="R2888" s="9" t="s">
        <v>8318</v>
      </c>
      <c r="S2888" s="13">
        <f>(((K2888/60)/60)/24)+DATE(1970,1,1)+(-5/24)</f>
        <v>42261.424583333333</v>
      </c>
      <c r="T2888" s="13">
        <f>(((J2888/60)/60)/24)+DATE(1970,1,1)+(-5/24)</f>
        <v>42265.957638888889</v>
      </c>
      <c r="U2888">
        <f t="shared" si="45"/>
        <v>2015</v>
      </c>
    </row>
    <row r="2889" spans="1:21" ht="45" x14ac:dyDescent="0.2">
      <c r="A2889" s="8">
        <f>F2889/E2889</f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14">
        <f>F2889/M2889</f>
        <v>5</v>
      </c>
      <c r="Q2889" s="9" t="s">
        <v>8317</v>
      </c>
      <c r="R2889" s="9" t="s">
        <v>8318</v>
      </c>
      <c r="S2889" s="13">
        <f>(((K2889/60)/60)/24)+DATE(1970,1,1)+(-5/24)</f>
        <v>41985.219027777777</v>
      </c>
      <c r="T2889" s="13">
        <f>(((J2889/60)/60)/24)+DATE(1970,1,1)+(-5/24)</f>
        <v>42015.219027777777</v>
      </c>
      <c r="U2889">
        <f t="shared" si="45"/>
        <v>2014</v>
      </c>
    </row>
    <row r="2890" spans="1:21" ht="45" x14ac:dyDescent="0.2">
      <c r="A2890" s="8">
        <f>F2890/E2890</f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14" t="e">
        <f>F2890/M2890</f>
        <v>#DIV/0!</v>
      </c>
      <c r="Q2890" s="9" t="s">
        <v>8317</v>
      </c>
      <c r="R2890" s="9" t="s">
        <v>8318</v>
      </c>
      <c r="S2890" s="13">
        <f>(((K2890/60)/60)/24)+DATE(1970,1,1)+(-5/24)</f>
        <v>41922.326851851853</v>
      </c>
      <c r="T2890" s="13">
        <f>(((J2890/60)/60)/24)+DATE(1970,1,1)+(-5/24)</f>
        <v>41929.999305555553</v>
      </c>
      <c r="U2890">
        <f t="shared" si="45"/>
        <v>2014</v>
      </c>
    </row>
    <row r="2891" spans="1:21" ht="45" x14ac:dyDescent="0.2">
      <c r="A2891" s="8">
        <f>F2891/E2891</f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14">
        <f>F2891/M2891</f>
        <v>81.571428571428569</v>
      </c>
      <c r="Q2891" s="9" t="s">
        <v>8317</v>
      </c>
      <c r="R2891" s="9" t="s">
        <v>8318</v>
      </c>
      <c r="S2891" s="13">
        <f>(((K2891/60)/60)/24)+DATE(1970,1,1)+(-5/24)</f>
        <v>41850.654918981476</v>
      </c>
      <c r="T2891" s="13">
        <f>(((J2891/60)/60)/24)+DATE(1970,1,1)+(-5/24)</f>
        <v>41880.654918981476</v>
      </c>
      <c r="U2891">
        <f t="shared" si="45"/>
        <v>2014</v>
      </c>
    </row>
    <row r="2892" spans="1:21" ht="45" x14ac:dyDescent="0.2">
      <c r="A2892" s="8">
        <f>F2892/E2892</f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14">
        <f>F2892/M2892</f>
        <v>7</v>
      </c>
      <c r="Q2892" s="9" t="s">
        <v>8317</v>
      </c>
      <c r="R2892" s="9" t="s">
        <v>8318</v>
      </c>
      <c r="S2892" s="13">
        <f>(((K2892/60)/60)/24)+DATE(1970,1,1)+(-5/24)</f>
        <v>41831.534629629627</v>
      </c>
      <c r="T2892" s="13">
        <f>(((J2892/60)/60)/24)+DATE(1970,1,1)+(-5/24)</f>
        <v>41859.916666666664</v>
      </c>
      <c r="U2892">
        <f t="shared" si="45"/>
        <v>2014</v>
      </c>
    </row>
    <row r="2893" spans="1:21" ht="45" x14ac:dyDescent="0.2">
      <c r="A2893" s="8">
        <f>F2893/E2893</f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14">
        <f>F2893/M2893</f>
        <v>27.3</v>
      </c>
      <c r="Q2893" s="9" t="s">
        <v>8317</v>
      </c>
      <c r="R2893" s="9" t="s">
        <v>8318</v>
      </c>
      <c r="S2893" s="13">
        <f>(((K2893/60)/60)/24)+DATE(1970,1,1)+(-5/24)</f>
        <v>42415.675092592595</v>
      </c>
      <c r="T2893" s="13">
        <f>(((J2893/60)/60)/24)+DATE(1970,1,1)+(-5/24)</f>
        <v>42475.633425925924</v>
      </c>
      <c r="U2893">
        <f t="shared" si="45"/>
        <v>2016</v>
      </c>
    </row>
    <row r="2894" spans="1:21" ht="45" x14ac:dyDescent="0.2">
      <c r="A2894" s="8">
        <f>F2894/E2894</f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14">
        <f>F2894/M2894</f>
        <v>29.411764705882351</v>
      </c>
      <c r="Q2894" s="9" t="s">
        <v>8317</v>
      </c>
      <c r="R2894" s="9" t="s">
        <v>8318</v>
      </c>
      <c r="S2894" s="13">
        <f>(((K2894/60)/60)/24)+DATE(1970,1,1)+(-5/24)</f>
        <v>41869.505833333329</v>
      </c>
      <c r="T2894" s="13">
        <f>(((J2894/60)/60)/24)+DATE(1970,1,1)+(-5/24)</f>
        <v>41876.666666666664</v>
      </c>
      <c r="U2894">
        <f t="shared" si="45"/>
        <v>2014</v>
      </c>
    </row>
    <row r="2895" spans="1:21" x14ac:dyDescent="0.2">
      <c r="A2895" s="8">
        <f>F2895/E2895</f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14">
        <f>F2895/M2895</f>
        <v>12.5</v>
      </c>
      <c r="Q2895" s="9" t="s">
        <v>8317</v>
      </c>
      <c r="R2895" s="9" t="s">
        <v>8318</v>
      </c>
      <c r="S2895" s="13">
        <f>(((K2895/60)/60)/24)+DATE(1970,1,1)+(-5/24)</f>
        <v>41953.564756944441</v>
      </c>
      <c r="T2895" s="13">
        <f>(((J2895/60)/60)/24)+DATE(1970,1,1)+(-5/24)</f>
        <v>42012.874999999993</v>
      </c>
      <c r="U2895">
        <f t="shared" si="45"/>
        <v>2014</v>
      </c>
    </row>
    <row r="2896" spans="1:21" ht="30" x14ac:dyDescent="0.2">
      <c r="A2896" s="8">
        <f>F2896/E2896</f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14" t="e">
        <f>F2896/M2896</f>
        <v>#DIV/0!</v>
      </c>
      <c r="Q2896" s="9" t="s">
        <v>8317</v>
      </c>
      <c r="R2896" s="9" t="s">
        <v>8318</v>
      </c>
      <c r="S2896" s="13">
        <f>(((K2896/60)/60)/24)+DATE(1970,1,1)+(-5/24)</f>
        <v>42037.777951388889</v>
      </c>
      <c r="T2896" s="13">
        <f>(((J2896/60)/60)/24)+DATE(1970,1,1)+(-5/24)</f>
        <v>42097.736284722218</v>
      </c>
      <c r="U2896">
        <f t="shared" si="45"/>
        <v>2015</v>
      </c>
    </row>
    <row r="2897" spans="1:21" ht="45" x14ac:dyDescent="0.2">
      <c r="A2897" s="8">
        <f>F2897/E2897</f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14">
        <f>F2897/M2897</f>
        <v>5.75</v>
      </c>
      <c r="Q2897" s="9" t="s">
        <v>8317</v>
      </c>
      <c r="R2897" s="9" t="s">
        <v>8318</v>
      </c>
      <c r="S2897" s="13">
        <f>(((K2897/60)/60)/24)+DATE(1970,1,1)+(-5/24)</f>
        <v>41811.347129629627</v>
      </c>
      <c r="T2897" s="13">
        <f>(((J2897/60)/60)/24)+DATE(1970,1,1)+(-5/24)</f>
        <v>41812.666666666664</v>
      </c>
      <c r="U2897">
        <f t="shared" si="45"/>
        <v>2014</v>
      </c>
    </row>
    <row r="2898" spans="1:21" ht="45" x14ac:dyDescent="0.2">
      <c r="A2898" s="8">
        <f>F2898/E2898</f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14">
        <f>F2898/M2898</f>
        <v>52.083333333333336</v>
      </c>
      <c r="Q2898" s="9" t="s">
        <v>8317</v>
      </c>
      <c r="R2898" s="9" t="s">
        <v>8318</v>
      </c>
      <c r="S2898" s="13">
        <f>(((K2898/60)/60)/24)+DATE(1970,1,1)+(-5/24)</f>
        <v>42701.700474537036</v>
      </c>
      <c r="T2898" s="13">
        <f>(((J2898/60)/60)/24)+DATE(1970,1,1)+(-5/24)</f>
        <v>42716.041666666664</v>
      </c>
      <c r="U2898">
        <f t="shared" si="45"/>
        <v>2016</v>
      </c>
    </row>
    <row r="2899" spans="1:21" ht="45" x14ac:dyDescent="0.2">
      <c r="A2899" s="8">
        <f>F2899/E2899</f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14">
        <f>F2899/M2899</f>
        <v>183.33333333333334</v>
      </c>
      <c r="Q2899" s="9" t="s">
        <v>8317</v>
      </c>
      <c r="R2899" s="9" t="s">
        <v>8318</v>
      </c>
      <c r="S2899" s="13">
        <f>(((K2899/60)/60)/24)+DATE(1970,1,1)+(-5/24)</f>
        <v>42258.438171296293</v>
      </c>
      <c r="T2899" s="13">
        <f>(((J2899/60)/60)/24)+DATE(1970,1,1)+(-5/24)</f>
        <v>42288.436863425923</v>
      </c>
      <c r="U2899">
        <f t="shared" si="45"/>
        <v>2015</v>
      </c>
    </row>
    <row r="2900" spans="1:21" ht="45" x14ac:dyDescent="0.2">
      <c r="A2900" s="8">
        <f>F2900/E2900</f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14">
        <f>F2900/M2900</f>
        <v>26.333333333333332</v>
      </c>
      <c r="Q2900" s="9" t="s">
        <v>8317</v>
      </c>
      <c r="R2900" s="9" t="s">
        <v>8318</v>
      </c>
      <c r="S2900" s="13">
        <f>(((K2900/60)/60)/24)+DATE(1970,1,1)+(-5/24)</f>
        <v>42278.456631944442</v>
      </c>
      <c r="T2900" s="13">
        <f>(((J2900/60)/60)/24)+DATE(1970,1,1)+(-5/24)</f>
        <v>42308.456631944442</v>
      </c>
      <c r="U2900">
        <f t="shared" si="45"/>
        <v>2015</v>
      </c>
    </row>
    <row r="2901" spans="1:21" ht="45" x14ac:dyDescent="0.2">
      <c r="A2901" s="8">
        <f>F2901/E2901</f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14" t="e">
        <f>F2901/M2901</f>
        <v>#DIV/0!</v>
      </c>
      <c r="Q2901" s="9" t="s">
        <v>8317</v>
      </c>
      <c r="R2901" s="9" t="s">
        <v>8318</v>
      </c>
      <c r="S2901" s="13">
        <f>(((K2901/60)/60)/24)+DATE(1970,1,1)+(-5/24)</f>
        <v>42514.869884259257</v>
      </c>
      <c r="T2901" s="13">
        <f>(((J2901/60)/60)/24)+DATE(1970,1,1)+(-5/24)</f>
        <v>42574.869884259257</v>
      </c>
      <c r="U2901">
        <f t="shared" si="45"/>
        <v>2016</v>
      </c>
    </row>
    <row r="2902" spans="1:21" ht="45" x14ac:dyDescent="0.2">
      <c r="A2902" s="8">
        <f>F2902/E2902</f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14">
        <f>F2902/M2902</f>
        <v>486.42857142857144</v>
      </c>
      <c r="Q2902" s="9" t="s">
        <v>8317</v>
      </c>
      <c r="R2902" s="9" t="s">
        <v>8318</v>
      </c>
      <c r="S2902" s="13">
        <f>(((K2902/60)/60)/24)+DATE(1970,1,1)+(-5/24)</f>
        <v>41830.025833333333</v>
      </c>
      <c r="T2902" s="13">
        <f>(((J2902/60)/60)/24)+DATE(1970,1,1)+(-5/24)</f>
        <v>41860.025833333333</v>
      </c>
      <c r="U2902">
        <f t="shared" si="45"/>
        <v>2014</v>
      </c>
    </row>
    <row r="2903" spans="1:21" ht="45" x14ac:dyDescent="0.2">
      <c r="A2903" s="8">
        <f>F2903/E2903</f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14">
        <f>F2903/M2903</f>
        <v>3</v>
      </c>
      <c r="Q2903" s="9" t="s">
        <v>8317</v>
      </c>
      <c r="R2903" s="9" t="s">
        <v>8318</v>
      </c>
      <c r="S2903" s="13">
        <f>(((K2903/60)/60)/24)+DATE(1970,1,1)+(-5/24)</f>
        <v>41982.696053240739</v>
      </c>
      <c r="T2903" s="13">
        <f>(((J2903/60)/60)/24)+DATE(1970,1,1)+(-5/24)</f>
        <v>42042.696053240739</v>
      </c>
      <c r="U2903">
        <f t="shared" si="45"/>
        <v>2014</v>
      </c>
    </row>
    <row r="2904" spans="1:21" ht="30" x14ac:dyDescent="0.2">
      <c r="A2904" s="8">
        <f>F2904/E2904</f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14">
        <f>F2904/M2904</f>
        <v>25</v>
      </c>
      <c r="Q2904" s="9" t="s">
        <v>8317</v>
      </c>
      <c r="R2904" s="9" t="s">
        <v>8318</v>
      </c>
      <c r="S2904" s="13">
        <f>(((K2904/60)/60)/24)+DATE(1970,1,1)+(-5/24)</f>
        <v>42210.231435185182</v>
      </c>
      <c r="T2904" s="13">
        <f>(((J2904/60)/60)/24)+DATE(1970,1,1)+(-5/24)</f>
        <v>42240.231435185182</v>
      </c>
      <c r="U2904">
        <f t="shared" si="45"/>
        <v>2015</v>
      </c>
    </row>
    <row r="2905" spans="1:21" ht="45" x14ac:dyDescent="0.2">
      <c r="A2905" s="8">
        <f>F2905/E2905</f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14">
        <f>F2905/M2905</f>
        <v>9.75</v>
      </c>
      <c r="Q2905" s="9" t="s">
        <v>8317</v>
      </c>
      <c r="R2905" s="9" t="s">
        <v>8318</v>
      </c>
      <c r="S2905" s="13">
        <f>(((K2905/60)/60)/24)+DATE(1970,1,1)+(-5/24)</f>
        <v>42195.95854166666</v>
      </c>
      <c r="T2905" s="13">
        <f>(((J2905/60)/60)/24)+DATE(1970,1,1)+(-5/24)</f>
        <v>42255.95854166666</v>
      </c>
      <c r="U2905">
        <f t="shared" si="45"/>
        <v>2015</v>
      </c>
    </row>
    <row r="2906" spans="1:21" ht="45" x14ac:dyDescent="0.2">
      <c r="A2906" s="8">
        <f>F2906/E2906</f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14">
        <f>F2906/M2906</f>
        <v>18.75</v>
      </c>
      <c r="Q2906" s="9" t="s">
        <v>8317</v>
      </c>
      <c r="R2906" s="9" t="s">
        <v>8318</v>
      </c>
      <c r="S2906" s="13">
        <f>(((K2906/60)/60)/24)+DATE(1970,1,1)+(-5/24)</f>
        <v>41940.759618055556</v>
      </c>
      <c r="T2906" s="13">
        <f>(((J2906/60)/60)/24)+DATE(1970,1,1)+(-5/24)</f>
        <v>41952.291666666664</v>
      </c>
      <c r="U2906">
        <f t="shared" si="45"/>
        <v>2014</v>
      </c>
    </row>
    <row r="2907" spans="1:21" ht="45" x14ac:dyDescent="0.2">
      <c r="A2907" s="8">
        <f>F2907/E2907</f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14">
        <f>F2907/M2907</f>
        <v>36.588235294117645</v>
      </c>
      <c r="Q2907" s="9" t="s">
        <v>8317</v>
      </c>
      <c r="R2907" s="9" t="s">
        <v>8318</v>
      </c>
      <c r="S2907" s="13">
        <f>(((K2907/60)/60)/24)+DATE(1970,1,1)+(-5/24)</f>
        <v>42605.848530092589</v>
      </c>
      <c r="T2907" s="13">
        <f>(((J2907/60)/60)/24)+DATE(1970,1,1)+(-5/24)</f>
        <v>42619.848530092589</v>
      </c>
      <c r="U2907">
        <f t="shared" si="45"/>
        <v>2016</v>
      </c>
    </row>
    <row r="2908" spans="1:21" ht="45" x14ac:dyDescent="0.2">
      <c r="A2908" s="8">
        <f>F2908/E2908</f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14">
        <f>F2908/M2908</f>
        <v>80.714285714285708</v>
      </c>
      <c r="Q2908" s="9" t="s">
        <v>8317</v>
      </c>
      <c r="R2908" s="9" t="s">
        <v>8318</v>
      </c>
      <c r="S2908" s="13">
        <f>(((K2908/60)/60)/24)+DATE(1970,1,1)+(-5/24)</f>
        <v>42199.440578703703</v>
      </c>
      <c r="T2908" s="13">
        <f>(((J2908/60)/60)/24)+DATE(1970,1,1)+(-5/24)</f>
        <v>42216.833333333336</v>
      </c>
      <c r="U2908">
        <f t="shared" si="45"/>
        <v>2015</v>
      </c>
    </row>
    <row r="2909" spans="1:21" ht="45" x14ac:dyDescent="0.2">
      <c r="A2909" s="8">
        <f>F2909/E2909</f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14">
        <f>F2909/M2909</f>
        <v>1</v>
      </c>
      <c r="Q2909" s="9" t="s">
        <v>8317</v>
      </c>
      <c r="R2909" s="9" t="s">
        <v>8318</v>
      </c>
      <c r="S2909" s="13">
        <f>(((K2909/60)/60)/24)+DATE(1970,1,1)+(-5/24)</f>
        <v>42444.669409722213</v>
      </c>
      <c r="T2909" s="13">
        <f>(((J2909/60)/60)/24)+DATE(1970,1,1)+(-5/24)</f>
        <v>42504.669409722213</v>
      </c>
      <c r="U2909">
        <f t="shared" si="45"/>
        <v>2016</v>
      </c>
    </row>
    <row r="2910" spans="1:21" ht="60" x14ac:dyDescent="0.2">
      <c r="A2910" s="8">
        <f>F2910/E2910</f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14">
        <f>F2910/M2910</f>
        <v>52.8</v>
      </c>
      <c r="Q2910" s="9" t="s">
        <v>8317</v>
      </c>
      <c r="R2910" s="9" t="s">
        <v>8318</v>
      </c>
      <c r="S2910" s="13">
        <f>(((K2910/60)/60)/24)+DATE(1970,1,1)+(-5/24)</f>
        <v>42499.523368055547</v>
      </c>
      <c r="T2910" s="13">
        <f>(((J2910/60)/60)/24)+DATE(1970,1,1)+(-5/24)</f>
        <v>42529.523368055547</v>
      </c>
      <c r="U2910">
        <f t="shared" si="45"/>
        <v>2016</v>
      </c>
    </row>
    <row r="2911" spans="1:21" ht="45" x14ac:dyDescent="0.2">
      <c r="A2911" s="8">
        <f>F2911/E2911</f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14">
        <f>F2911/M2911</f>
        <v>20</v>
      </c>
      <c r="Q2911" s="9" t="s">
        <v>8317</v>
      </c>
      <c r="R2911" s="9" t="s">
        <v>8318</v>
      </c>
      <c r="S2911" s="13">
        <f>(((K2911/60)/60)/24)+DATE(1970,1,1)+(-5/24)</f>
        <v>41929.057881944442</v>
      </c>
      <c r="T2911" s="13">
        <f>(((J2911/60)/60)/24)+DATE(1970,1,1)+(-5/24)</f>
        <v>41968.615277777775</v>
      </c>
      <c r="U2911">
        <f t="shared" si="45"/>
        <v>2014</v>
      </c>
    </row>
    <row r="2912" spans="1:21" ht="45" x14ac:dyDescent="0.2">
      <c r="A2912" s="8">
        <f>F2912/E2912</f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14">
        <f>F2912/M2912</f>
        <v>1</v>
      </c>
      <c r="Q2912" s="9" t="s">
        <v>8317</v>
      </c>
      <c r="R2912" s="9" t="s">
        <v>8318</v>
      </c>
      <c r="S2912" s="13">
        <f>(((K2912/60)/60)/24)+DATE(1970,1,1)+(-5/24)</f>
        <v>42107.632951388885</v>
      </c>
      <c r="T2912" s="13">
        <f>(((J2912/60)/60)/24)+DATE(1970,1,1)+(-5/24)</f>
        <v>42167.632951388885</v>
      </c>
      <c r="U2912">
        <f t="shared" si="45"/>
        <v>2015</v>
      </c>
    </row>
    <row r="2913" spans="1:21" ht="45" x14ac:dyDescent="0.2">
      <c r="A2913" s="8">
        <f>F2913/E2913</f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14">
        <f>F2913/M2913</f>
        <v>46.928571428571431</v>
      </c>
      <c r="Q2913" s="9" t="s">
        <v>8317</v>
      </c>
      <c r="R2913" s="9" t="s">
        <v>8318</v>
      </c>
      <c r="S2913" s="13">
        <f>(((K2913/60)/60)/24)+DATE(1970,1,1)+(-5/24)</f>
        <v>42142.560486111113</v>
      </c>
      <c r="T2913" s="13">
        <f>(((J2913/60)/60)/24)+DATE(1970,1,1)+(-5/24)</f>
        <v>42182.560486111113</v>
      </c>
      <c r="U2913">
        <f t="shared" si="45"/>
        <v>2015</v>
      </c>
    </row>
    <row r="2914" spans="1:21" ht="45" x14ac:dyDescent="0.2">
      <c r="A2914" s="8">
        <f>F2914/E2914</f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14">
        <f>F2914/M2914</f>
        <v>78.07692307692308</v>
      </c>
      <c r="Q2914" s="9" t="s">
        <v>8317</v>
      </c>
      <c r="R2914" s="9" t="s">
        <v>8318</v>
      </c>
      <c r="S2914" s="13">
        <f>(((K2914/60)/60)/24)+DATE(1970,1,1)+(-5/24)</f>
        <v>42353.923310185179</v>
      </c>
      <c r="T2914" s="13">
        <f>(((J2914/60)/60)/24)+DATE(1970,1,1)+(-5/24)</f>
        <v>42383.923310185179</v>
      </c>
      <c r="U2914">
        <f t="shared" si="45"/>
        <v>2015</v>
      </c>
    </row>
    <row r="2915" spans="1:21" ht="45" x14ac:dyDescent="0.2">
      <c r="A2915" s="8">
        <f>F2915/E2915</f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14">
        <f>F2915/M2915</f>
        <v>1</v>
      </c>
      <c r="Q2915" s="9" t="s">
        <v>8317</v>
      </c>
      <c r="R2915" s="9" t="s">
        <v>8318</v>
      </c>
      <c r="S2915" s="13">
        <f>(((K2915/60)/60)/24)+DATE(1970,1,1)+(-5/24)</f>
        <v>41828.714571759258</v>
      </c>
      <c r="T2915" s="13">
        <f>(((J2915/60)/60)/24)+DATE(1970,1,1)+(-5/24)</f>
        <v>41888.714571759258</v>
      </c>
      <c r="U2915">
        <f t="shared" si="45"/>
        <v>2014</v>
      </c>
    </row>
    <row r="2916" spans="1:21" ht="30" x14ac:dyDescent="0.2">
      <c r="A2916" s="8">
        <f>F2916/E2916</f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14">
        <f>F2916/M2916</f>
        <v>1</v>
      </c>
      <c r="Q2916" s="9" t="s">
        <v>8317</v>
      </c>
      <c r="R2916" s="9" t="s">
        <v>8318</v>
      </c>
      <c r="S2916" s="13">
        <f>(((K2916/60)/60)/24)+DATE(1970,1,1)+(-5/24)</f>
        <v>42017.699004629627</v>
      </c>
      <c r="T2916" s="13">
        <f>(((J2916/60)/60)/24)+DATE(1970,1,1)+(-5/24)</f>
        <v>42077.657337962963</v>
      </c>
      <c r="U2916">
        <f t="shared" si="45"/>
        <v>2015</v>
      </c>
    </row>
    <row r="2917" spans="1:21" ht="45" x14ac:dyDescent="0.2">
      <c r="A2917" s="8">
        <f>F2917/E2917</f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14">
        <f>F2917/M2917</f>
        <v>203.66666666666666</v>
      </c>
      <c r="Q2917" s="9" t="s">
        <v>8317</v>
      </c>
      <c r="R2917" s="9" t="s">
        <v>8318</v>
      </c>
      <c r="S2917" s="13">
        <f>(((K2917/60)/60)/24)+DATE(1970,1,1)+(-5/24)</f>
        <v>42415.189699074072</v>
      </c>
      <c r="T2917" s="13">
        <f>(((J2917/60)/60)/24)+DATE(1970,1,1)+(-5/24)</f>
        <v>42445.1480324074</v>
      </c>
      <c r="U2917">
        <f t="shared" si="45"/>
        <v>2016</v>
      </c>
    </row>
    <row r="2918" spans="1:21" ht="30" x14ac:dyDescent="0.2">
      <c r="A2918" s="8">
        <f>F2918/E2918</f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14">
        <f>F2918/M2918</f>
        <v>20.714285714285715</v>
      </c>
      <c r="Q2918" s="9" t="s">
        <v>8317</v>
      </c>
      <c r="R2918" s="9" t="s">
        <v>8318</v>
      </c>
      <c r="S2918" s="13">
        <f>(((K2918/60)/60)/24)+DATE(1970,1,1)+(-5/24)</f>
        <v>41755.268391203703</v>
      </c>
      <c r="T2918" s="13">
        <f>(((J2918/60)/60)/24)+DATE(1970,1,1)+(-5/24)</f>
        <v>41778.268391203703</v>
      </c>
      <c r="U2918">
        <f t="shared" si="45"/>
        <v>2014</v>
      </c>
    </row>
    <row r="2919" spans="1:21" ht="45" x14ac:dyDescent="0.2">
      <c r="A2919" s="8">
        <f>F2919/E2919</f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14">
        <f>F2919/M2919</f>
        <v>48.555555555555557</v>
      </c>
      <c r="Q2919" s="9" t="s">
        <v>8317</v>
      </c>
      <c r="R2919" s="9" t="s">
        <v>8318</v>
      </c>
      <c r="S2919" s="13">
        <f>(((K2919/60)/60)/24)+DATE(1970,1,1)+(-5/24)</f>
        <v>42245.026006944441</v>
      </c>
      <c r="T2919" s="13">
        <f>(((J2919/60)/60)/24)+DATE(1970,1,1)+(-5/24)</f>
        <v>42263.026006944441</v>
      </c>
      <c r="U2919">
        <f t="shared" si="45"/>
        <v>2015</v>
      </c>
    </row>
    <row r="2920" spans="1:21" ht="45" x14ac:dyDescent="0.2">
      <c r="A2920" s="8">
        <f>F2920/E2920</f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14">
        <f>F2920/M2920</f>
        <v>68.099999999999994</v>
      </c>
      <c r="Q2920" s="9" t="s">
        <v>8317</v>
      </c>
      <c r="R2920" s="9" t="s">
        <v>8318</v>
      </c>
      <c r="S2920" s="13">
        <f>(((K2920/60)/60)/24)+DATE(1970,1,1)+(-5/24)</f>
        <v>42278.421377314815</v>
      </c>
      <c r="T2920" s="13">
        <f>(((J2920/60)/60)/24)+DATE(1970,1,1)+(-5/24)</f>
        <v>42306.421377314815</v>
      </c>
      <c r="U2920">
        <f t="shared" si="45"/>
        <v>2015</v>
      </c>
    </row>
    <row r="2921" spans="1:21" ht="45" x14ac:dyDescent="0.2">
      <c r="A2921" s="8">
        <f>F2921/E2921</f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14">
        <f>F2921/M2921</f>
        <v>8.5</v>
      </c>
      <c r="Q2921" s="9" t="s">
        <v>8317</v>
      </c>
      <c r="R2921" s="9" t="s">
        <v>8318</v>
      </c>
      <c r="S2921" s="13">
        <f>(((K2921/60)/60)/24)+DATE(1970,1,1)+(-5/24)</f>
        <v>41826.411215277774</v>
      </c>
      <c r="T2921" s="13">
        <f>(((J2921/60)/60)/24)+DATE(1970,1,1)+(-5/24)</f>
        <v>41856.411215277774</v>
      </c>
      <c r="U2921">
        <f t="shared" si="45"/>
        <v>2014</v>
      </c>
    </row>
    <row r="2922" spans="1:21" ht="45" x14ac:dyDescent="0.2">
      <c r="A2922" s="8">
        <f>F2922/E2922</f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14">
        <f>F2922/M2922</f>
        <v>51.615384615384613</v>
      </c>
      <c r="Q2922" s="9" t="s">
        <v>8317</v>
      </c>
      <c r="R2922" s="9" t="s">
        <v>8318</v>
      </c>
      <c r="S2922" s="13">
        <f>(((K2922/60)/60)/24)+DATE(1970,1,1)+(-5/24)</f>
        <v>42058.584143518521</v>
      </c>
      <c r="T2922" s="13">
        <f>(((J2922/60)/60)/24)+DATE(1970,1,1)+(-5/24)</f>
        <v>42088.54247685185</v>
      </c>
      <c r="U2922">
        <f t="shared" si="45"/>
        <v>2015</v>
      </c>
    </row>
    <row r="2923" spans="1:21" ht="30" x14ac:dyDescent="0.2">
      <c r="A2923" s="8">
        <f>F2923/E2923</f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14">
        <f>F2923/M2923</f>
        <v>43</v>
      </c>
      <c r="Q2923" s="9" t="s">
        <v>8317</v>
      </c>
      <c r="R2923" s="9" t="s">
        <v>8359</v>
      </c>
      <c r="S2923" s="13">
        <f>(((K2923/60)/60)/24)+DATE(1970,1,1)+(-5/24)</f>
        <v>41877.678287037037</v>
      </c>
      <c r="T2923" s="13">
        <f>(((J2923/60)/60)/24)+DATE(1970,1,1)+(-5/24)</f>
        <v>41907.678287037037</v>
      </c>
      <c r="U2923">
        <f t="shared" si="45"/>
        <v>2014</v>
      </c>
    </row>
    <row r="2924" spans="1:21" ht="45" x14ac:dyDescent="0.2">
      <c r="A2924" s="8">
        <f>F2924/E2924</f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14">
        <f>F2924/M2924</f>
        <v>83.333333333333329</v>
      </c>
      <c r="Q2924" s="9" t="s">
        <v>8317</v>
      </c>
      <c r="R2924" s="9" t="s">
        <v>8359</v>
      </c>
      <c r="S2924" s="13">
        <f>(((K2924/60)/60)/24)+DATE(1970,1,1)+(-5/24)</f>
        <v>42097.665821759256</v>
      </c>
      <c r="T2924" s="13">
        <f>(((J2924/60)/60)/24)+DATE(1970,1,1)+(-5/24)</f>
        <v>42142.665821759256</v>
      </c>
      <c r="U2924">
        <f t="shared" si="45"/>
        <v>2015</v>
      </c>
    </row>
    <row r="2925" spans="1:21" ht="45" x14ac:dyDescent="0.2">
      <c r="A2925" s="8">
        <f>F2925/E2925</f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14">
        <f>F2925/M2925</f>
        <v>30</v>
      </c>
      <c r="Q2925" s="9" t="s">
        <v>8317</v>
      </c>
      <c r="R2925" s="9" t="s">
        <v>8359</v>
      </c>
      <c r="S2925" s="13">
        <f>(((K2925/60)/60)/24)+DATE(1970,1,1)+(-5/24)</f>
        <v>42012.944201388884</v>
      </c>
      <c r="T2925" s="13">
        <f>(((J2925/60)/60)/24)+DATE(1970,1,1)+(-5/24)</f>
        <v>42027.916666666664</v>
      </c>
      <c r="U2925">
        <f t="shared" si="45"/>
        <v>2015</v>
      </c>
    </row>
    <row r="2926" spans="1:21" ht="45" x14ac:dyDescent="0.2">
      <c r="A2926" s="8">
        <f>F2926/E2926</f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14">
        <f>F2926/M2926</f>
        <v>175.51020408163265</v>
      </c>
      <c r="Q2926" s="9" t="s">
        <v>8317</v>
      </c>
      <c r="R2926" s="9" t="s">
        <v>8359</v>
      </c>
      <c r="S2926" s="13">
        <f>(((K2926/60)/60)/24)+DATE(1970,1,1)+(-5/24)</f>
        <v>42103.348495370366</v>
      </c>
      <c r="T2926" s="13">
        <f>(((J2926/60)/60)/24)+DATE(1970,1,1)+(-5/24)</f>
        <v>42132.957638888889</v>
      </c>
      <c r="U2926">
        <f t="shared" si="45"/>
        <v>2015</v>
      </c>
    </row>
    <row r="2927" spans="1:21" ht="45" x14ac:dyDescent="0.2">
      <c r="A2927" s="8">
        <f>F2927/E2927</f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14">
        <f>F2927/M2927</f>
        <v>231.66175879396985</v>
      </c>
      <c r="Q2927" s="9" t="s">
        <v>8317</v>
      </c>
      <c r="R2927" s="9" t="s">
        <v>8359</v>
      </c>
      <c r="S2927" s="13">
        <f>(((K2927/60)/60)/24)+DATE(1970,1,1)+(-5/24)</f>
        <v>41863.375787037032</v>
      </c>
      <c r="T2927" s="13">
        <f>(((J2927/60)/60)/24)+DATE(1970,1,1)+(-5/24)</f>
        <v>41893.375787037032</v>
      </c>
      <c r="U2927">
        <f t="shared" si="45"/>
        <v>2014</v>
      </c>
    </row>
    <row r="2928" spans="1:21" ht="45" x14ac:dyDescent="0.2">
      <c r="A2928" s="8">
        <f>F2928/E2928</f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14">
        <f>F2928/M2928</f>
        <v>75</v>
      </c>
      <c r="Q2928" s="9" t="s">
        <v>8317</v>
      </c>
      <c r="R2928" s="9" t="s">
        <v>8359</v>
      </c>
      <c r="S2928" s="13">
        <f>(((K2928/60)/60)/24)+DATE(1970,1,1)+(-5/24)</f>
        <v>42044.557627314811</v>
      </c>
      <c r="T2928" s="13">
        <f>(((J2928/60)/60)/24)+DATE(1970,1,1)+(-5/24)</f>
        <v>42058.557627314811</v>
      </c>
      <c r="U2928">
        <f t="shared" si="45"/>
        <v>2015</v>
      </c>
    </row>
    <row r="2929" spans="1:21" ht="45" x14ac:dyDescent="0.2">
      <c r="A2929" s="8">
        <f>F2929/E2929</f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14">
        <f>F2929/M2929</f>
        <v>112.14285714285714</v>
      </c>
      <c r="Q2929" s="9" t="s">
        <v>8317</v>
      </c>
      <c r="R2929" s="9" t="s">
        <v>8359</v>
      </c>
      <c r="S2929" s="13">
        <f>(((K2929/60)/60)/24)+DATE(1970,1,1)+(-5/24)</f>
        <v>41806.460983796293</v>
      </c>
      <c r="T2929" s="13">
        <f>(((J2929/60)/60)/24)+DATE(1970,1,1)+(-5/24)</f>
        <v>41835</v>
      </c>
      <c r="U2929">
        <f t="shared" si="45"/>
        <v>2014</v>
      </c>
    </row>
    <row r="2930" spans="1:21" ht="30" x14ac:dyDescent="0.2">
      <c r="A2930" s="8">
        <f>F2930/E2930</f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14">
        <f>F2930/M2930</f>
        <v>41.666666666666664</v>
      </c>
      <c r="Q2930" s="9" t="s">
        <v>8317</v>
      </c>
      <c r="R2930" s="9" t="s">
        <v>8359</v>
      </c>
      <c r="S2930" s="13">
        <f>(((K2930/60)/60)/24)+DATE(1970,1,1)+(-5/24)</f>
        <v>42403.789884259262</v>
      </c>
      <c r="T2930" s="13">
        <f>(((J2930/60)/60)/24)+DATE(1970,1,1)+(-5/24)</f>
        <v>42433.789884259262</v>
      </c>
      <c r="U2930">
        <f t="shared" si="45"/>
        <v>2016</v>
      </c>
    </row>
    <row r="2931" spans="1:21" ht="45" x14ac:dyDescent="0.2">
      <c r="A2931" s="8">
        <f>F2931/E2931</f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14">
        <f>F2931/M2931</f>
        <v>255.17343750000001</v>
      </c>
      <c r="Q2931" s="9" t="s">
        <v>8317</v>
      </c>
      <c r="R2931" s="9" t="s">
        <v>8359</v>
      </c>
      <c r="S2931" s="13">
        <f>(((K2931/60)/60)/24)+DATE(1970,1,1)+(-5/24)</f>
        <v>41754.355995370366</v>
      </c>
      <c r="T2931" s="13">
        <f>(((J2931/60)/60)/24)+DATE(1970,1,1)+(-5/24)</f>
        <v>41784.355995370366</v>
      </c>
      <c r="U2931">
        <f t="shared" si="45"/>
        <v>2014</v>
      </c>
    </row>
    <row r="2932" spans="1:21" ht="45" x14ac:dyDescent="0.2">
      <c r="A2932" s="8">
        <f>F2932/E2932</f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14">
        <f>F2932/M2932</f>
        <v>162.7741935483871</v>
      </c>
      <c r="Q2932" s="9" t="s">
        <v>8317</v>
      </c>
      <c r="R2932" s="9" t="s">
        <v>8359</v>
      </c>
      <c r="S2932" s="13">
        <f>(((K2932/60)/60)/24)+DATE(1970,1,1)+(-5/24)</f>
        <v>42101.375740740739</v>
      </c>
      <c r="T2932" s="13">
        <f>(((J2932/60)/60)/24)+DATE(1970,1,1)+(-5/24)</f>
        <v>42131.375740740739</v>
      </c>
      <c r="U2932">
        <f t="shared" si="45"/>
        <v>2015</v>
      </c>
    </row>
    <row r="2933" spans="1:21" ht="45" x14ac:dyDescent="0.2">
      <c r="A2933" s="8">
        <f>F2933/E2933</f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14">
        <f>F2933/M2933</f>
        <v>88.333333333333329</v>
      </c>
      <c r="Q2933" s="9" t="s">
        <v>8317</v>
      </c>
      <c r="R2933" s="9" t="s">
        <v>8359</v>
      </c>
      <c r="S2933" s="13">
        <f>(((K2933/60)/60)/24)+DATE(1970,1,1)+(-5/24)</f>
        <v>41872.082905092589</v>
      </c>
      <c r="T2933" s="13">
        <f>(((J2933/60)/60)/24)+DATE(1970,1,1)+(-5/24)</f>
        <v>41897.047222222223</v>
      </c>
      <c r="U2933">
        <f t="shared" si="45"/>
        <v>2014</v>
      </c>
    </row>
    <row r="2934" spans="1:21" ht="45" x14ac:dyDescent="0.2">
      <c r="A2934" s="8">
        <f>F2934/E2934</f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14">
        <f>F2934/M2934</f>
        <v>85.736842105263165</v>
      </c>
      <c r="Q2934" s="9" t="s">
        <v>8317</v>
      </c>
      <c r="R2934" s="9" t="s">
        <v>8359</v>
      </c>
      <c r="S2934" s="13">
        <f>(((K2934/60)/60)/24)+DATE(1970,1,1)+(-5/24)</f>
        <v>42024.956446759257</v>
      </c>
      <c r="T2934" s="13">
        <f>(((J2934/60)/60)/24)+DATE(1970,1,1)+(-5/24)</f>
        <v>42056.249999999993</v>
      </c>
      <c r="U2934">
        <f t="shared" si="45"/>
        <v>2015</v>
      </c>
    </row>
    <row r="2935" spans="1:21" ht="45" x14ac:dyDescent="0.2">
      <c r="A2935" s="8">
        <f>F2935/E2935</f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14">
        <f>F2935/M2935</f>
        <v>47.574074074074076</v>
      </c>
      <c r="Q2935" s="9" t="s">
        <v>8317</v>
      </c>
      <c r="R2935" s="9" t="s">
        <v>8359</v>
      </c>
      <c r="S2935" s="13">
        <f>(((K2935/60)/60)/24)+DATE(1970,1,1)+(-5/24)</f>
        <v>42495.748298611106</v>
      </c>
      <c r="T2935" s="13">
        <f>(((J2935/60)/60)/24)+DATE(1970,1,1)+(-5/24)</f>
        <v>42525.748298611106</v>
      </c>
      <c r="U2935">
        <f t="shared" si="45"/>
        <v>2016</v>
      </c>
    </row>
    <row r="2936" spans="1:21" ht="45" x14ac:dyDescent="0.2">
      <c r="A2936" s="8">
        <f>F2936/E2936</f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14">
        <f>F2936/M2936</f>
        <v>72.972972972972968</v>
      </c>
      <c r="Q2936" s="9" t="s">
        <v>8317</v>
      </c>
      <c r="R2936" s="9" t="s">
        <v>8359</v>
      </c>
      <c r="S2936" s="13">
        <f>(((K2936/60)/60)/24)+DATE(1970,1,1)+(-5/24)</f>
        <v>41775.427824074075</v>
      </c>
      <c r="T2936" s="13">
        <f>(((J2936/60)/60)/24)+DATE(1970,1,1)+(-5/24)</f>
        <v>41805.427824074075</v>
      </c>
      <c r="U2936">
        <f t="shared" si="45"/>
        <v>2014</v>
      </c>
    </row>
    <row r="2937" spans="1:21" ht="45" x14ac:dyDescent="0.2">
      <c r="A2937" s="8">
        <f>F2937/E2937</f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14">
        <f>F2937/M2937</f>
        <v>90.538461538461533</v>
      </c>
      <c r="Q2937" s="9" t="s">
        <v>8317</v>
      </c>
      <c r="R2937" s="9" t="s">
        <v>8359</v>
      </c>
      <c r="S2937" s="13">
        <f>(((K2937/60)/60)/24)+DATE(1970,1,1)+(-5/24)</f>
        <v>42553.375092592592</v>
      </c>
      <c r="T2937" s="13">
        <f>(((J2937/60)/60)/24)+DATE(1970,1,1)+(-5/24)</f>
        <v>42611.499999999993</v>
      </c>
      <c r="U2937">
        <f t="shared" si="45"/>
        <v>2016</v>
      </c>
    </row>
    <row r="2938" spans="1:21" ht="45" x14ac:dyDescent="0.2">
      <c r="A2938" s="8">
        <f>F2938/E2938</f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14">
        <f>F2938/M2938</f>
        <v>37.647058823529413</v>
      </c>
      <c r="Q2938" s="9" t="s">
        <v>8317</v>
      </c>
      <c r="R2938" s="9" t="s">
        <v>8359</v>
      </c>
      <c r="S2938" s="13">
        <f>(((K2938/60)/60)/24)+DATE(1970,1,1)+(-5/24)</f>
        <v>41912.442395833328</v>
      </c>
      <c r="T2938" s="13">
        <f>(((J2938/60)/60)/24)+DATE(1970,1,1)+(-5/24)</f>
        <v>41924.999305555553</v>
      </c>
      <c r="U2938">
        <f t="shared" si="45"/>
        <v>2014</v>
      </c>
    </row>
    <row r="2939" spans="1:21" ht="30" x14ac:dyDescent="0.2">
      <c r="A2939" s="8">
        <f>F2939/E2939</f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14">
        <f>F2939/M2939</f>
        <v>36.363636363636367</v>
      </c>
      <c r="Q2939" s="9" t="s">
        <v>8317</v>
      </c>
      <c r="R2939" s="9" t="s">
        <v>8359</v>
      </c>
      <c r="S2939" s="13">
        <f>(((K2939/60)/60)/24)+DATE(1970,1,1)+(-5/24)</f>
        <v>41803.248993055553</v>
      </c>
      <c r="T2939" s="13">
        <f>(((J2939/60)/60)/24)+DATE(1970,1,1)+(-5/24)</f>
        <v>41833.248993055553</v>
      </c>
      <c r="U2939">
        <f t="shared" si="45"/>
        <v>2014</v>
      </c>
    </row>
    <row r="2940" spans="1:21" ht="45" x14ac:dyDescent="0.2">
      <c r="A2940" s="8">
        <f>F2940/E2940</f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14">
        <f>F2940/M2940</f>
        <v>126.71875</v>
      </c>
      <c r="Q2940" s="9" t="s">
        <v>8317</v>
      </c>
      <c r="R2940" s="9" t="s">
        <v>8359</v>
      </c>
      <c r="S2940" s="13">
        <f>(((K2940/60)/60)/24)+DATE(1970,1,1)+(-5/24)</f>
        <v>42004.495532407404</v>
      </c>
      <c r="T2940" s="13">
        <f>(((J2940/60)/60)/24)+DATE(1970,1,1)+(-5/24)</f>
        <v>42034.495532407404</v>
      </c>
      <c r="U2940">
        <f t="shared" si="45"/>
        <v>2014</v>
      </c>
    </row>
    <row r="2941" spans="1:21" ht="45" x14ac:dyDescent="0.2">
      <c r="A2941" s="8">
        <f>F2941/E2941</f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14">
        <f>F2941/M2941</f>
        <v>329.2</v>
      </c>
      <c r="Q2941" s="9" t="s">
        <v>8317</v>
      </c>
      <c r="R2941" s="9" t="s">
        <v>8359</v>
      </c>
      <c r="S2941" s="13">
        <f>(((K2941/60)/60)/24)+DATE(1970,1,1)+(-5/24)</f>
        <v>41845.60083333333</v>
      </c>
      <c r="T2941" s="13">
        <f>(((J2941/60)/60)/24)+DATE(1970,1,1)+(-5/24)</f>
        <v>41878.833333333328</v>
      </c>
      <c r="U2941">
        <f t="shared" si="45"/>
        <v>2014</v>
      </c>
    </row>
    <row r="2942" spans="1:21" ht="45" x14ac:dyDescent="0.2">
      <c r="A2942" s="8">
        <f>F2942/E2942</f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14">
        <f>F2942/M2942</f>
        <v>81.242424242424249</v>
      </c>
      <c r="Q2942" s="9" t="s">
        <v>8317</v>
      </c>
      <c r="R2942" s="9" t="s">
        <v>8359</v>
      </c>
      <c r="S2942" s="13">
        <f>(((K2942/60)/60)/24)+DATE(1970,1,1)+(-5/24)</f>
        <v>41982.565023148149</v>
      </c>
      <c r="T2942" s="13">
        <f>(((J2942/60)/60)/24)+DATE(1970,1,1)+(-5/24)</f>
        <v>42022.565023148149</v>
      </c>
      <c r="U2942">
        <f t="shared" si="45"/>
        <v>2014</v>
      </c>
    </row>
    <row r="2943" spans="1:21" ht="45" x14ac:dyDescent="0.2">
      <c r="A2943" s="8">
        <f>F2943/E2943</f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14">
        <f>F2943/M2943</f>
        <v>1</v>
      </c>
      <c r="Q2943" s="9" t="s">
        <v>8317</v>
      </c>
      <c r="R2943" s="9" t="s">
        <v>8357</v>
      </c>
      <c r="S2943" s="13">
        <f>(((K2943/60)/60)/24)+DATE(1970,1,1)+(-5/24)</f>
        <v>42034.751793981479</v>
      </c>
      <c r="T2943" s="13">
        <f>(((J2943/60)/60)/24)+DATE(1970,1,1)+(-5/24)</f>
        <v>42064.751793981479</v>
      </c>
      <c r="U2943">
        <f t="shared" si="45"/>
        <v>2015</v>
      </c>
    </row>
    <row r="2944" spans="1:21" ht="45" x14ac:dyDescent="0.2">
      <c r="A2944" s="8">
        <f>F2944/E2944</f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14">
        <f>F2944/M2944</f>
        <v>202.22772277227722</v>
      </c>
      <c r="Q2944" s="9" t="s">
        <v>8317</v>
      </c>
      <c r="R2944" s="9" t="s">
        <v>8357</v>
      </c>
      <c r="S2944" s="13">
        <f>(((K2944/60)/60)/24)+DATE(1970,1,1)+(-5/24)</f>
        <v>42334.595590277771</v>
      </c>
      <c r="T2944" s="13">
        <f>(((J2944/60)/60)/24)+DATE(1970,1,1)+(-5/24)</f>
        <v>42354.637499999997</v>
      </c>
      <c r="U2944">
        <f t="shared" si="45"/>
        <v>2015</v>
      </c>
    </row>
    <row r="2945" spans="1:21" ht="45" x14ac:dyDescent="0.2">
      <c r="A2945" s="8">
        <f>F2945/E2945</f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14" t="e">
        <f>F2945/M2945</f>
        <v>#DIV/0!</v>
      </c>
      <c r="Q2945" s="9" t="s">
        <v>8317</v>
      </c>
      <c r="R2945" s="9" t="s">
        <v>8357</v>
      </c>
      <c r="S2945" s="13">
        <f>(((K2945/60)/60)/24)+DATE(1970,1,1)+(-5/24)</f>
        <v>42076.921064814807</v>
      </c>
      <c r="T2945" s="13">
        <f>(((J2945/60)/60)/24)+DATE(1970,1,1)+(-5/24)</f>
        <v>42106.921064814807</v>
      </c>
      <c r="U2945">
        <f t="shared" si="45"/>
        <v>2015</v>
      </c>
    </row>
    <row r="2946" spans="1:21" ht="30" x14ac:dyDescent="0.2">
      <c r="A2946" s="8">
        <f>F2946/E2946</f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14">
        <f>F2946/M2946</f>
        <v>100</v>
      </c>
      <c r="Q2946" s="9" t="s">
        <v>8317</v>
      </c>
      <c r="R2946" s="9" t="s">
        <v>8357</v>
      </c>
      <c r="S2946" s="13">
        <f>(((K2946/60)/60)/24)+DATE(1970,1,1)+(-5/24)</f>
        <v>42132.705995370365</v>
      </c>
      <c r="T2946" s="13">
        <f>(((J2946/60)/60)/24)+DATE(1970,1,1)+(-5/24)</f>
        <v>42162.705995370365</v>
      </c>
      <c r="U2946">
        <f t="shared" si="45"/>
        <v>2015</v>
      </c>
    </row>
    <row r="2947" spans="1:21" ht="45" x14ac:dyDescent="0.2">
      <c r="A2947" s="8">
        <f>F2947/E2947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14" t="e">
        <f>F2947/M2947</f>
        <v>#DIV/0!</v>
      </c>
      <c r="Q2947" s="9" t="s">
        <v>8317</v>
      </c>
      <c r="R2947" s="9" t="s">
        <v>8357</v>
      </c>
      <c r="S2947" s="13">
        <f>(((K2947/60)/60)/24)+DATE(1970,1,1)+(-5/24)</f>
        <v>42117.931250000001</v>
      </c>
      <c r="T2947" s="13">
        <f>(((J2947/60)/60)/24)+DATE(1970,1,1)+(-5/24)</f>
        <v>42147.931250000001</v>
      </c>
      <c r="U2947">
        <f t="shared" ref="U2947:U3010" si="46">YEAR(S2947)</f>
        <v>2015</v>
      </c>
    </row>
    <row r="2948" spans="1:21" ht="45" x14ac:dyDescent="0.2">
      <c r="A2948" s="8">
        <f>F2948/E2948</f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14">
        <f>F2948/M2948</f>
        <v>1</v>
      </c>
      <c r="Q2948" s="9" t="s">
        <v>8317</v>
      </c>
      <c r="R2948" s="9" t="s">
        <v>8357</v>
      </c>
      <c r="S2948" s="13">
        <f>(((K2948/60)/60)/24)+DATE(1970,1,1)+(-5/24)</f>
        <v>42567.322824074072</v>
      </c>
      <c r="T2948" s="13">
        <f>(((J2948/60)/60)/24)+DATE(1970,1,1)+(-5/24)</f>
        <v>42597.322824074072</v>
      </c>
      <c r="U2948">
        <f t="shared" si="46"/>
        <v>2016</v>
      </c>
    </row>
    <row r="2949" spans="1:21" ht="45" x14ac:dyDescent="0.2">
      <c r="A2949" s="8">
        <f>F2949/E2949</f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14">
        <f>F2949/M2949</f>
        <v>82.461538461538467</v>
      </c>
      <c r="Q2949" s="9" t="s">
        <v>8317</v>
      </c>
      <c r="R2949" s="9" t="s">
        <v>8357</v>
      </c>
      <c r="S2949" s="13">
        <f>(((K2949/60)/60)/24)+DATE(1970,1,1)+(-5/24)</f>
        <v>42649.353784722225</v>
      </c>
      <c r="T2949" s="13">
        <f>(((J2949/60)/60)/24)+DATE(1970,1,1)+(-5/24)</f>
        <v>42698.507638888892</v>
      </c>
      <c r="U2949">
        <f t="shared" si="46"/>
        <v>2016</v>
      </c>
    </row>
    <row r="2950" spans="1:21" ht="45" x14ac:dyDescent="0.2">
      <c r="A2950" s="8">
        <f>F2950/E2950</f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14">
        <f>F2950/M2950</f>
        <v>2.6666666666666665</v>
      </c>
      <c r="Q2950" s="9" t="s">
        <v>8317</v>
      </c>
      <c r="R2950" s="9" t="s">
        <v>8357</v>
      </c>
      <c r="S2950" s="13">
        <f>(((K2950/60)/60)/24)+DATE(1970,1,1)+(-5/24)</f>
        <v>42097.440891203696</v>
      </c>
      <c r="T2950" s="13">
        <f>(((J2950/60)/60)/24)+DATE(1970,1,1)+(-5/24)</f>
        <v>42157.440891203696</v>
      </c>
      <c r="U2950">
        <f t="shared" si="46"/>
        <v>2015</v>
      </c>
    </row>
    <row r="2951" spans="1:21" ht="45" x14ac:dyDescent="0.2">
      <c r="A2951" s="8">
        <f>F2951/E2951</f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14">
        <f>F2951/M2951</f>
        <v>12.5</v>
      </c>
      <c r="Q2951" s="9" t="s">
        <v>8317</v>
      </c>
      <c r="R2951" s="9" t="s">
        <v>8357</v>
      </c>
      <c r="S2951" s="13">
        <f>(((K2951/60)/60)/24)+DATE(1970,1,1)+(-5/24)</f>
        <v>42297.61478009259</v>
      </c>
      <c r="T2951" s="13">
        <f>(((J2951/60)/60)/24)+DATE(1970,1,1)+(-5/24)</f>
        <v>42327.656446759262</v>
      </c>
      <c r="U2951">
        <f t="shared" si="46"/>
        <v>2015</v>
      </c>
    </row>
    <row r="2952" spans="1:21" ht="45" x14ac:dyDescent="0.2">
      <c r="A2952" s="8">
        <f>F2952/E2952</f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14" t="e">
        <f>F2952/M2952</f>
        <v>#DIV/0!</v>
      </c>
      <c r="Q2952" s="9" t="s">
        <v>8317</v>
      </c>
      <c r="R2952" s="9" t="s">
        <v>8357</v>
      </c>
      <c r="S2952" s="13">
        <f>(((K2952/60)/60)/24)+DATE(1970,1,1)+(-5/24)</f>
        <v>42362.156851851854</v>
      </c>
      <c r="T2952" s="13">
        <f>(((J2952/60)/60)/24)+DATE(1970,1,1)+(-5/24)</f>
        <v>42392.156851851854</v>
      </c>
      <c r="U2952">
        <f t="shared" si="46"/>
        <v>2015</v>
      </c>
    </row>
    <row r="2953" spans="1:21" ht="60" x14ac:dyDescent="0.2">
      <c r="A2953" s="8">
        <f>F2953/E2953</f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14">
        <f>F2953/M2953</f>
        <v>18.896551724137932</v>
      </c>
      <c r="Q2953" s="9" t="s">
        <v>8317</v>
      </c>
      <c r="R2953" s="9" t="s">
        <v>8357</v>
      </c>
      <c r="S2953" s="13">
        <f>(((K2953/60)/60)/24)+DATE(1970,1,1)+(-5/24)</f>
        <v>41872.594594907401</v>
      </c>
      <c r="T2953" s="13">
        <f>(((J2953/60)/60)/24)+DATE(1970,1,1)+(-5/24)</f>
        <v>41917.594594907401</v>
      </c>
      <c r="U2953">
        <f t="shared" si="46"/>
        <v>2014</v>
      </c>
    </row>
    <row r="2954" spans="1:21" ht="45" x14ac:dyDescent="0.2">
      <c r="A2954" s="8">
        <f>F2954/E2954</f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14">
        <f>F2954/M2954</f>
        <v>200.625</v>
      </c>
      <c r="Q2954" s="9" t="s">
        <v>8317</v>
      </c>
      <c r="R2954" s="9" t="s">
        <v>8357</v>
      </c>
      <c r="S2954" s="13">
        <f>(((K2954/60)/60)/24)+DATE(1970,1,1)+(-5/24)</f>
        <v>42628.481932870367</v>
      </c>
      <c r="T2954" s="13">
        <f>(((J2954/60)/60)/24)+DATE(1970,1,1)+(-5/24)</f>
        <v>42659.958333333336</v>
      </c>
      <c r="U2954">
        <f t="shared" si="46"/>
        <v>2016</v>
      </c>
    </row>
    <row r="2955" spans="1:21" ht="45" x14ac:dyDescent="0.2">
      <c r="A2955" s="8">
        <f>F2955/E2955</f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14">
        <f>F2955/M2955</f>
        <v>201.66666666666666</v>
      </c>
      <c r="Q2955" s="9" t="s">
        <v>8317</v>
      </c>
      <c r="R2955" s="9" t="s">
        <v>8357</v>
      </c>
      <c r="S2955" s="13">
        <f>(((K2955/60)/60)/24)+DATE(1970,1,1)+(-5/24)</f>
        <v>42255.583576388883</v>
      </c>
      <c r="T2955" s="13">
        <f>(((J2955/60)/60)/24)+DATE(1970,1,1)+(-5/24)</f>
        <v>42285.583576388883</v>
      </c>
      <c r="U2955">
        <f t="shared" si="46"/>
        <v>2015</v>
      </c>
    </row>
    <row r="2956" spans="1:21" ht="45" x14ac:dyDescent="0.2">
      <c r="A2956" s="8">
        <f>F2956/E2956</f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14" t="e">
        <f>F2956/M2956</f>
        <v>#DIV/0!</v>
      </c>
      <c r="Q2956" s="9" t="s">
        <v>8317</v>
      </c>
      <c r="R2956" s="9" t="s">
        <v>8357</v>
      </c>
      <c r="S2956" s="13">
        <f>(((K2956/60)/60)/24)+DATE(1970,1,1)+(-5/24)</f>
        <v>42790.375034722216</v>
      </c>
      <c r="T2956" s="13">
        <f>(((J2956/60)/60)/24)+DATE(1970,1,1)+(-5/24)</f>
        <v>42810.333368055559</v>
      </c>
      <c r="U2956">
        <f t="shared" si="46"/>
        <v>2017</v>
      </c>
    </row>
    <row r="2957" spans="1:21" ht="30" x14ac:dyDescent="0.2">
      <c r="A2957" s="8">
        <f>F2957/E2957</f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14">
        <f>F2957/M2957</f>
        <v>65</v>
      </c>
      <c r="Q2957" s="9" t="s">
        <v>8317</v>
      </c>
      <c r="R2957" s="9" t="s">
        <v>8357</v>
      </c>
      <c r="S2957" s="13">
        <f>(((K2957/60)/60)/24)+DATE(1970,1,1)+(-5/24)</f>
        <v>42141.532974537033</v>
      </c>
      <c r="T2957" s="13">
        <f>(((J2957/60)/60)/24)+DATE(1970,1,1)+(-5/24)</f>
        <v>42171.532974537033</v>
      </c>
      <c r="U2957">
        <f t="shared" si="46"/>
        <v>2015</v>
      </c>
    </row>
    <row r="2958" spans="1:21" ht="45" x14ac:dyDescent="0.2">
      <c r="A2958" s="8">
        <f>F2958/E2958</f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14">
        <f>F2958/M2958</f>
        <v>66.099999999999994</v>
      </c>
      <c r="Q2958" s="9" t="s">
        <v>8317</v>
      </c>
      <c r="R2958" s="9" t="s">
        <v>8357</v>
      </c>
      <c r="S2958" s="13">
        <f>(((K2958/60)/60)/24)+DATE(1970,1,1)+(-5/24)</f>
        <v>42464.750578703701</v>
      </c>
      <c r="T2958" s="13">
        <f>(((J2958/60)/60)/24)+DATE(1970,1,1)+(-5/24)</f>
        <v>42494.750578703701</v>
      </c>
      <c r="U2958">
        <f t="shared" si="46"/>
        <v>2016</v>
      </c>
    </row>
    <row r="2959" spans="1:21" ht="45" x14ac:dyDescent="0.2">
      <c r="A2959" s="8">
        <f>F2959/E2959</f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14">
        <f>F2959/M2959</f>
        <v>93.333333333333329</v>
      </c>
      <c r="Q2959" s="9" t="s">
        <v>8317</v>
      </c>
      <c r="R2959" s="9" t="s">
        <v>8357</v>
      </c>
      <c r="S2959" s="13">
        <f>(((K2959/60)/60)/24)+DATE(1970,1,1)+(-5/24)</f>
        <v>42030.80291666666</v>
      </c>
      <c r="T2959" s="13">
        <f>(((J2959/60)/60)/24)+DATE(1970,1,1)+(-5/24)</f>
        <v>42090.761249999996</v>
      </c>
      <c r="U2959">
        <f t="shared" si="46"/>
        <v>2015</v>
      </c>
    </row>
    <row r="2960" spans="1:21" ht="45" x14ac:dyDescent="0.2">
      <c r="A2960" s="8">
        <f>F2960/E2960</f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14" t="e">
        <f>F2960/M2960</f>
        <v>#DIV/0!</v>
      </c>
      <c r="Q2960" s="9" t="s">
        <v>8317</v>
      </c>
      <c r="R2960" s="9" t="s">
        <v>8357</v>
      </c>
      <c r="S2960" s="13">
        <f>(((K2960/60)/60)/24)+DATE(1970,1,1)+(-5/24)</f>
        <v>42438.570798611108</v>
      </c>
      <c r="T2960" s="13">
        <f>(((J2960/60)/60)/24)+DATE(1970,1,1)+(-5/24)</f>
        <v>42498.529131944444</v>
      </c>
      <c r="U2960">
        <f t="shared" si="46"/>
        <v>2016</v>
      </c>
    </row>
    <row r="2961" spans="1:21" ht="45" x14ac:dyDescent="0.2">
      <c r="A2961" s="8">
        <f>F2961/E2961</f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14" t="e">
        <f>F2961/M2961</f>
        <v>#DIV/0!</v>
      </c>
      <c r="Q2961" s="9" t="s">
        <v>8317</v>
      </c>
      <c r="R2961" s="9" t="s">
        <v>8357</v>
      </c>
      <c r="S2961" s="13">
        <f>(((K2961/60)/60)/24)+DATE(1970,1,1)+(-5/24)</f>
        <v>42497.800057870372</v>
      </c>
      <c r="T2961" s="13">
        <f>(((J2961/60)/60)/24)+DATE(1970,1,1)+(-5/24)</f>
        <v>42527.800057870372</v>
      </c>
      <c r="U2961">
        <f t="shared" si="46"/>
        <v>2016</v>
      </c>
    </row>
    <row r="2962" spans="1:21" ht="45" x14ac:dyDescent="0.2">
      <c r="A2962" s="8">
        <f>F2962/E2962</f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14" t="e">
        <f>F2962/M2962</f>
        <v>#DIV/0!</v>
      </c>
      <c r="Q2962" s="9" t="s">
        <v>8317</v>
      </c>
      <c r="R2962" s="9" t="s">
        <v>8357</v>
      </c>
      <c r="S2962" s="13">
        <f>(((K2962/60)/60)/24)+DATE(1970,1,1)+(-5/24)</f>
        <v>41863.54887731481</v>
      </c>
      <c r="T2962" s="13">
        <f>(((J2962/60)/60)/24)+DATE(1970,1,1)+(-5/24)</f>
        <v>41893.54887731481</v>
      </c>
      <c r="U2962">
        <f t="shared" si="46"/>
        <v>2014</v>
      </c>
    </row>
    <row r="2963" spans="1:21" ht="45" x14ac:dyDescent="0.2">
      <c r="A2963" s="8">
        <f>F2963/E2963</f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14">
        <f>F2963/M2963</f>
        <v>50.75</v>
      </c>
      <c r="Q2963" s="9" t="s">
        <v>8317</v>
      </c>
      <c r="R2963" s="9" t="s">
        <v>8318</v>
      </c>
      <c r="S2963" s="13">
        <f>(((K2963/60)/60)/24)+DATE(1970,1,1)+(-5/24)</f>
        <v>42061.004155092589</v>
      </c>
      <c r="T2963" s="13">
        <f>(((J2963/60)/60)/24)+DATE(1970,1,1)+(-5/24)</f>
        <v>42088.958333333336</v>
      </c>
      <c r="U2963">
        <f t="shared" si="46"/>
        <v>2015</v>
      </c>
    </row>
    <row r="2964" spans="1:21" ht="45" x14ac:dyDescent="0.2">
      <c r="A2964" s="8">
        <f>F2964/E2964</f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14">
        <f>F2964/M2964</f>
        <v>60.9</v>
      </c>
      <c r="Q2964" s="9" t="s">
        <v>8317</v>
      </c>
      <c r="R2964" s="9" t="s">
        <v>8318</v>
      </c>
      <c r="S2964" s="13">
        <f>(((K2964/60)/60)/24)+DATE(1970,1,1)+(-5/24)</f>
        <v>42036.035949074074</v>
      </c>
      <c r="T2964" s="13">
        <f>(((J2964/60)/60)/24)+DATE(1970,1,1)+(-5/24)</f>
        <v>42064.082638888889</v>
      </c>
      <c r="U2964">
        <f t="shared" si="46"/>
        <v>2015</v>
      </c>
    </row>
    <row r="2965" spans="1:21" ht="60" x14ac:dyDescent="0.2">
      <c r="A2965" s="8">
        <f>F2965/E2965</f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14">
        <f>F2965/M2965</f>
        <v>109.03061224489795</v>
      </c>
      <c r="Q2965" s="9" t="s">
        <v>8317</v>
      </c>
      <c r="R2965" s="9" t="s">
        <v>8318</v>
      </c>
      <c r="S2965" s="13">
        <f>(((K2965/60)/60)/24)+DATE(1970,1,1)+(-5/24)</f>
        <v>42157.26185185185</v>
      </c>
      <c r="T2965" s="13">
        <f>(((J2965/60)/60)/24)+DATE(1970,1,1)+(-5/24)</f>
        <v>42187.26185185185</v>
      </c>
      <c r="U2965">
        <f t="shared" si="46"/>
        <v>2015</v>
      </c>
    </row>
    <row r="2966" spans="1:21" ht="45" x14ac:dyDescent="0.2">
      <c r="A2966" s="8">
        <f>F2966/E2966</f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14">
        <f>F2966/M2966</f>
        <v>25.692295918367346</v>
      </c>
      <c r="Q2966" s="9" t="s">
        <v>8317</v>
      </c>
      <c r="R2966" s="9" t="s">
        <v>8318</v>
      </c>
      <c r="S2966" s="13">
        <f>(((K2966/60)/60)/24)+DATE(1970,1,1)+(-5/24)</f>
        <v>41827.701608796291</v>
      </c>
      <c r="T2966" s="13">
        <f>(((J2966/60)/60)/24)+DATE(1970,1,1)+(-5/24)</f>
        <v>41857.688888888886</v>
      </c>
      <c r="U2966">
        <f t="shared" si="46"/>
        <v>2014</v>
      </c>
    </row>
    <row r="2967" spans="1:21" ht="45" x14ac:dyDescent="0.2">
      <c r="A2967" s="8">
        <f>F2967/E2967</f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14">
        <f>F2967/M2967</f>
        <v>41.92307692307692</v>
      </c>
      <c r="Q2967" s="9" t="s">
        <v>8317</v>
      </c>
      <c r="R2967" s="9" t="s">
        <v>8318</v>
      </c>
      <c r="S2967" s="13">
        <f>(((K2967/60)/60)/24)+DATE(1970,1,1)+(-5/24)</f>
        <v>42162.521215277775</v>
      </c>
      <c r="T2967" s="13">
        <f>(((J2967/60)/60)/24)+DATE(1970,1,1)+(-5/24)</f>
        <v>42192.521215277775</v>
      </c>
      <c r="U2967">
        <f t="shared" si="46"/>
        <v>2015</v>
      </c>
    </row>
    <row r="2968" spans="1:21" ht="45" x14ac:dyDescent="0.2">
      <c r="A2968" s="8">
        <f>F2968/E2968</f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14">
        <f>F2968/M2968</f>
        <v>88.7734375</v>
      </c>
      <c r="Q2968" s="9" t="s">
        <v>8317</v>
      </c>
      <c r="R2968" s="9" t="s">
        <v>8318</v>
      </c>
      <c r="S2968" s="13">
        <f>(((K2968/60)/60)/24)+DATE(1970,1,1)+(-5/24)</f>
        <v>42233.530231481483</v>
      </c>
      <c r="T2968" s="13">
        <f>(((J2968/60)/60)/24)+DATE(1970,1,1)+(-5/24)</f>
        <v>42263.530231481483</v>
      </c>
      <c r="U2968">
        <f t="shared" si="46"/>
        <v>2015</v>
      </c>
    </row>
    <row r="2969" spans="1:21" ht="45" x14ac:dyDescent="0.2">
      <c r="A2969" s="8">
        <f>F2969/E2969</f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14">
        <f>F2969/M2969</f>
        <v>80.225352112676063</v>
      </c>
      <c r="Q2969" s="9" t="s">
        <v>8317</v>
      </c>
      <c r="R2969" s="9" t="s">
        <v>8318</v>
      </c>
      <c r="S2969" s="13">
        <f>(((K2969/60)/60)/24)+DATE(1970,1,1)+(-5/24)</f>
        <v>42041.989490740736</v>
      </c>
      <c r="T2969" s="13">
        <f>(((J2969/60)/60)/24)+DATE(1970,1,1)+(-5/24)</f>
        <v>42071.947824074072</v>
      </c>
      <c r="U2969">
        <f t="shared" si="46"/>
        <v>2015</v>
      </c>
    </row>
    <row r="2970" spans="1:21" ht="30" x14ac:dyDescent="0.2">
      <c r="A2970" s="8">
        <f>F2970/E2970</f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14">
        <f>F2970/M2970</f>
        <v>78.936170212765958</v>
      </c>
      <c r="Q2970" s="9" t="s">
        <v>8317</v>
      </c>
      <c r="R2970" s="9" t="s">
        <v>8318</v>
      </c>
      <c r="S2970" s="13">
        <f>(((K2970/60)/60)/24)+DATE(1970,1,1)+(-5/24)</f>
        <v>42585.315509259257</v>
      </c>
      <c r="T2970" s="13">
        <f>(((J2970/60)/60)/24)+DATE(1970,1,1)+(-5/24)</f>
        <v>42598.957638888889</v>
      </c>
      <c r="U2970">
        <f t="shared" si="46"/>
        <v>2016</v>
      </c>
    </row>
    <row r="2971" spans="1:21" ht="45" x14ac:dyDescent="0.2">
      <c r="A2971" s="8">
        <f>F2971/E2971</f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14">
        <f>F2971/M2971</f>
        <v>95.588235294117652</v>
      </c>
      <c r="Q2971" s="9" t="s">
        <v>8317</v>
      </c>
      <c r="R2971" s="9" t="s">
        <v>8318</v>
      </c>
      <c r="S2971" s="13">
        <f>(((K2971/60)/60)/24)+DATE(1970,1,1)+(-5/24)</f>
        <v>42097.578159722216</v>
      </c>
      <c r="T2971" s="13">
        <f>(((J2971/60)/60)/24)+DATE(1970,1,1)+(-5/24)</f>
        <v>42127.743750000001</v>
      </c>
      <c r="U2971">
        <f t="shared" si="46"/>
        <v>2015</v>
      </c>
    </row>
    <row r="2972" spans="1:21" ht="45" x14ac:dyDescent="0.2">
      <c r="A2972" s="8">
        <f>F2972/E2972</f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14">
        <f>F2972/M2972</f>
        <v>69.890109890109883</v>
      </c>
      <c r="Q2972" s="9" t="s">
        <v>8317</v>
      </c>
      <c r="R2972" s="9" t="s">
        <v>8318</v>
      </c>
      <c r="S2972" s="13">
        <f>(((K2972/60)/60)/24)+DATE(1970,1,1)+(-5/24)</f>
        <v>41808.461238425924</v>
      </c>
      <c r="T2972" s="13">
        <f>(((J2972/60)/60)/24)+DATE(1970,1,1)+(-5/24)</f>
        <v>41838.461238425924</v>
      </c>
      <c r="U2972">
        <f t="shared" si="46"/>
        <v>2014</v>
      </c>
    </row>
    <row r="2973" spans="1:21" ht="45" x14ac:dyDescent="0.2">
      <c r="A2973" s="8">
        <f>F2973/E2973</f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14">
        <f>F2973/M2973</f>
        <v>74.534883720930239</v>
      </c>
      <c r="Q2973" s="9" t="s">
        <v>8317</v>
      </c>
      <c r="R2973" s="9" t="s">
        <v>8318</v>
      </c>
      <c r="S2973" s="13">
        <f>(((K2973/60)/60)/24)+DATE(1970,1,1)+(-5/24)</f>
        <v>41852.449976851851</v>
      </c>
      <c r="T2973" s="13">
        <f>(((J2973/60)/60)/24)+DATE(1970,1,1)+(-5/24)</f>
        <v>41882.449976851851</v>
      </c>
      <c r="U2973">
        <f t="shared" si="46"/>
        <v>2014</v>
      </c>
    </row>
    <row r="2974" spans="1:21" ht="30" x14ac:dyDescent="0.2">
      <c r="A2974" s="8">
        <f>F2974/E2974</f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14">
        <f>F2974/M2974</f>
        <v>123.94117647058823</v>
      </c>
      <c r="Q2974" s="9" t="s">
        <v>8317</v>
      </c>
      <c r="R2974" s="9" t="s">
        <v>8318</v>
      </c>
      <c r="S2974" s="13">
        <f>(((K2974/60)/60)/24)+DATE(1970,1,1)+(-5/24)</f>
        <v>42693.90185185185</v>
      </c>
      <c r="T2974" s="13">
        <f>(((J2974/60)/60)/24)+DATE(1970,1,1)+(-5/24)</f>
        <v>42708.833333333336</v>
      </c>
      <c r="U2974">
        <f t="shared" si="46"/>
        <v>2016</v>
      </c>
    </row>
    <row r="2975" spans="1:21" ht="45" x14ac:dyDescent="0.2">
      <c r="A2975" s="8">
        <f>F2975/E2975</f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14">
        <f>F2975/M2975</f>
        <v>264.84848484848487</v>
      </c>
      <c r="Q2975" s="9" t="s">
        <v>8317</v>
      </c>
      <c r="R2975" s="9" t="s">
        <v>8318</v>
      </c>
      <c r="S2975" s="13">
        <f>(((K2975/60)/60)/24)+DATE(1970,1,1)+(-5/24)</f>
        <v>42341.610046296293</v>
      </c>
      <c r="T2975" s="13">
        <f>(((J2975/60)/60)/24)+DATE(1970,1,1)+(-5/24)</f>
        <v>42369.958333333336</v>
      </c>
      <c r="U2975">
        <f t="shared" si="46"/>
        <v>2015</v>
      </c>
    </row>
    <row r="2976" spans="1:21" ht="45" x14ac:dyDescent="0.2">
      <c r="A2976" s="8">
        <f>F2976/E2976</f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14">
        <f>F2976/M2976</f>
        <v>58.620689655172413</v>
      </c>
      <c r="Q2976" s="9" t="s">
        <v>8317</v>
      </c>
      <c r="R2976" s="9" t="s">
        <v>8318</v>
      </c>
      <c r="S2976" s="13">
        <f>(((K2976/60)/60)/24)+DATE(1970,1,1)+(-5/24)</f>
        <v>41879.852673611109</v>
      </c>
      <c r="T2976" s="13">
        <f>(((J2976/60)/60)/24)+DATE(1970,1,1)+(-5/24)</f>
        <v>41907.857638888883</v>
      </c>
      <c r="U2976">
        <f t="shared" si="46"/>
        <v>2014</v>
      </c>
    </row>
    <row r="2977" spans="1:21" ht="45" x14ac:dyDescent="0.2">
      <c r="A2977" s="8">
        <f>F2977/E2977</f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14">
        <f>F2977/M2977</f>
        <v>70.884955752212392</v>
      </c>
      <c r="Q2977" s="9" t="s">
        <v>8317</v>
      </c>
      <c r="R2977" s="9" t="s">
        <v>8318</v>
      </c>
      <c r="S2977" s="13">
        <f>(((K2977/60)/60)/24)+DATE(1970,1,1)+(-5/24)</f>
        <v>41941.475532407407</v>
      </c>
      <c r="T2977" s="13">
        <f>(((J2977/60)/60)/24)+DATE(1970,1,1)+(-5/24)</f>
        <v>41969.916666666664</v>
      </c>
      <c r="U2977">
        <f t="shared" si="46"/>
        <v>2014</v>
      </c>
    </row>
    <row r="2978" spans="1:21" ht="45" x14ac:dyDescent="0.2">
      <c r="A2978" s="8">
        <f>F2978/E2978</f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14">
        <f>F2978/M2978</f>
        <v>8.5714285714285712</v>
      </c>
      <c r="Q2978" s="9" t="s">
        <v>8317</v>
      </c>
      <c r="R2978" s="9" t="s">
        <v>8318</v>
      </c>
      <c r="S2978" s="13">
        <f>(((K2978/60)/60)/24)+DATE(1970,1,1)+(-5/24)</f>
        <v>42425.522337962961</v>
      </c>
      <c r="T2978" s="13">
        <f>(((J2978/60)/60)/24)+DATE(1970,1,1)+(-5/24)</f>
        <v>42442.291666666664</v>
      </c>
      <c r="U2978">
        <f t="shared" si="46"/>
        <v>2016</v>
      </c>
    </row>
    <row r="2979" spans="1:21" ht="60" x14ac:dyDescent="0.2">
      <c r="A2979" s="8">
        <f>F2979/E2979</f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14">
        <f>F2979/M2979</f>
        <v>113.56666666666666</v>
      </c>
      <c r="Q2979" s="9" t="s">
        <v>8317</v>
      </c>
      <c r="R2979" s="9" t="s">
        <v>8318</v>
      </c>
      <c r="S2979" s="13">
        <f>(((K2979/60)/60)/24)+DATE(1970,1,1)+(-5/24)</f>
        <v>42026.672847222224</v>
      </c>
      <c r="T2979" s="13">
        <f>(((J2979/60)/60)/24)+DATE(1970,1,1)+(-5/24)</f>
        <v>42085.884722222218</v>
      </c>
      <c r="U2979">
        <f t="shared" si="46"/>
        <v>2015</v>
      </c>
    </row>
    <row r="2980" spans="1:21" ht="45" x14ac:dyDescent="0.2">
      <c r="A2980" s="8">
        <f>F2980/E2980</f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14">
        <f>F2980/M2980</f>
        <v>60.6875</v>
      </c>
      <c r="Q2980" s="9" t="s">
        <v>8317</v>
      </c>
      <c r="R2980" s="9" t="s">
        <v>8318</v>
      </c>
      <c r="S2980" s="13">
        <f>(((K2980/60)/60)/24)+DATE(1970,1,1)+(-5/24)</f>
        <v>41922.432256944441</v>
      </c>
      <c r="T2980" s="13">
        <f>(((J2980/60)/60)/24)+DATE(1970,1,1)+(-5/24)</f>
        <v>41932.040972222218</v>
      </c>
      <c r="U2980">
        <f t="shared" si="46"/>
        <v>2014</v>
      </c>
    </row>
    <row r="2981" spans="1:21" ht="45" x14ac:dyDescent="0.2">
      <c r="A2981" s="8">
        <f>F2981/E2981</f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14">
        <f>F2981/M2981</f>
        <v>110.21739130434783</v>
      </c>
      <c r="Q2981" s="9" t="s">
        <v>8317</v>
      </c>
      <c r="R2981" s="9" t="s">
        <v>8318</v>
      </c>
      <c r="S2981" s="13">
        <f>(((K2981/60)/60)/24)+DATE(1970,1,1)+(-5/24)</f>
        <v>41993.616006944438</v>
      </c>
      <c r="T2981" s="13">
        <f>(((J2981/60)/60)/24)+DATE(1970,1,1)+(-5/24)</f>
        <v>42010.041666666664</v>
      </c>
      <c r="U2981">
        <f t="shared" si="46"/>
        <v>2014</v>
      </c>
    </row>
    <row r="2982" spans="1:21" ht="45" x14ac:dyDescent="0.2">
      <c r="A2982" s="8">
        <f>F2982/E2982</f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14">
        <f>F2982/M2982</f>
        <v>136.45833333333334</v>
      </c>
      <c r="Q2982" s="9" t="s">
        <v>8317</v>
      </c>
      <c r="R2982" s="9" t="s">
        <v>8318</v>
      </c>
      <c r="S2982" s="13">
        <f>(((K2982/60)/60)/24)+DATE(1970,1,1)+(-5/24)</f>
        <v>42219.70752314815</v>
      </c>
      <c r="T2982" s="13">
        <f>(((J2982/60)/60)/24)+DATE(1970,1,1)+(-5/24)</f>
        <v>42239.874999999993</v>
      </c>
      <c r="U2982">
        <f t="shared" si="46"/>
        <v>2015</v>
      </c>
    </row>
    <row r="2983" spans="1:21" ht="45" x14ac:dyDescent="0.2">
      <c r="A2983" s="8">
        <f>F2983/E2983</f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14">
        <f>F2983/M2983</f>
        <v>53.164948453608247</v>
      </c>
      <c r="Q2983" s="9" t="s">
        <v>8317</v>
      </c>
      <c r="R2983" s="9" t="s">
        <v>8357</v>
      </c>
      <c r="S2983" s="13">
        <f>(((K2983/60)/60)/24)+DATE(1970,1,1)+(-5/24)</f>
        <v>42225.351342592585</v>
      </c>
      <c r="T2983" s="13">
        <f>(((J2983/60)/60)/24)+DATE(1970,1,1)+(-5/24)</f>
        <v>42270.351342592585</v>
      </c>
      <c r="U2983">
        <f t="shared" si="46"/>
        <v>2015</v>
      </c>
    </row>
    <row r="2984" spans="1:21" ht="30" x14ac:dyDescent="0.2">
      <c r="A2984" s="8">
        <f>F2984/E2984</f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14">
        <f>F2984/M2984</f>
        <v>86.491525423728817</v>
      </c>
      <c r="Q2984" s="9" t="s">
        <v>8317</v>
      </c>
      <c r="R2984" s="9" t="s">
        <v>8357</v>
      </c>
      <c r="S2984" s="13">
        <f>(((K2984/60)/60)/24)+DATE(1970,1,1)+(-5/24)</f>
        <v>42381.478506944441</v>
      </c>
      <c r="T2984" s="13">
        <f>(((J2984/60)/60)/24)+DATE(1970,1,1)+(-5/24)</f>
        <v>42411.478506944441</v>
      </c>
      <c r="U2984">
        <f t="shared" si="46"/>
        <v>2016</v>
      </c>
    </row>
    <row r="2985" spans="1:21" ht="45" x14ac:dyDescent="0.2">
      <c r="A2985" s="8">
        <f>F2985/E2985</f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14">
        <f>F2985/M2985</f>
        <v>155.23827397260274</v>
      </c>
      <c r="Q2985" s="9" t="s">
        <v>8317</v>
      </c>
      <c r="R2985" s="9" t="s">
        <v>8357</v>
      </c>
      <c r="S2985" s="13">
        <f>(((K2985/60)/60)/24)+DATE(1970,1,1)+(-5/24)</f>
        <v>41894.424027777779</v>
      </c>
      <c r="T2985" s="13">
        <f>(((J2985/60)/60)/24)+DATE(1970,1,1)+(-5/24)</f>
        <v>41954.465694444443</v>
      </c>
      <c r="U2985">
        <f t="shared" si="46"/>
        <v>2014</v>
      </c>
    </row>
    <row r="2986" spans="1:21" ht="45" x14ac:dyDescent="0.2">
      <c r="A2986" s="8">
        <f>F2986/E2986</f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14">
        <f>F2986/M2986</f>
        <v>115.08256880733946</v>
      </c>
      <c r="Q2986" s="9" t="s">
        <v>8317</v>
      </c>
      <c r="R2986" s="9" t="s">
        <v>8357</v>
      </c>
      <c r="S2986" s="13">
        <f>(((K2986/60)/60)/24)+DATE(1970,1,1)+(-5/24)</f>
        <v>42576.070381944439</v>
      </c>
      <c r="T2986" s="13">
        <f>(((J2986/60)/60)/24)+DATE(1970,1,1)+(-5/24)</f>
        <v>42606.070381944439</v>
      </c>
      <c r="U2986">
        <f t="shared" si="46"/>
        <v>2016</v>
      </c>
    </row>
    <row r="2987" spans="1:21" ht="45" x14ac:dyDescent="0.2">
      <c r="A2987" s="8">
        <f>F2987/E2987</f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14">
        <f>F2987/M2987</f>
        <v>109.5945945945946</v>
      </c>
      <c r="Q2987" s="9" t="s">
        <v>8317</v>
      </c>
      <c r="R2987" s="9" t="s">
        <v>8357</v>
      </c>
      <c r="S2987" s="13">
        <f>(((K2987/60)/60)/24)+DATE(1970,1,1)+(-5/24)</f>
        <v>42654.765370370362</v>
      </c>
      <c r="T2987" s="13">
        <f>(((J2987/60)/60)/24)+DATE(1970,1,1)+(-5/24)</f>
        <v>42673.958333333336</v>
      </c>
      <c r="U2987">
        <f t="shared" si="46"/>
        <v>2016</v>
      </c>
    </row>
    <row r="2988" spans="1:21" ht="45" x14ac:dyDescent="0.2">
      <c r="A2988" s="8">
        <f>F2988/E2988</f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14">
        <f>F2988/M2988</f>
        <v>45.214285714285715</v>
      </c>
      <c r="Q2988" s="9" t="s">
        <v>8317</v>
      </c>
      <c r="R2988" s="9" t="s">
        <v>8357</v>
      </c>
      <c r="S2988" s="13">
        <f>(((K2988/60)/60)/24)+DATE(1970,1,1)+(-5/24)</f>
        <v>42431.29173611111</v>
      </c>
      <c r="T2988" s="13">
        <f>(((J2988/60)/60)/24)+DATE(1970,1,1)+(-5/24)</f>
        <v>42491.250069444439</v>
      </c>
      <c r="U2988">
        <f t="shared" si="46"/>
        <v>2016</v>
      </c>
    </row>
    <row r="2989" spans="1:21" ht="45" x14ac:dyDescent="0.2">
      <c r="A2989" s="8">
        <f>F2989/E2989</f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14">
        <f>F2989/M2989</f>
        <v>104.15169811320754</v>
      </c>
      <c r="Q2989" s="9" t="s">
        <v>8317</v>
      </c>
      <c r="R2989" s="9" t="s">
        <v>8357</v>
      </c>
      <c r="S2989" s="13">
        <f>(((K2989/60)/60)/24)+DATE(1970,1,1)+(-5/24)</f>
        <v>42627.098969907405</v>
      </c>
      <c r="T2989" s="13">
        <f>(((J2989/60)/60)/24)+DATE(1970,1,1)+(-5/24)</f>
        <v>42655.791666666664</v>
      </c>
      <c r="U2989">
        <f t="shared" si="46"/>
        <v>2016</v>
      </c>
    </row>
    <row r="2990" spans="1:21" ht="45" x14ac:dyDescent="0.2">
      <c r="A2990" s="8">
        <f>F2990/E2990</f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14">
        <f>F2990/M2990</f>
        <v>35.714285714285715</v>
      </c>
      <c r="Q2990" s="9" t="s">
        <v>8317</v>
      </c>
      <c r="R2990" s="9" t="s">
        <v>8357</v>
      </c>
      <c r="S2990" s="13">
        <f>(((K2990/60)/60)/24)+DATE(1970,1,1)+(-5/24)</f>
        <v>42511.153715277782</v>
      </c>
      <c r="T2990" s="13">
        <f>(((J2990/60)/60)/24)+DATE(1970,1,1)+(-5/24)</f>
        <v>42541.153715277782</v>
      </c>
      <c r="U2990">
        <f t="shared" si="46"/>
        <v>2016</v>
      </c>
    </row>
    <row r="2991" spans="1:21" x14ac:dyDescent="0.2">
      <c r="A2991" s="8">
        <f>F2991/E2991</f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14">
        <f>F2991/M2991</f>
        <v>96.997252747252745</v>
      </c>
      <c r="Q2991" s="9" t="s">
        <v>8317</v>
      </c>
      <c r="R2991" s="9" t="s">
        <v>8357</v>
      </c>
      <c r="S2991" s="13">
        <f>(((K2991/60)/60)/24)+DATE(1970,1,1)+(-5/24)</f>
        <v>42336.812060185184</v>
      </c>
      <c r="T2991" s="13">
        <f>(((J2991/60)/60)/24)+DATE(1970,1,1)+(-5/24)</f>
        <v>42358.999305555553</v>
      </c>
      <c r="U2991">
        <f t="shared" si="46"/>
        <v>2015</v>
      </c>
    </row>
    <row r="2992" spans="1:21" ht="45" x14ac:dyDescent="0.2">
      <c r="A2992" s="8">
        <f>F2992/E2992</f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14">
        <f>F2992/M2992</f>
        <v>370.37037037037038</v>
      </c>
      <c r="Q2992" s="9" t="s">
        <v>8317</v>
      </c>
      <c r="R2992" s="9" t="s">
        <v>8357</v>
      </c>
      <c r="S2992" s="13">
        <f>(((K2992/60)/60)/24)+DATE(1970,1,1)+(-5/24)</f>
        <v>42341.365972222215</v>
      </c>
      <c r="T2992" s="13">
        <f>(((J2992/60)/60)/24)+DATE(1970,1,1)+(-5/24)</f>
        <v>42376.365972222215</v>
      </c>
      <c r="U2992">
        <f t="shared" si="46"/>
        <v>2015</v>
      </c>
    </row>
    <row r="2993" spans="1:21" ht="45" x14ac:dyDescent="0.2">
      <c r="A2993" s="8">
        <f>F2993/E2993</f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14">
        <f>F2993/M2993</f>
        <v>94.408602150537632</v>
      </c>
      <c r="Q2993" s="9" t="s">
        <v>8317</v>
      </c>
      <c r="R2993" s="9" t="s">
        <v>8357</v>
      </c>
      <c r="S2993" s="13">
        <f>(((K2993/60)/60)/24)+DATE(1970,1,1)+(-5/24)</f>
        <v>42740.628819444442</v>
      </c>
      <c r="T2993" s="13">
        <f>(((J2993/60)/60)/24)+DATE(1970,1,1)+(-5/24)</f>
        <v>42762.628819444442</v>
      </c>
      <c r="U2993">
        <f t="shared" si="46"/>
        <v>2017</v>
      </c>
    </row>
    <row r="2994" spans="1:21" ht="45" x14ac:dyDescent="0.2">
      <c r="A2994" s="8">
        <f>F2994/E2994</f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14">
        <f>F2994/M2994</f>
        <v>48.984375</v>
      </c>
      <c r="Q2994" s="9" t="s">
        <v>8317</v>
      </c>
      <c r="R2994" s="9" t="s">
        <v>8357</v>
      </c>
      <c r="S2994" s="13">
        <f>(((K2994/60)/60)/24)+DATE(1970,1,1)+(-5/24)</f>
        <v>42622.559143518512</v>
      </c>
      <c r="T2994" s="13">
        <f>(((J2994/60)/60)/24)+DATE(1970,1,1)+(-5/24)</f>
        <v>42652.559143518512</v>
      </c>
      <c r="U2994">
        <f t="shared" si="46"/>
        <v>2016</v>
      </c>
    </row>
    <row r="2995" spans="1:21" x14ac:dyDescent="0.2">
      <c r="A2995" s="8">
        <f>F2995/E2995</f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14">
        <f>F2995/M2995</f>
        <v>45.590909090909093</v>
      </c>
      <c r="Q2995" s="9" t="s">
        <v>8317</v>
      </c>
      <c r="R2995" s="9" t="s">
        <v>8357</v>
      </c>
      <c r="S2995" s="13">
        <f>(((K2995/60)/60)/24)+DATE(1970,1,1)+(-5/24)</f>
        <v>42390.63040509259</v>
      </c>
      <c r="T2995" s="13">
        <f>(((J2995/60)/60)/24)+DATE(1970,1,1)+(-5/24)</f>
        <v>42420.63040509259</v>
      </c>
      <c r="U2995">
        <f t="shared" si="46"/>
        <v>2016</v>
      </c>
    </row>
    <row r="2996" spans="1:21" ht="45" x14ac:dyDescent="0.2">
      <c r="A2996" s="8">
        <f>F2996/E2996</f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14">
        <f>F2996/M2996</f>
        <v>23.275254237288134</v>
      </c>
      <c r="Q2996" s="9" t="s">
        <v>8317</v>
      </c>
      <c r="R2996" s="9" t="s">
        <v>8357</v>
      </c>
      <c r="S2996" s="13">
        <f>(((K2996/60)/60)/24)+DATE(1970,1,1)+(-5/24)</f>
        <v>41885.270509259259</v>
      </c>
      <c r="T2996" s="13">
        <f>(((J2996/60)/60)/24)+DATE(1970,1,1)+(-5/24)</f>
        <v>41915.270509259259</v>
      </c>
      <c r="U2996">
        <f t="shared" si="46"/>
        <v>2014</v>
      </c>
    </row>
    <row r="2997" spans="1:21" ht="45" x14ac:dyDescent="0.2">
      <c r="A2997" s="8">
        <f>F2997/E2997</f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14">
        <f>F2997/M2997</f>
        <v>63.2289156626506</v>
      </c>
      <c r="Q2997" s="9" t="s">
        <v>8317</v>
      </c>
      <c r="R2997" s="9" t="s">
        <v>8357</v>
      </c>
      <c r="S2997" s="13">
        <f>(((K2997/60)/60)/24)+DATE(1970,1,1)+(-5/24)</f>
        <v>42724.456840277773</v>
      </c>
      <c r="T2997" s="13">
        <f>(((J2997/60)/60)/24)+DATE(1970,1,1)+(-5/24)</f>
        <v>42754.456840277773</v>
      </c>
      <c r="U2997">
        <f t="shared" si="46"/>
        <v>2016</v>
      </c>
    </row>
    <row r="2998" spans="1:21" ht="30" x14ac:dyDescent="0.2">
      <c r="A2998" s="8">
        <f>F2998/E2998</f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14">
        <f>F2998/M2998</f>
        <v>153.5204081632653</v>
      </c>
      <c r="Q2998" s="9" t="s">
        <v>8317</v>
      </c>
      <c r="R2998" s="9" t="s">
        <v>8357</v>
      </c>
      <c r="S2998" s="13">
        <f>(((K2998/60)/60)/24)+DATE(1970,1,1)+(-5/24)</f>
        <v>42090.70416666667</v>
      </c>
      <c r="T2998" s="13">
        <f>(((J2998/60)/60)/24)+DATE(1970,1,1)+(-5/24)</f>
        <v>42150.70416666667</v>
      </c>
      <c r="U2998">
        <f t="shared" si="46"/>
        <v>2015</v>
      </c>
    </row>
    <row r="2999" spans="1:21" ht="45" x14ac:dyDescent="0.2">
      <c r="A2999" s="8">
        <f>F2999/E2999</f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14">
        <f>F2999/M2999</f>
        <v>90.2</v>
      </c>
      <c r="Q2999" s="9" t="s">
        <v>8317</v>
      </c>
      <c r="R2999" s="9" t="s">
        <v>8357</v>
      </c>
      <c r="S2999" s="13">
        <f>(((K2999/60)/60)/24)+DATE(1970,1,1)+(-5/24)</f>
        <v>42775.525381944441</v>
      </c>
      <c r="T2999" s="13">
        <f>(((J2999/60)/60)/24)+DATE(1970,1,1)+(-5/24)</f>
        <v>42792.999305555553</v>
      </c>
      <c r="U2999">
        <f t="shared" si="46"/>
        <v>2017</v>
      </c>
    </row>
    <row r="3000" spans="1:21" ht="45" x14ac:dyDescent="0.2">
      <c r="A3000" s="8">
        <f>F3000/E3000</f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14">
        <f>F3000/M3000</f>
        <v>118.97113163972287</v>
      </c>
      <c r="Q3000" s="9" t="s">
        <v>8317</v>
      </c>
      <c r="R3000" s="9" t="s">
        <v>8357</v>
      </c>
      <c r="S3000" s="13">
        <f>(((K3000/60)/60)/24)+DATE(1970,1,1)+(-5/24)</f>
        <v>41777.985289351847</v>
      </c>
      <c r="T3000" s="13">
        <f>(((J3000/60)/60)/24)+DATE(1970,1,1)+(-5/24)</f>
        <v>41805.975694444445</v>
      </c>
      <c r="U3000">
        <f t="shared" si="46"/>
        <v>2014</v>
      </c>
    </row>
    <row r="3001" spans="1:21" ht="45" x14ac:dyDescent="0.2">
      <c r="A3001" s="8">
        <f>F3001/E3001</f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14">
        <f>F3001/M3001</f>
        <v>80.25</v>
      </c>
      <c r="Q3001" s="9" t="s">
        <v>8317</v>
      </c>
      <c r="R3001" s="9" t="s">
        <v>8357</v>
      </c>
      <c r="S3001" s="13">
        <f>(((K3001/60)/60)/24)+DATE(1970,1,1)+(-5/24)</f>
        <v>42780.531944444439</v>
      </c>
      <c r="T3001" s="13">
        <f>(((J3001/60)/60)/24)+DATE(1970,1,1)+(-5/24)</f>
        <v>42794.874999999993</v>
      </c>
      <c r="U3001">
        <f t="shared" si="46"/>
        <v>2017</v>
      </c>
    </row>
    <row r="3002" spans="1:21" ht="45" x14ac:dyDescent="0.2">
      <c r="A3002" s="8">
        <f>F3002/E3002</f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14">
        <f>F3002/M3002</f>
        <v>62.5</v>
      </c>
      <c r="Q3002" s="9" t="s">
        <v>8317</v>
      </c>
      <c r="R3002" s="9" t="s">
        <v>8357</v>
      </c>
      <c r="S3002" s="13">
        <f>(((K3002/60)/60)/24)+DATE(1970,1,1)+(-5/24)</f>
        <v>42752.61886574074</v>
      </c>
      <c r="T3002" s="13">
        <f>(((J3002/60)/60)/24)+DATE(1970,1,1)+(-5/24)</f>
        <v>42766.541666666664</v>
      </c>
      <c r="U3002">
        <f t="shared" si="46"/>
        <v>2017</v>
      </c>
    </row>
    <row r="3003" spans="1:21" ht="45" x14ac:dyDescent="0.2">
      <c r="A3003" s="8">
        <f>F3003/E3003</f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14">
        <f>F3003/M3003</f>
        <v>131.37719999999999</v>
      </c>
      <c r="Q3003" s="9" t="s">
        <v>8317</v>
      </c>
      <c r="R3003" s="9" t="s">
        <v>8357</v>
      </c>
      <c r="S3003" s="13">
        <f>(((K3003/60)/60)/24)+DATE(1970,1,1)+(-5/24)</f>
        <v>42534.687291666669</v>
      </c>
      <c r="T3003" s="13">
        <f>(((J3003/60)/60)/24)+DATE(1970,1,1)+(-5/24)</f>
        <v>42564.687291666669</v>
      </c>
      <c r="U3003">
        <f t="shared" si="46"/>
        <v>2016</v>
      </c>
    </row>
    <row r="3004" spans="1:21" ht="30" x14ac:dyDescent="0.2">
      <c r="A3004" s="8">
        <f>F3004/E3004</f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14">
        <f>F3004/M3004</f>
        <v>73.032980769230775</v>
      </c>
      <c r="Q3004" s="9" t="s">
        <v>8317</v>
      </c>
      <c r="R3004" s="9" t="s">
        <v>8357</v>
      </c>
      <c r="S3004" s="13">
        <f>(((K3004/60)/60)/24)+DATE(1970,1,1)+(-5/24)</f>
        <v>41239.627916666665</v>
      </c>
      <c r="T3004" s="13">
        <f>(((J3004/60)/60)/24)+DATE(1970,1,1)+(-5/24)</f>
        <v>41269.627916666665</v>
      </c>
      <c r="U3004">
        <f t="shared" si="46"/>
        <v>2012</v>
      </c>
    </row>
    <row r="3005" spans="1:21" ht="45" x14ac:dyDescent="0.2">
      <c r="A3005" s="8">
        <f>F3005/E3005</f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14">
        <f>F3005/M3005</f>
        <v>178.52941176470588</v>
      </c>
      <c r="Q3005" s="9" t="s">
        <v>8317</v>
      </c>
      <c r="R3005" s="9" t="s">
        <v>8357</v>
      </c>
      <c r="S3005" s="13">
        <f>(((K3005/60)/60)/24)+DATE(1970,1,1)+(-5/24)</f>
        <v>42398.640925925924</v>
      </c>
      <c r="T3005" s="13">
        <f>(((J3005/60)/60)/24)+DATE(1970,1,1)+(-5/24)</f>
        <v>42430.040972222218</v>
      </c>
      <c r="U3005">
        <f t="shared" si="46"/>
        <v>2016</v>
      </c>
    </row>
    <row r="3006" spans="1:21" ht="45" x14ac:dyDescent="0.2">
      <c r="A3006" s="8">
        <f>F3006/E3006</f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14">
        <f>F3006/M3006</f>
        <v>162.90974729241879</v>
      </c>
      <c r="Q3006" s="9" t="s">
        <v>8317</v>
      </c>
      <c r="R3006" s="9" t="s">
        <v>8357</v>
      </c>
      <c r="S3006" s="13">
        <f>(((K3006/60)/60)/24)+DATE(1970,1,1)+(-5/24)</f>
        <v>41928.672731481478</v>
      </c>
      <c r="T3006" s="13">
        <f>(((J3006/60)/60)/24)+DATE(1970,1,1)+(-5/24)</f>
        <v>41958.714398148142</v>
      </c>
      <c r="U3006">
        <f t="shared" si="46"/>
        <v>2014</v>
      </c>
    </row>
    <row r="3007" spans="1:21" ht="45" x14ac:dyDescent="0.2">
      <c r="A3007" s="8">
        <f>F3007/E3007</f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14">
        <f>F3007/M3007</f>
        <v>108.24237288135593</v>
      </c>
      <c r="Q3007" s="9" t="s">
        <v>8317</v>
      </c>
      <c r="R3007" s="9" t="s">
        <v>8357</v>
      </c>
      <c r="S3007" s="13">
        <f>(((K3007/60)/60)/24)+DATE(1970,1,1)+(-5/24)</f>
        <v>41888.466493055552</v>
      </c>
      <c r="T3007" s="13">
        <f>(((J3007/60)/60)/24)+DATE(1970,1,1)+(-5/24)</f>
        <v>41918.466493055552</v>
      </c>
      <c r="U3007">
        <f t="shared" si="46"/>
        <v>2014</v>
      </c>
    </row>
    <row r="3008" spans="1:21" ht="30" x14ac:dyDescent="0.2">
      <c r="A3008" s="8">
        <f>F3008/E3008</f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14">
        <f>F3008/M3008</f>
        <v>88.865979381443296</v>
      </c>
      <c r="Q3008" s="9" t="s">
        <v>8317</v>
      </c>
      <c r="R3008" s="9" t="s">
        <v>8357</v>
      </c>
      <c r="S3008" s="13">
        <f>(((K3008/60)/60)/24)+DATE(1970,1,1)+(-5/24)</f>
        <v>41957.548506944448</v>
      </c>
      <c r="T3008" s="13">
        <f>(((J3008/60)/60)/24)+DATE(1970,1,1)+(-5/24)</f>
        <v>41987.548506944448</v>
      </c>
      <c r="U3008">
        <f t="shared" si="46"/>
        <v>2014</v>
      </c>
    </row>
    <row r="3009" spans="1:21" ht="30" x14ac:dyDescent="0.2">
      <c r="A3009" s="8">
        <f>F3009/E3009</f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14">
        <f>F3009/M3009</f>
        <v>54</v>
      </c>
      <c r="Q3009" s="9" t="s">
        <v>8317</v>
      </c>
      <c r="R3009" s="9" t="s">
        <v>8357</v>
      </c>
      <c r="S3009" s="13">
        <f>(((K3009/60)/60)/24)+DATE(1970,1,1)+(-5/24)</f>
        <v>42098.007905092592</v>
      </c>
      <c r="T3009" s="13">
        <f>(((J3009/60)/60)/24)+DATE(1970,1,1)+(-5/24)</f>
        <v>42119.007905092592</v>
      </c>
      <c r="U3009">
        <f t="shared" si="46"/>
        <v>2015</v>
      </c>
    </row>
    <row r="3010" spans="1:21" ht="45" x14ac:dyDescent="0.2">
      <c r="A3010" s="8">
        <f>F3010/E3010</f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14">
        <f>F3010/M3010</f>
        <v>116.73076923076923</v>
      </c>
      <c r="Q3010" s="9" t="s">
        <v>8317</v>
      </c>
      <c r="R3010" s="9" t="s">
        <v>8357</v>
      </c>
      <c r="S3010" s="13">
        <f>(((K3010/60)/60)/24)+DATE(1970,1,1)+(-5/24)</f>
        <v>42360.003692129627</v>
      </c>
      <c r="T3010" s="13">
        <f>(((J3010/60)/60)/24)+DATE(1970,1,1)+(-5/24)</f>
        <v>42390.003692129627</v>
      </c>
      <c r="U3010">
        <f t="shared" si="46"/>
        <v>2015</v>
      </c>
    </row>
    <row r="3011" spans="1:21" ht="45" x14ac:dyDescent="0.2">
      <c r="A3011" s="8">
        <f>F3011/E3011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14">
        <f>F3011/M3011</f>
        <v>233.8984375</v>
      </c>
      <c r="Q3011" s="9" t="s">
        <v>8317</v>
      </c>
      <c r="R3011" s="9" t="s">
        <v>8357</v>
      </c>
      <c r="S3011" s="13">
        <f>(((K3011/60)/60)/24)+DATE(1970,1,1)+(-5/24)</f>
        <v>41939.361574074072</v>
      </c>
      <c r="T3011" s="13">
        <f>(((J3011/60)/60)/24)+DATE(1970,1,1)+(-5/24)</f>
        <v>41969.403240740743</v>
      </c>
      <c r="U3011">
        <f t="shared" ref="U3011:U3074" si="47">YEAR(S3011)</f>
        <v>2014</v>
      </c>
    </row>
    <row r="3012" spans="1:21" ht="45" x14ac:dyDescent="0.2">
      <c r="A3012" s="8">
        <f>F3012/E3012</f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14">
        <f>F3012/M3012</f>
        <v>158</v>
      </c>
      <c r="Q3012" s="9" t="s">
        <v>8317</v>
      </c>
      <c r="R3012" s="9" t="s">
        <v>8357</v>
      </c>
      <c r="S3012" s="13">
        <f>(((K3012/60)/60)/24)+DATE(1970,1,1)+(-5/24)</f>
        <v>41996.624062499999</v>
      </c>
      <c r="T3012" s="13">
        <f>(((J3012/60)/60)/24)+DATE(1970,1,1)+(-5/24)</f>
        <v>42056.624062499999</v>
      </c>
      <c r="U3012">
        <f t="shared" si="47"/>
        <v>2014</v>
      </c>
    </row>
    <row r="3013" spans="1:21" ht="45" x14ac:dyDescent="0.2">
      <c r="A3013" s="8">
        <f>F3013/E3013</f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14">
        <f>F3013/M3013</f>
        <v>14.84</v>
      </c>
      <c r="Q3013" s="9" t="s">
        <v>8317</v>
      </c>
      <c r="R3013" s="9" t="s">
        <v>8357</v>
      </c>
      <c r="S3013" s="13">
        <f>(((K3013/60)/60)/24)+DATE(1970,1,1)+(-5/24)</f>
        <v>42334.260601851849</v>
      </c>
      <c r="T3013" s="13">
        <f>(((J3013/60)/60)/24)+DATE(1970,1,1)+(-5/24)</f>
        <v>42361.749305555553</v>
      </c>
      <c r="U3013">
        <f t="shared" si="47"/>
        <v>2015</v>
      </c>
    </row>
    <row r="3014" spans="1:21" ht="45" x14ac:dyDescent="0.2">
      <c r="A3014" s="8">
        <f>F3014/E3014</f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14">
        <f>F3014/M3014</f>
        <v>85.181818181818187</v>
      </c>
      <c r="Q3014" s="9" t="s">
        <v>8317</v>
      </c>
      <c r="R3014" s="9" t="s">
        <v>8357</v>
      </c>
      <c r="S3014" s="13">
        <f>(((K3014/60)/60)/24)+DATE(1970,1,1)+(-5/24)</f>
        <v>42024.494560185187</v>
      </c>
      <c r="T3014" s="13">
        <f>(((J3014/60)/60)/24)+DATE(1970,1,1)+(-5/24)</f>
        <v>42045.494560185187</v>
      </c>
      <c r="U3014">
        <f t="shared" si="47"/>
        <v>2015</v>
      </c>
    </row>
    <row r="3015" spans="1:21" ht="45" x14ac:dyDescent="0.2">
      <c r="A3015" s="8">
        <f>F3015/E3015</f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14">
        <f>F3015/M3015</f>
        <v>146.69158878504672</v>
      </c>
      <c r="Q3015" s="9" t="s">
        <v>8317</v>
      </c>
      <c r="R3015" s="9" t="s">
        <v>8357</v>
      </c>
      <c r="S3015" s="13">
        <f>(((K3015/60)/60)/24)+DATE(1970,1,1)+(-5/24)</f>
        <v>42146.627881944441</v>
      </c>
      <c r="T3015" s="13">
        <f>(((J3015/60)/60)/24)+DATE(1970,1,1)+(-5/24)</f>
        <v>42176.627881944441</v>
      </c>
      <c r="U3015">
        <f t="shared" si="47"/>
        <v>2015</v>
      </c>
    </row>
    <row r="3016" spans="1:21" ht="45" x14ac:dyDescent="0.2">
      <c r="A3016" s="8">
        <f>F3016/E3016</f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14">
        <f>F3016/M3016</f>
        <v>50.764811490125673</v>
      </c>
      <c r="Q3016" s="9" t="s">
        <v>8317</v>
      </c>
      <c r="R3016" s="9" t="s">
        <v>8357</v>
      </c>
      <c r="S3016" s="13">
        <f>(((K3016/60)/60)/24)+DATE(1970,1,1)+(-5/24)</f>
        <v>41919.915277777778</v>
      </c>
      <c r="T3016" s="13">
        <f>(((J3016/60)/60)/24)+DATE(1970,1,1)+(-5/24)</f>
        <v>41948</v>
      </c>
      <c r="U3016">
        <f t="shared" si="47"/>
        <v>2014</v>
      </c>
    </row>
    <row r="3017" spans="1:21" ht="45" x14ac:dyDescent="0.2">
      <c r="A3017" s="8">
        <f>F3017/E3017</f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14">
        <f>F3017/M3017</f>
        <v>87.7</v>
      </c>
      <c r="Q3017" s="9" t="s">
        <v>8317</v>
      </c>
      <c r="R3017" s="9" t="s">
        <v>8357</v>
      </c>
      <c r="S3017" s="13">
        <f>(((K3017/60)/60)/24)+DATE(1970,1,1)+(-5/24)</f>
        <v>41785.518958333334</v>
      </c>
      <c r="T3017" s="13">
        <f>(((J3017/60)/60)/24)+DATE(1970,1,1)+(-5/24)</f>
        <v>41800.958333333328</v>
      </c>
      <c r="U3017">
        <f t="shared" si="47"/>
        <v>2014</v>
      </c>
    </row>
    <row r="3018" spans="1:21" ht="45" x14ac:dyDescent="0.2">
      <c r="A3018" s="8">
        <f>F3018/E3018</f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14">
        <f>F3018/M3018</f>
        <v>242.27777777777777</v>
      </c>
      <c r="Q3018" s="9" t="s">
        <v>8317</v>
      </c>
      <c r="R3018" s="9" t="s">
        <v>8357</v>
      </c>
      <c r="S3018" s="13">
        <f>(((K3018/60)/60)/24)+DATE(1970,1,1)+(-5/24)</f>
        <v>41778.339722222219</v>
      </c>
      <c r="T3018" s="13">
        <f>(((J3018/60)/60)/24)+DATE(1970,1,1)+(-5/24)</f>
        <v>41838.339722222219</v>
      </c>
      <c r="U3018">
        <f t="shared" si="47"/>
        <v>2014</v>
      </c>
    </row>
    <row r="3019" spans="1:21" ht="45" x14ac:dyDescent="0.2">
      <c r="A3019" s="8">
        <f>F3019/E3019</f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14">
        <f>F3019/M3019</f>
        <v>146.44654088050314</v>
      </c>
      <c r="Q3019" s="9" t="s">
        <v>8317</v>
      </c>
      <c r="R3019" s="9" t="s">
        <v>8357</v>
      </c>
      <c r="S3019" s="13">
        <f>(((K3019/60)/60)/24)+DATE(1970,1,1)+(-5/24)</f>
        <v>41841.641701388886</v>
      </c>
      <c r="T3019" s="13">
        <f>(((J3019/60)/60)/24)+DATE(1970,1,1)+(-5/24)</f>
        <v>41871.641701388886</v>
      </c>
      <c r="U3019">
        <f t="shared" si="47"/>
        <v>2014</v>
      </c>
    </row>
    <row r="3020" spans="1:21" ht="45" x14ac:dyDescent="0.2">
      <c r="A3020" s="8">
        <f>F3020/E3020</f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14">
        <f>F3020/M3020</f>
        <v>103.17073170731707</v>
      </c>
      <c r="Q3020" s="9" t="s">
        <v>8317</v>
      </c>
      <c r="R3020" s="9" t="s">
        <v>8357</v>
      </c>
      <c r="S3020" s="13">
        <f>(((K3020/60)/60)/24)+DATE(1970,1,1)+(-5/24)</f>
        <v>42163.090000000004</v>
      </c>
      <c r="T3020" s="13">
        <f>(((J3020/60)/60)/24)+DATE(1970,1,1)+(-5/24)</f>
        <v>42205.708333333336</v>
      </c>
      <c r="U3020">
        <f t="shared" si="47"/>
        <v>2015</v>
      </c>
    </row>
    <row r="3021" spans="1:21" ht="45" x14ac:dyDescent="0.2">
      <c r="A3021" s="8">
        <f>F3021/E3021</f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14">
        <f>F3021/M3021</f>
        <v>80.464601769911511</v>
      </c>
      <c r="Q3021" s="9" t="s">
        <v>8317</v>
      </c>
      <c r="R3021" s="9" t="s">
        <v>8357</v>
      </c>
      <c r="S3021" s="13">
        <f>(((K3021/60)/60)/24)+DATE(1970,1,1)+(-5/24)</f>
        <v>41758.625231481477</v>
      </c>
      <c r="T3021" s="13">
        <f>(((J3021/60)/60)/24)+DATE(1970,1,1)+(-5/24)</f>
        <v>41785.916666666664</v>
      </c>
      <c r="U3021">
        <f t="shared" si="47"/>
        <v>2014</v>
      </c>
    </row>
    <row r="3022" spans="1:21" ht="45" x14ac:dyDescent="0.2">
      <c r="A3022" s="8">
        <f>F3022/E3022</f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14">
        <f>F3022/M3022</f>
        <v>234.66666666666666</v>
      </c>
      <c r="Q3022" s="9" t="s">
        <v>8317</v>
      </c>
      <c r="R3022" s="9" t="s">
        <v>8357</v>
      </c>
      <c r="S3022" s="13">
        <f>(((K3022/60)/60)/24)+DATE(1970,1,1)+(-5/24)</f>
        <v>42170.638113425921</v>
      </c>
      <c r="T3022" s="13">
        <f>(((J3022/60)/60)/24)+DATE(1970,1,1)+(-5/24)</f>
        <v>42230.638113425921</v>
      </c>
      <c r="U3022">
        <f t="shared" si="47"/>
        <v>2015</v>
      </c>
    </row>
    <row r="3023" spans="1:21" ht="45" x14ac:dyDescent="0.2">
      <c r="A3023" s="8">
        <f>F3023/E3023</f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14">
        <f>F3023/M3023</f>
        <v>50.689320388349515</v>
      </c>
      <c r="Q3023" s="9" t="s">
        <v>8317</v>
      </c>
      <c r="R3023" s="9" t="s">
        <v>8357</v>
      </c>
      <c r="S3023" s="13">
        <f>(((K3023/60)/60)/24)+DATE(1970,1,1)+(-5/24)</f>
        <v>42660.410520833328</v>
      </c>
      <c r="T3023" s="13">
        <f>(((J3023/60)/60)/24)+DATE(1970,1,1)+(-5/24)</f>
        <v>42696.040972222218</v>
      </c>
      <c r="U3023">
        <f t="shared" si="47"/>
        <v>2016</v>
      </c>
    </row>
    <row r="3024" spans="1:21" ht="45" x14ac:dyDescent="0.2">
      <c r="A3024" s="8">
        <f>F3024/E3024</f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14">
        <f>F3024/M3024</f>
        <v>162.70967741935485</v>
      </c>
      <c r="Q3024" s="9" t="s">
        <v>8317</v>
      </c>
      <c r="R3024" s="9" t="s">
        <v>8357</v>
      </c>
      <c r="S3024" s="13">
        <f>(((K3024/60)/60)/24)+DATE(1970,1,1)+(-5/24)</f>
        <v>42564.745474537034</v>
      </c>
      <c r="T3024" s="13">
        <f>(((J3024/60)/60)/24)+DATE(1970,1,1)+(-5/24)</f>
        <v>42609.745474537034</v>
      </c>
      <c r="U3024">
        <f t="shared" si="47"/>
        <v>2016</v>
      </c>
    </row>
    <row r="3025" spans="1:21" ht="45" x14ac:dyDescent="0.2">
      <c r="A3025" s="8">
        <f>F3025/E3025</f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14">
        <f>F3025/M3025</f>
        <v>120.16666666666667</v>
      </c>
      <c r="Q3025" s="9" t="s">
        <v>8317</v>
      </c>
      <c r="R3025" s="9" t="s">
        <v>8357</v>
      </c>
      <c r="S3025" s="13">
        <f>(((K3025/60)/60)/24)+DATE(1970,1,1)+(-5/24)</f>
        <v>42121.46743055556</v>
      </c>
      <c r="T3025" s="13">
        <f>(((J3025/60)/60)/24)+DATE(1970,1,1)+(-5/24)</f>
        <v>42166.46743055556</v>
      </c>
      <c r="U3025">
        <f t="shared" si="47"/>
        <v>2015</v>
      </c>
    </row>
    <row r="3026" spans="1:21" ht="45" x14ac:dyDescent="0.2">
      <c r="A3026" s="8">
        <f>F3026/E3026</f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14">
        <f>F3026/M3026</f>
        <v>67.697802197802204</v>
      </c>
      <c r="Q3026" s="9" t="s">
        <v>8317</v>
      </c>
      <c r="R3026" s="9" t="s">
        <v>8357</v>
      </c>
      <c r="S3026" s="13">
        <f>(((K3026/60)/60)/24)+DATE(1970,1,1)+(-5/24)</f>
        <v>41158.785590277774</v>
      </c>
      <c r="T3026" s="13">
        <f>(((J3026/60)/60)/24)+DATE(1970,1,1)+(-5/24)</f>
        <v>41188.785590277774</v>
      </c>
      <c r="U3026">
        <f t="shared" si="47"/>
        <v>2012</v>
      </c>
    </row>
    <row r="3027" spans="1:21" ht="45" x14ac:dyDescent="0.2">
      <c r="A3027" s="8">
        <f>F3027/E3027</f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14">
        <f>F3027/M3027</f>
        <v>52.103448275862071</v>
      </c>
      <c r="Q3027" s="9" t="s">
        <v>8317</v>
      </c>
      <c r="R3027" s="9" t="s">
        <v>8357</v>
      </c>
      <c r="S3027" s="13">
        <f>(((K3027/60)/60)/24)+DATE(1970,1,1)+(-5/24)</f>
        <v>41761.301076388889</v>
      </c>
      <c r="T3027" s="13">
        <f>(((J3027/60)/60)/24)+DATE(1970,1,1)+(-5/24)</f>
        <v>41789.458333333328</v>
      </c>
      <c r="U3027">
        <f t="shared" si="47"/>
        <v>2014</v>
      </c>
    </row>
    <row r="3028" spans="1:21" ht="45" x14ac:dyDescent="0.2">
      <c r="A3028" s="8">
        <f>F3028/E3028</f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14">
        <f>F3028/M3028</f>
        <v>51.6</v>
      </c>
      <c r="Q3028" s="9" t="s">
        <v>8317</v>
      </c>
      <c r="R3028" s="9" t="s">
        <v>8357</v>
      </c>
      <c r="S3028" s="13">
        <f>(((K3028/60)/60)/24)+DATE(1970,1,1)+(-5/24)</f>
        <v>42783.251064814809</v>
      </c>
      <c r="T3028" s="13">
        <f>(((J3028/60)/60)/24)+DATE(1970,1,1)+(-5/24)</f>
        <v>42797.251064814809</v>
      </c>
      <c r="U3028">
        <f t="shared" si="47"/>
        <v>2017</v>
      </c>
    </row>
    <row r="3029" spans="1:21" ht="30" x14ac:dyDescent="0.2">
      <c r="A3029" s="8">
        <f>F3029/E3029</f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14">
        <f>F3029/M3029</f>
        <v>164.3</v>
      </c>
      <c r="Q3029" s="9" t="s">
        <v>8317</v>
      </c>
      <c r="R3029" s="9" t="s">
        <v>8357</v>
      </c>
      <c r="S3029" s="13">
        <f>(((K3029/60)/60)/24)+DATE(1970,1,1)+(-5/24)</f>
        <v>42053.49596064815</v>
      </c>
      <c r="T3029" s="13">
        <f>(((J3029/60)/60)/24)+DATE(1970,1,1)+(-5/24)</f>
        <v>42083.454293981478</v>
      </c>
      <c r="U3029">
        <f t="shared" si="47"/>
        <v>2015</v>
      </c>
    </row>
    <row r="3030" spans="1:21" ht="30" x14ac:dyDescent="0.2">
      <c r="A3030" s="8">
        <f>F3030/E3030</f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14">
        <f>F3030/M3030</f>
        <v>84.858585858585855</v>
      </c>
      <c r="Q3030" s="9" t="s">
        <v>8317</v>
      </c>
      <c r="R3030" s="9" t="s">
        <v>8357</v>
      </c>
      <c r="S3030" s="13">
        <f>(((K3030/60)/60)/24)+DATE(1970,1,1)+(-5/24)</f>
        <v>42567.055844907409</v>
      </c>
      <c r="T3030" s="13">
        <f>(((J3030/60)/60)/24)+DATE(1970,1,1)+(-5/24)</f>
        <v>42597.055844907409</v>
      </c>
      <c r="U3030">
        <f t="shared" si="47"/>
        <v>2016</v>
      </c>
    </row>
    <row r="3031" spans="1:21" ht="45" x14ac:dyDescent="0.2">
      <c r="A3031" s="8">
        <f>F3031/E3031</f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14">
        <f>F3031/M3031</f>
        <v>94.548850574712645</v>
      </c>
      <c r="Q3031" s="9" t="s">
        <v>8317</v>
      </c>
      <c r="R3031" s="9" t="s">
        <v>8357</v>
      </c>
      <c r="S3031" s="13">
        <f>(((K3031/60)/60)/24)+DATE(1970,1,1)+(-5/24)</f>
        <v>41932.500543981478</v>
      </c>
      <c r="T3031" s="13">
        <f>(((J3031/60)/60)/24)+DATE(1970,1,1)+(-5/24)</f>
        <v>41960.982638888883</v>
      </c>
      <c r="U3031">
        <f t="shared" si="47"/>
        <v>2014</v>
      </c>
    </row>
    <row r="3032" spans="1:21" ht="45" x14ac:dyDescent="0.2">
      <c r="A3032" s="8">
        <f>F3032/E3032</f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14">
        <f>F3032/M3032</f>
        <v>45.536585365853661</v>
      </c>
      <c r="Q3032" s="9" t="s">
        <v>8317</v>
      </c>
      <c r="R3032" s="9" t="s">
        <v>8357</v>
      </c>
      <c r="S3032" s="13">
        <f>(((K3032/60)/60)/24)+DATE(1970,1,1)+(-5/24)</f>
        <v>42233.5390162037</v>
      </c>
      <c r="T3032" s="13">
        <f>(((J3032/60)/60)/24)+DATE(1970,1,1)+(-5/24)</f>
        <v>42263.5390162037</v>
      </c>
      <c r="U3032">
        <f t="shared" si="47"/>
        <v>2015</v>
      </c>
    </row>
    <row r="3033" spans="1:21" ht="75" x14ac:dyDescent="0.2">
      <c r="A3033" s="8">
        <f>F3033/E3033</f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14">
        <f>F3033/M3033</f>
        <v>51.724137931034484</v>
      </c>
      <c r="Q3033" s="9" t="s">
        <v>8317</v>
      </c>
      <c r="R3033" s="9" t="s">
        <v>8357</v>
      </c>
      <c r="S3033" s="13">
        <f>(((K3033/60)/60)/24)+DATE(1970,1,1)+(-5/24)</f>
        <v>42597.674155092587</v>
      </c>
      <c r="T3033" s="13">
        <f>(((J3033/60)/60)/24)+DATE(1970,1,1)+(-5/24)</f>
        <v>42657.674155092587</v>
      </c>
      <c r="U3033">
        <f t="shared" si="47"/>
        <v>2016</v>
      </c>
    </row>
    <row r="3034" spans="1:21" ht="45" x14ac:dyDescent="0.2">
      <c r="A3034" s="8">
        <f>F3034/E3034</f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14">
        <f>F3034/M3034</f>
        <v>50.88</v>
      </c>
      <c r="Q3034" s="9" t="s">
        <v>8317</v>
      </c>
      <c r="R3034" s="9" t="s">
        <v>8357</v>
      </c>
      <c r="S3034" s="13">
        <f>(((K3034/60)/60)/24)+DATE(1970,1,1)+(-5/24)</f>
        <v>42227.836331018516</v>
      </c>
      <c r="T3034" s="13">
        <f>(((J3034/60)/60)/24)+DATE(1970,1,1)+(-5/24)</f>
        <v>42257.836331018516</v>
      </c>
      <c r="U3034">
        <f t="shared" si="47"/>
        <v>2015</v>
      </c>
    </row>
    <row r="3035" spans="1:21" ht="45" x14ac:dyDescent="0.2">
      <c r="A3035" s="8">
        <f>F3035/E3035</f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14">
        <f>F3035/M3035</f>
        <v>191.13043478260869</v>
      </c>
      <c r="Q3035" s="9" t="s">
        <v>8317</v>
      </c>
      <c r="R3035" s="9" t="s">
        <v>8357</v>
      </c>
      <c r="S3035" s="13">
        <f>(((K3035/60)/60)/24)+DATE(1970,1,1)+(-5/24)</f>
        <v>42569.901909722219</v>
      </c>
      <c r="T3035" s="13">
        <f>(((J3035/60)/60)/24)+DATE(1970,1,1)+(-5/24)</f>
        <v>42599.901909722219</v>
      </c>
      <c r="U3035">
        <f t="shared" si="47"/>
        <v>2016</v>
      </c>
    </row>
    <row r="3036" spans="1:21" ht="60" x14ac:dyDescent="0.2">
      <c r="A3036" s="8">
        <f>F3036/E3036</f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14">
        <f>F3036/M3036</f>
        <v>89.314285714285717</v>
      </c>
      <c r="Q3036" s="9" t="s">
        <v>8317</v>
      </c>
      <c r="R3036" s="9" t="s">
        <v>8357</v>
      </c>
      <c r="S3036" s="13">
        <f>(((K3036/60)/60)/24)+DATE(1970,1,1)+(-5/24)</f>
        <v>42644.327025462961</v>
      </c>
      <c r="T3036" s="13">
        <f>(((J3036/60)/60)/24)+DATE(1970,1,1)+(-5/24)</f>
        <v>42674.957638888889</v>
      </c>
      <c r="U3036">
        <f t="shared" si="47"/>
        <v>2016</v>
      </c>
    </row>
    <row r="3037" spans="1:21" ht="30" x14ac:dyDescent="0.2">
      <c r="A3037" s="8">
        <f>F3037/E3037</f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14">
        <f>F3037/M3037</f>
        <v>88.588631921824103</v>
      </c>
      <c r="Q3037" s="9" t="s">
        <v>8317</v>
      </c>
      <c r="R3037" s="9" t="s">
        <v>8357</v>
      </c>
      <c r="S3037" s="13">
        <f>(((K3037/60)/60)/24)+DATE(1970,1,1)+(-5/24)</f>
        <v>41368.351956018516</v>
      </c>
      <c r="T3037" s="13">
        <f>(((J3037/60)/60)/24)+DATE(1970,1,1)+(-5/24)</f>
        <v>41398.351956018516</v>
      </c>
      <c r="U3037">
        <f t="shared" si="47"/>
        <v>2013</v>
      </c>
    </row>
    <row r="3038" spans="1:21" ht="45" x14ac:dyDescent="0.2">
      <c r="A3038" s="8">
        <f>F3038/E3038</f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14">
        <f>F3038/M3038</f>
        <v>96.300911854103347</v>
      </c>
      <c r="Q3038" s="9" t="s">
        <v>8317</v>
      </c>
      <c r="R3038" s="9" t="s">
        <v>8357</v>
      </c>
      <c r="S3038" s="13">
        <f>(((K3038/60)/60)/24)+DATE(1970,1,1)+(-5/24)</f>
        <v>41466.576898148145</v>
      </c>
      <c r="T3038" s="13">
        <f>(((J3038/60)/60)/24)+DATE(1970,1,1)+(-5/24)</f>
        <v>41502.290972222218</v>
      </c>
      <c r="U3038">
        <f t="shared" si="47"/>
        <v>2013</v>
      </c>
    </row>
    <row r="3039" spans="1:21" ht="60" x14ac:dyDescent="0.2">
      <c r="A3039" s="8">
        <f>F3039/E3039</f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14">
        <f>F3039/M3039</f>
        <v>33.3125</v>
      </c>
      <c r="Q3039" s="9" t="s">
        <v>8317</v>
      </c>
      <c r="R3039" s="9" t="s">
        <v>8357</v>
      </c>
      <c r="S3039" s="13">
        <f>(((K3039/60)/60)/24)+DATE(1970,1,1)+(-5/24)</f>
        <v>40378.684872685182</v>
      </c>
      <c r="T3039" s="13">
        <f>(((J3039/60)/60)/24)+DATE(1970,1,1)+(-5/24)</f>
        <v>40452.999305555553</v>
      </c>
      <c r="U3039">
        <f t="shared" si="47"/>
        <v>2010</v>
      </c>
    </row>
    <row r="3040" spans="1:21" ht="45" x14ac:dyDescent="0.2">
      <c r="A3040" s="8">
        <f>F3040/E3040</f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14">
        <f>F3040/M3040</f>
        <v>37.222222222222221</v>
      </c>
      <c r="Q3040" s="9" t="s">
        <v>8317</v>
      </c>
      <c r="R3040" s="9" t="s">
        <v>8357</v>
      </c>
      <c r="S3040" s="13">
        <f>(((K3040/60)/60)/24)+DATE(1970,1,1)+(-5/24)</f>
        <v>42373.043946759259</v>
      </c>
      <c r="T3040" s="13">
        <f>(((J3040/60)/60)/24)+DATE(1970,1,1)+(-5/24)</f>
        <v>42433.043946759259</v>
      </c>
      <c r="U3040">
        <f t="shared" si="47"/>
        <v>2016</v>
      </c>
    </row>
    <row r="3041" spans="1:21" ht="45" x14ac:dyDescent="0.2">
      <c r="A3041" s="8">
        <f>F3041/E3041</f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14">
        <f>F3041/M3041</f>
        <v>92.130423728813554</v>
      </c>
      <c r="Q3041" s="9" t="s">
        <v>8317</v>
      </c>
      <c r="R3041" s="9" t="s">
        <v>8357</v>
      </c>
      <c r="S3041" s="13">
        <f>(((K3041/60)/60)/24)+DATE(1970,1,1)+(-5/24)</f>
        <v>41610.586087962962</v>
      </c>
      <c r="T3041" s="13">
        <f>(((J3041/60)/60)/24)+DATE(1970,1,1)+(-5/24)</f>
        <v>41637.124305555553</v>
      </c>
      <c r="U3041">
        <f t="shared" si="47"/>
        <v>2013</v>
      </c>
    </row>
    <row r="3042" spans="1:21" ht="45" x14ac:dyDescent="0.2">
      <c r="A3042" s="8">
        <f>F3042/E3042</f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14">
        <f>F3042/M3042</f>
        <v>76.785714285714292</v>
      </c>
      <c r="Q3042" s="9" t="s">
        <v>8317</v>
      </c>
      <c r="R3042" s="9" t="s">
        <v>8357</v>
      </c>
      <c r="S3042" s="13">
        <f>(((K3042/60)/60)/24)+DATE(1970,1,1)+(-5/24)</f>
        <v>42177.583576388883</v>
      </c>
      <c r="T3042" s="13">
        <f>(((J3042/60)/60)/24)+DATE(1970,1,1)+(-5/24)</f>
        <v>42181.749999999993</v>
      </c>
      <c r="U3042">
        <f t="shared" si="47"/>
        <v>2015</v>
      </c>
    </row>
    <row r="3043" spans="1:21" ht="30" x14ac:dyDescent="0.2">
      <c r="A3043" s="8">
        <f>F3043/E3043</f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14">
        <f>F3043/M3043</f>
        <v>96.526315789473685</v>
      </c>
      <c r="Q3043" s="9" t="s">
        <v>8317</v>
      </c>
      <c r="R3043" s="9" t="s">
        <v>8357</v>
      </c>
      <c r="S3043" s="13">
        <f>(((K3043/60)/60)/24)+DATE(1970,1,1)+(-5/24)</f>
        <v>42359.660277777781</v>
      </c>
      <c r="T3043" s="13">
        <f>(((J3043/60)/60)/24)+DATE(1970,1,1)+(-5/24)</f>
        <v>42389.660277777781</v>
      </c>
      <c r="U3043">
        <f t="shared" si="47"/>
        <v>2015</v>
      </c>
    </row>
    <row r="3044" spans="1:21" ht="45" x14ac:dyDescent="0.2">
      <c r="A3044" s="8">
        <f>F3044/E3044</f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14">
        <f>F3044/M3044</f>
        <v>51.891891891891895</v>
      </c>
      <c r="Q3044" s="9" t="s">
        <v>8317</v>
      </c>
      <c r="R3044" s="9" t="s">
        <v>8357</v>
      </c>
      <c r="S3044" s="13">
        <f>(((K3044/60)/60)/24)+DATE(1970,1,1)+(-5/24)</f>
        <v>42253.479710648149</v>
      </c>
      <c r="T3044" s="13">
        <f>(((J3044/60)/60)/24)+DATE(1970,1,1)+(-5/24)</f>
        <v>42283.479710648149</v>
      </c>
      <c r="U3044">
        <f t="shared" si="47"/>
        <v>2015</v>
      </c>
    </row>
    <row r="3045" spans="1:21" ht="45" x14ac:dyDescent="0.2">
      <c r="A3045" s="8">
        <f>F3045/E3045</f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14">
        <f>F3045/M3045</f>
        <v>128.9140625</v>
      </c>
      <c r="Q3045" s="9" t="s">
        <v>8317</v>
      </c>
      <c r="R3045" s="9" t="s">
        <v>8357</v>
      </c>
      <c r="S3045" s="13">
        <f>(((K3045/60)/60)/24)+DATE(1970,1,1)+(-5/24)</f>
        <v>42082.862256944441</v>
      </c>
      <c r="T3045" s="13">
        <f>(((J3045/60)/60)/24)+DATE(1970,1,1)+(-5/24)</f>
        <v>42109.909722222219</v>
      </c>
      <c r="U3045">
        <f t="shared" si="47"/>
        <v>2015</v>
      </c>
    </row>
    <row r="3046" spans="1:21" ht="45" x14ac:dyDescent="0.2">
      <c r="A3046" s="8">
        <f>F3046/E3046</f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14">
        <f>F3046/M3046</f>
        <v>84.108974358974365</v>
      </c>
      <c r="Q3046" s="9" t="s">
        <v>8317</v>
      </c>
      <c r="R3046" s="9" t="s">
        <v>8357</v>
      </c>
      <c r="S3046" s="13">
        <f>(((K3046/60)/60)/24)+DATE(1970,1,1)+(-5/24)</f>
        <v>42387.518495370365</v>
      </c>
      <c r="T3046" s="13">
        <f>(((J3046/60)/60)/24)+DATE(1970,1,1)+(-5/24)</f>
        <v>42402.518495370365</v>
      </c>
      <c r="U3046">
        <f t="shared" si="47"/>
        <v>2016</v>
      </c>
    </row>
    <row r="3047" spans="1:21" ht="45" x14ac:dyDescent="0.2">
      <c r="A3047" s="8">
        <f>F3047/E3047</f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14">
        <f>F3047/M3047</f>
        <v>82.941562500000003</v>
      </c>
      <c r="Q3047" s="9" t="s">
        <v>8317</v>
      </c>
      <c r="R3047" s="9" t="s">
        <v>8357</v>
      </c>
      <c r="S3047" s="13">
        <f>(((K3047/60)/60)/24)+DATE(1970,1,1)+(-5/24)</f>
        <v>41842.947395833333</v>
      </c>
      <c r="T3047" s="13">
        <f>(((J3047/60)/60)/24)+DATE(1970,1,1)+(-5/24)</f>
        <v>41872.947395833333</v>
      </c>
      <c r="U3047">
        <f t="shared" si="47"/>
        <v>2014</v>
      </c>
    </row>
    <row r="3048" spans="1:21" ht="45" x14ac:dyDescent="0.2">
      <c r="A3048" s="8">
        <f>F3048/E3048</f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14">
        <f>F3048/M3048</f>
        <v>259.94827586206895</v>
      </c>
      <c r="Q3048" s="9" t="s">
        <v>8317</v>
      </c>
      <c r="R3048" s="9" t="s">
        <v>8357</v>
      </c>
      <c r="S3048" s="13">
        <f>(((K3048/60)/60)/24)+DATE(1970,1,1)+(-5/24)</f>
        <v>41862.59474537037</v>
      </c>
      <c r="T3048" s="13">
        <f>(((J3048/60)/60)/24)+DATE(1970,1,1)+(-5/24)</f>
        <v>41891.994444444441</v>
      </c>
      <c r="U3048">
        <f t="shared" si="47"/>
        <v>2014</v>
      </c>
    </row>
    <row r="3049" spans="1:21" ht="45" x14ac:dyDescent="0.2">
      <c r="A3049" s="8">
        <f>F3049/E3049</f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14">
        <f>F3049/M3049</f>
        <v>37.25</v>
      </c>
      <c r="Q3049" s="9" t="s">
        <v>8317</v>
      </c>
      <c r="R3049" s="9" t="s">
        <v>8357</v>
      </c>
      <c r="S3049" s="13">
        <f>(((K3049/60)/60)/24)+DATE(1970,1,1)+(-5/24)</f>
        <v>42443.780717592592</v>
      </c>
      <c r="T3049" s="13">
        <f>(((J3049/60)/60)/24)+DATE(1970,1,1)+(-5/24)</f>
        <v>42487.344444444439</v>
      </c>
      <c r="U3049">
        <f t="shared" si="47"/>
        <v>2016</v>
      </c>
    </row>
    <row r="3050" spans="1:21" ht="45" x14ac:dyDescent="0.2">
      <c r="A3050" s="8">
        <f>F3050/E3050</f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14">
        <f>F3050/M3050</f>
        <v>177.02127659574469</v>
      </c>
      <c r="Q3050" s="9" t="s">
        <v>8317</v>
      </c>
      <c r="R3050" s="9" t="s">
        <v>8357</v>
      </c>
      <c r="S3050" s="13">
        <f>(((K3050/60)/60)/24)+DATE(1970,1,1)+(-5/24)</f>
        <v>41975.692847222213</v>
      </c>
      <c r="T3050" s="13">
        <f>(((J3050/60)/60)/24)+DATE(1970,1,1)+(-5/24)</f>
        <v>42004.681944444441</v>
      </c>
      <c r="U3050">
        <f t="shared" si="47"/>
        <v>2014</v>
      </c>
    </row>
    <row r="3051" spans="1:21" ht="45" x14ac:dyDescent="0.2">
      <c r="A3051" s="8">
        <f>F3051/E3051</f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14">
        <f>F3051/M3051</f>
        <v>74.074074074074076</v>
      </c>
      <c r="Q3051" s="9" t="s">
        <v>8317</v>
      </c>
      <c r="R3051" s="9" t="s">
        <v>8357</v>
      </c>
      <c r="S3051" s="13">
        <f>(((K3051/60)/60)/24)+DATE(1970,1,1)+(-5/24)</f>
        <v>42138.806192129625</v>
      </c>
      <c r="T3051" s="13">
        <f>(((J3051/60)/60)/24)+DATE(1970,1,1)+(-5/24)</f>
        <v>42168.806192129625</v>
      </c>
      <c r="U3051">
        <f t="shared" si="47"/>
        <v>2015</v>
      </c>
    </row>
    <row r="3052" spans="1:21" ht="30" x14ac:dyDescent="0.2">
      <c r="A3052" s="8">
        <f>F3052/E3052</f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14">
        <f>F3052/M3052</f>
        <v>70.666666666666671</v>
      </c>
      <c r="Q3052" s="9" t="s">
        <v>8317</v>
      </c>
      <c r="R3052" s="9" t="s">
        <v>8357</v>
      </c>
      <c r="S3052" s="13">
        <f>(((K3052/60)/60)/24)+DATE(1970,1,1)+(-5/24)</f>
        <v>42464.960185185184</v>
      </c>
      <c r="T3052" s="13">
        <f>(((J3052/60)/60)/24)+DATE(1970,1,1)+(-5/24)</f>
        <v>42494.960185185184</v>
      </c>
      <c r="U3052">
        <f t="shared" si="47"/>
        <v>2016</v>
      </c>
    </row>
    <row r="3053" spans="1:21" ht="45" x14ac:dyDescent="0.2">
      <c r="A3053" s="8">
        <f>F3053/E3053</f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14">
        <f>F3053/M3053</f>
        <v>23.62857142857143</v>
      </c>
      <c r="Q3053" s="9" t="s">
        <v>8317</v>
      </c>
      <c r="R3053" s="9" t="s">
        <v>8357</v>
      </c>
      <c r="S3053" s="13">
        <f>(((K3053/60)/60)/24)+DATE(1970,1,1)+(-5/24)</f>
        <v>42744.207696759251</v>
      </c>
      <c r="T3053" s="13">
        <f>(((J3053/60)/60)/24)+DATE(1970,1,1)+(-5/24)</f>
        <v>42774.207696759251</v>
      </c>
      <c r="U3053">
        <f t="shared" si="47"/>
        <v>2017</v>
      </c>
    </row>
    <row r="3054" spans="1:21" ht="30" x14ac:dyDescent="0.2">
      <c r="A3054" s="8">
        <f>F3054/E3054</f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14">
        <f>F3054/M3054</f>
        <v>37.5</v>
      </c>
      <c r="Q3054" s="9" t="s">
        <v>8317</v>
      </c>
      <c r="R3054" s="9" t="s">
        <v>8357</v>
      </c>
      <c r="S3054" s="13">
        <f>(((K3054/60)/60)/24)+DATE(1970,1,1)+(-5/24)</f>
        <v>42122.461736111109</v>
      </c>
      <c r="T3054" s="13">
        <f>(((J3054/60)/60)/24)+DATE(1970,1,1)+(-5/24)</f>
        <v>42152.457638888889</v>
      </c>
      <c r="U3054">
        <f t="shared" si="47"/>
        <v>2015</v>
      </c>
    </row>
    <row r="3055" spans="1:21" ht="45" x14ac:dyDescent="0.2">
      <c r="A3055" s="8">
        <f>F3055/E3055</f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14">
        <f>F3055/M3055</f>
        <v>13.333333333333334</v>
      </c>
      <c r="Q3055" s="9" t="s">
        <v>8317</v>
      </c>
      <c r="R3055" s="9" t="s">
        <v>8357</v>
      </c>
      <c r="S3055" s="13">
        <f>(((K3055/60)/60)/24)+DATE(1970,1,1)+(-5/24)</f>
        <v>41862.553391203699</v>
      </c>
      <c r="T3055" s="13">
        <f>(((J3055/60)/60)/24)+DATE(1970,1,1)+(-5/24)</f>
        <v>41913.957638888889</v>
      </c>
      <c r="U3055">
        <f t="shared" si="47"/>
        <v>2014</v>
      </c>
    </row>
    <row r="3056" spans="1:21" ht="45" x14ac:dyDescent="0.2">
      <c r="A3056" s="8">
        <f>F3056/E3056</f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14" t="e">
        <f>F3056/M3056</f>
        <v>#DIV/0!</v>
      </c>
      <c r="Q3056" s="9" t="s">
        <v>8317</v>
      </c>
      <c r="R3056" s="9" t="s">
        <v>8357</v>
      </c>
      <c r="S3056" s="13">
        <f>(((K3056/60)/60)/24)+DATE(1970,1,1)+(-5/24)</f>
        <v>42027.624467592592</v>
      </c>
      <c r="T3056" s="13">
        <f>(((J3056/60)/60)/24)+DATE(1970,1,1)+(-5/24)</f>
        <v>42064.836111111108</v>
      </c>
      <c r="U3056">
        <f t="shared" si="47"/>
        <v>2015</v>
      </c>
    </row>
    <row r="3057" spans="1:21" ht="45" x14ac:dyDescent="0.2">
      <c r="A3057" s="8">
        <f>F3057/E3057</f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14">
        <f>F3057/M3057</f>
        <v>1</v>
      </c>
      <c r="Q3057" s="9" t="s">
        <v>8317</v>
      </c>
      <c r="R3057" s="9" t="s">
        <v>8357</v>
      </c>
      <c r="S3057" s="13">
        <f>(((K3057/60)/60)/24)+DATE(1970,1,1)+(-5/24)</f>
        <v>41953.749884259254</v>
      </c>
      <c r="T3057" s="13">
        <f>(((J3057/60)/60)/24)+DATE(1970,1,1)+(-5/24)</f>
        <v>42013.749884259254</v>
      </c>
      <c r="U3057">
        <f t="shared" si="47"/>
        <v>2014</v>
      </c>
    </row>
    <row r="3058" spans="1:21" ht="45" x14ac:dyDescent="0.2">
      <c r="A3058" s="8">
        <f>F3058/E3058</f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14" t="e">
        <f>F3058/M3058</f>
        <v>#DIV/0!</v>
      </c>
      <c r="Q3058" s="9" t="s">
        <v>8317</v>
      </c>
      <c r="R3058" s="9" t="s">
        <v>8357</v>
      </c>
      <c r="S3058" s="13">
        <f>(((K3058/60)/60)/24)+DATE(1970,1,1)+(-5/24)</f>
        <v>41851.428055555552</v>
      </c>
      <c r="T3058" s="13">
        <f>(((J3058/60)/60)/24)+DATE(1970,1,1)+(-5/24)</f>
        <v>41911.428055555552</v>
      </c>
      <c r="U3058">
        <f t="shared" si="47"/>
        <v>2014</v>
      </c>
    </row>
    <row r="3059" spans="1:21" ht="45" x14ac:dyDescent="0.2">
      <c r="A3059" s="8">
        <f>F3059/E3059</f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14" t="e">
        <f>F3059/M3059</f>
        <v>#DIV/0!</v>
      </c>
      <c r="Q3059" s="9" t="s">
        <v>8317</v>
      </c>
      <c r="R3059" s="9" t="s">
        <v>8357</v>
      </c>
      <c r="S3059" s="13">
        <f>(((K3059/60)/60)/24)+DATE(1970,1,1)+(-5/24)</f>
        <v>42433.442256944443</v>
      </c>
      <c r="T3059" s="13">
        <f>(((J3059/60)/60)/24)+DATE(1970,1,1)+(-5/24)</f>
        <v>42463.400590277779</v>
      </c>
      <c r="U3059">
        <f t="shared" si="47"/>
        <v>2016</v>
      </c>
    </row>
    <row r="3060" spans="1:21" ht="45" x14ac:dyDescent="0.2">
      <c r="A3060" s="8">
        <f>F3060/E3060</f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14">
        <f>F3060/M3060</f>
        <v>1</v>
      </c>
      <c r="Q3060" s="9" t="s">
        <v>8317</v>
      </c>
      <c r="R3060" s="9" t="s">
        <v>8357</v>
      </c>
      <c r="S3060" s="13">
        <f>(((K3060/60)/60)/24)+DATE(1970,1,1)+(-5/24)</f>
        <v>42460.165972222218</v>
      </c>
      <c r="T3060" s="13">
        <f>(((J3060/60)/60)/24)+DATE(1970,1,1)+(-5/24)</f>
        <v>42510.165972222218</v>
      </c>
      <c r="U3060">
        <f t="shared" si="47"/>
        <v>2016</v>
      </c>
    </row>
    <row r="3061" spans="1:21" ht="45" x14ac:dyDescent="0.2">
      <c r="A3061" s="8">
        <f>F3061/E3061</f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14">
        <f>F3061/M3061</f>
        <v>41</v>
      </c>
      <c r="Q3061" s="9" t="s">
        <v>8317</v>
      </c>
      <c r="R3061" s="9" t="s">
        <v>8357</v>
      </c>
      <c r="S3061" s="13">
        <f>(((K3061/60)/60)/24)+DATE(1970,1,1)+(-5/24)</f>
        <v>41829.727384259255</v>
      </c>
      <c r="T3061" s="13">
        <f>(((J3061/60)/60)/24)+DATE(1970,1,1)+(-5/24)</f>
        <v>41859.727384259255</v>
      </c>
      <c r="U3061">
        <f t="shared" si="47"/>
        <v>2014</v>
      </c>
    </row>
    <row r="3062" spans="1:21" ht="30" x14ac:dyDescent="0.2">
      <c r="A3062" s="8">
        <f>F3062/E3062</f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14">
        <f>F3062/M3062</f>
        <v>55.833333333333336</v>
      </c>
      <c r="Q3062" s="9" t="s">
        <v>8317</v>
      </c>
      <c r="R3062" s="9" t="s">
        <v>8357</v>
      </c>
      <c r="S3062" s="13">
        <f>(((K3062/60)/60)/24)+DATE(1970,1,1)+(-5/24)</f>
        <v>42245.066365740735</v>
      </c>
      <c r="T3062" s="13">
        <f>(((J3062/60)/60)/24)+DATE(1970,1,1)+(-5/24)</f>
        <v>42275.066365740735</v>
      </c>
      <c r="U3062">
        <f t="shared" si="47"/>
        <v>2015</v>
      </c>
    </row>
    <row r="3063" spans="1:21" x14ac:dyDescent="0.2">
      <c r="A3063" s="8">
        <f>F3063/E3063</f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14" t="e">
        <f>F3063/M3063</f>
        <v>#DIV/0!</v>
      </c>
      <c r="Q3063" s="9" t="s">
        <v>8317</v>
      </c>
      <c r="R3063" s="9" t="s">
        <v>8357</v>
      </c>
      <c r="S3063" s="13">
        <f>(((K3063/60)/60)/24)+DATE(1970,1,1)+(-5/24)</f>
        <v>41834.575787037036</v>
      </c>
      <c r="T3063" s="13">
        <f>(((J3063/60)/60)/24)+DATE(1970,1,1)+(-5/24)</f>
        <v>41864.575787037036</v>
      </c>
      <c r="U3063">
        <f t="shared" si="47"/>
        <v>2014</v>
      </c>
    </row>
    <row r="3064" spans="1:21" ht="45" x14ac:dyDescent="0.2">
      <c r="A3064" s="8">
        <f>F3064/E3064</f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14">
        <f>F3064/M3064</f>
        <v>99.761194029850742</v>
      </c>
      <c r="Q3064" s="9" t="s">
        <v>8317</v>
      </c>
      <c r="R3064" s="9" t="s">
        <v>8357</v>
      </c>
      <c r="S3064" s="13">
        <f>(((K3064/60)/60)/24)+DATE(1970,1,1)+(-5/24)</f>
        <v>42248.3274537037</v>
      </c>
      <c r="T3064" s="13">
        <f>(((J3064/60)/60)/24)+DATE(1970,1,1)+(-5/24)</f>
        <v>42277.541666666664</v>
      </c>
      <c r="U3064">
        <f t="shared" si="47"/>
        <v>2015</v>
      </c>
    </row>
    <row r="3065" spans="1:21" ht="30" x14ac:dyDescent="0.2">
      <c r="A3065" s="8">
        <f>F3065/E3065</f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14">
        <f>F3065/M3065</f>
        <v>25.521739130434781</v>
      </c>
      <c r="Q3065" s="9" t="s">
        <v>8317</v>
      </c>
      <c r="R3065" s="9" t="s">
        <v>8357</v>
      </c>
      <c r="S3065" s="13">
        <f>(((K3065/60)/60)/24)+DATE(1970,1,1)+(-5/24)</f>
        <v>42630.714560185181</v>
      </c>
      <c r="T3065" s="13">
        <f>(((J3065/60)/60)/24)+DATE(1970,1,1)+(-5/24)</f>
        <v>42665.714560185181</v>
      </c>
      <c r="U3065">
        <f t="shared" si="47"/>
        <v>2016</v>
      </c>
    </row>
    <row r="3066" spans="1:21" ht="30" x14ac:dyDescent="0.2">
      <c r="A3066" s="8">
        <f>F3066/E3066</f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14">
        <f>F3066/M3066</f>
        <v>117.65277777777777</v>
      </c>
      <c r="Q3066" s="9" t="s">
        <v>8317</v>
      </c>
      <c r="R3066" s="9" t="s">
        <v>8357</v>
      </c>
      <c r="S3066" s="13">
        <f>(((K3066/60)/60)/24)+DATE(1970,1,1)+(-5/24)</f>
        <v>42298.9218287037</v>
      </c>
      <c r="T3066" s="13">
        <f>(((J3066/60)/60)/24)+DATE(1970,1,1)+(-5/24)</f>
        <v>42330.082638888889</v>
      </c>
      <c r="U3066">
        <f t="shared" si="47"/>
        <v>2015</v>
      </c>
    </row>
    <row r="3067" spans="1:21" ht="45" x14ac:dyDescent="0.2">
      <c r="A3067" s="8">
        <f>F3067/E3067</f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14">
        <f>F3067/M3067</f>
        <v>5</v>
      </c>
      <c r="Q3067" s="9" t="s">
        <v>8317</v>
      </c>
      <c r="R3067" s="9" t="s">
        <v>8357</v>
      </c>
      <c r="S3067" s="13">
        <f>(((K3067/60)/60)/24)+DATE(1970,1,1)+(-5/24)</f>
        <v>41824.846898148149</v>
      </c>
      <c r="T3067" s="13">
        <f>(((J3067/60)/60)/24)+DATE(1970,1,1)+(-5/24)</f>
        <v>41849.846898148149</v>
      </c>
      <c r="U3067">
        <f t="shared" si="47"/>
        <v>2014</v>
      </c>
    </row>
    <row r="3068" spans="1:21" ht="45" x14ac:dyDescent="0.2">
      <c r="A3068" s="8">
        <f>F3068/E3068</f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14">
        <f>F3068/M3068</f>
        <v>2796.6666666666665</v>
      </c>
      <c r="Q3068" s="9" t="s">
        <v>8317</v>
      </c>
      <c r="R3068" s="9" t="s">
        <v>8357</v>
      </c>
      <c r="S3068" s="13">
        <f>(((K3068/60)/60)/24)+DATE(1970,1,1)+(-5/24)</f>
        <v>42531.020104166666</v>
      </c>
      <c r="T3068" s="13">
        <f>(((J3068/60)/60)/24)+DATE(1970,1,1)+(-5/24)</f>
        <v>42561.020104166666</v>
      </c>
      <c r="U3068">
        <f t="shared" si="47"/>
        <v>2016</v>
      </c>
    </row>
    <row r="3069" spans="1:21" ht="45" x14ac:dyDescent="0.2">
      <c r="A3069" s="8">
        <f>F3069/E3069</f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14">
        <f>F3069/M3069</f>
        <v>200</v>
      </c>
      <c r="Q3069" s="9" t="s">
        <v>8317</v>
      </c>
      <c r="R3069" s="9" t="s">
        <v>8357</v>
      </c>
      <c r="S3069" s="13">
        <f>(((K3069/60)/60)/24)+DATE(1970,1,1)+(-5/24)</f>
        <v>42226.730081018519</v>
      </c>
      <c r="T3069" s="13">
        <f>(((J3069/60)/60)/24)+DATE(1970,1,1)+(-5/24)</f>
        <v>42256.730081018519</v>
      </c>
      <c r="U3069">
        <f t="shared" si="47"/>
        <v>2015</v>
      </c>
    </row>
    <row r="3070" spans="1:21" ht="45" x14ac:dyDescent="0.2">
      <c r="A3070" s="8">
        <f>F3070/E3070</f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14">
        <f>F3070/M3070</f>
        <v>87.5</v>
      </c>
      <c r="Q3070" s="9" t="s">
        <v>8317</v>
      </c>
      <c r="R3070" s="9" t="s">
        <v>8357</v>
      </c>
      <c r="S3070" s="13">
        <f>(((K3070/60)/60)/24)+DATE(1970,1,1)+(-5/24)</f>
        <v>42263.483240740738</v>
      </c>
      <c r="T3070" s="13">
        <f>(((J3070/60)/60)/24)+DATE(1970,1,1)+(-5/24)</f>
        <v>42293.483240740738</v>
      </c>
      <c r="U3070">
        <f t="shared" si="47"/>
        <v>2015</v>
      </c>
    </row>
    <row r="3071" spans="1:21" ht="45" x14ac:dyDescent="0.2">
      <c r="A3071" s="8">
        <f>F3071/E3071</f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14">
        <f>F3071/M3071</f>
        <v>20.142857142857142</v>
      </c>
      <c r="Q3071" s="9" t="s">
        <v>8317</v>
      </c>
      <c r="R3071" s="9" t="s">
        <v>8357</v>
      </c>
      <c r="S3071" s="13">
        <f>(((K3071/60)/60)/24)+DATE(1970,1,1)+(-5/24)</f>
        <v>41957.625393518516</v>
      </c>
      <c r="T3071" s="13">
        <f>(((J3071/60)/60)/24)+DATE(1970,1,1)+(-5/24)</f>
        <v>41987.625393518516</v>
      </c>
      <c r="U3071">
        <f t="shared" si="47"/>
        <v>2014</v>
      </c>
    </row>
    <row r="3072" spans="1:21" ht="30" x14ac:dyDescent="0.2">
      <c r="A3072" s="8">
        <f>F3072/E3072</f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14">
        <f>F3072/M3072</f>
        <v>20.875</v>
      </c>
      <c r="Q3072" s="9" t="s">
        <v>8317</v>
      </c>
      <c r="R3072" s="9" t="s">
        <v>8357</v>
      </c>
      <c r="S3072" s="13">
        <f>(((K3072/60)/60)/24)+DATE(1970,1,1)+(-5/24)</f>
        <v>42690.525104166663</v>
      </c>
      <c r="T3072" s="13">
        <f>(((J3072/60)/60)/24)+DATE(1970,1,1)+(-5/24)</f>
        <v>42711.525104166663</v>
      </c>
      <c r="U3072">
        <f t="shared" si="47"/>
        <v>2016</v>
      </c>
    </row>
    <row r="3073" spans="1:21" ht="45" x14ac:dyDescent="0.2">
      <c r="A3073" s="8">
        <f>F3073/E3073</f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14">
        <f>F3073/M3073</f>
        <v>61.307692307692307</v>
      </c>
      <c r="Q3073" s="9" t="s">
        <v>8317</v>
      </c>
      <c r="R3073" s="9" t="s">
        <v>8357</v>
      </c>
      <c r="S3073" s="13">
        <f>(((K3073/60)/60)/24)+DATE(1970,1,1)+(-5/24)</f>
        <v>42097.524085648147</v>
      </c>
      <c r="T3073" s="13">
        <f>(((J3073/60)/60)/24)+DATE(1970,1,1)+(-5/24)</f>
        <v>42115.040972222218</v>
      </c>
      <c r="U3073">
        <f t="shared" si="47"/>
        <v>2015</v>
      </c>
    </row>
    <row r="3074" spans="1:21" ht="45" x14ac:dyDescent="0.2">
      <c r="A3074" s="8">
        <f>F3074/E3074</f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14">
        <f>F3074/M3074</f>
        <v>1</v>
      </c>
      <c r="Q3074" s="9" t="s">
        <v>8317</v>
      </c>
      <c r="R3074" s="9" t="s">
        <v>8357</v>
      </c>
      <c r="S3074" s="13">
        <f>(((K3074/60)/60)/24)+DATE(1970,1,1)+(-5/24)</f>
        <v>42658.482199074067</v>
      </c>
      <c r="T3074" s="13">
        <f>(((J3074/60)/60)/24)+DATE(1970,1,1)+(-5/24)</f>
        <v>42672.865277777775</v>
      </c>
      <c r="U3074">
        <f t="shared" si="47"/>
        <v>2016</v>
      </c>
    </row>
    <row r="3075" spans="1:21" ht="45" x14ac:dyDescent="0.2">
      <c r="A3075" s="8">
        <f>F3075/E3075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14">
        <f>F3075/M3075</f>
        <v>92.142857142857139</v>
      </c>
      <c r="Q3075" s="9" t="s">
        <v>8317</v>
      </c>
      <c r="R3075" s="9" t="s">
        <v>8357</v>
      </c>
      <c r="S3075" s="13">
        <f>(((K3075/60)/60)/24)+DATE(1970,1,1)+(-5/24)</f>
        <v>42111.475694444445</v>
      </c>
      <c r="T3075" s="13">
        <f>(((J3075/60)/60)/24)+DATE(1970,1,1)+(-5/24)</f>
        <v>42169.59652777778</v>
      </c>
      <c r="U3075">
        <f t="shared" ref="U3075:U3138" si="48">YEAR(S3075)</f>
        <v>2015</v>
      </c>
    </row>
    <row r="3076" spans="1:21" ht="60" x14ac:dyDescent="0.2">
      <c r="A3076" s="8">
        <f>F3076/E3076</f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14">
        <f>F3076/M3076</f>
        <v>7.333333333333333</v>
      </c>
      <c r="Q3076" s="9" t="s">
        <v>8317</v>
      </c>
      <c r="R3076" s="9" t="s">
        <v>8357</v>
      </c>
      <c r="S3076" s="13">
        <f>(((K3076/60)/60)/24)+DATE(1970,1,1)+(-5/24)</f>
        <v>42409.362951388881</v>
      </c>
      <c r="T3076" s="13">
        <f>(((J3076/60)/60)/24)+DATE(1970,1,1)+(-5/24)</f>
        <v>42439.362951388881</v>
      </c>
      <c r="U3076">
        <f t="shared" si="48"/>
        <v>2016</v>
      </c>
    </row>
    <row r="3077" spans="1:21" ht="45" x14ac:dyDescent="0.2">
      <c r="A3077" s="8">
        <f>F3077/E3077</f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14">
        <f>F3077/M3077</f>
        <v>64.8</v>
      </c>
      <c r="Q3077" s="9" t="s">
        <v>8317</v>
      </c>
      <c r="R3077" s="9" t="s">
        <v>8357</v>
      </c>
      <c r="S3077" s="13">
        <f>(((K3077/60)/60)/24)+DATE(1970,1,1)+(-5/24)</f>
        <v>42550.893981481473</v>
      </c>
      <c r="T3077" s="13">
        <f>(((J3077/60)/60)/24)+DATE(1970,1,1)+(-5/24)</f>
        <v>42600.893981481473</v>
      </c>
      <c r="U3077">
        <f t="shared" si="48"/>
        <v>2016</v>
      </c>
    </row>
    <row r="3078" spans="1:21" ht="30" x14ac:dyDescent="0.2">
      <c r="A3078" s="8">
        <f>F3078/E3078</f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14">
        <f>F3078/M3078</f>
        <v>30.12</v>
      </c>
      <c r="Q3078" s="9" t="s">
        <v>8317</v>
      </c>
      <c r="R3078" s="9" t="s">
        <v>8357</v>
      </c>
      <c r="S3078" s="13">
        <f>(((K3078/60)/60)/24)+DATE(1970,1,1)+(-5/24)</f>
        <v>42226.443553240737</v>
      </c>
      <c r="T3078" s="13">
        <f>(((J3078/60)/60)/24)+DATE(1970,1,1)+(-5/24)</f>
        <v>42286.443553240737</v>
      </c>
      <c r="U3078">
        <f t="shared" si="48"/>
        <v>2015</v>
      </c>
    </row>
    <row r="3079" spans="1:21" ht="45" x14ac:dyDescent="0.2">
      <c r="A3079" s="8">
        <f>F3079/E3079</f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14">
        <f>F3079/M3079</f>
        <v>52.5</v>
      </c>
      <c r="Q3079" s="9" t="s">
        <v>8317</v>
      </c>
      <c r="R3079" s="9" t="s">
        <v>8357</v>
      </c>
      <c r="S3079" s="13">
        <f>(((K3079/60)/60)/24)+DATE(1970,1,1)+(-5/24)</f>
        <v>42766.74858796296</v>
      </c>
      <c r="T3079" s="13">
        <f>(((J3079/60)/60)/24)+DATE(1970,1,1)+(-5/24)</f>
        <v>42796.74858796296</v>
      </c>
      <c r="U3079">
        <f t="shared" si="48"/>
        <v>2017</v>
      </c>
    </row>
    <row r="3080" spans="1:21" ht="45" x14ac:dyDescent="0.2">
      <c r="A3080" s="8">
        <f>F3080/E3080</f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14">
        <f>F3080/M3080</f>
        <v>23.666666666666668</v>
      </c>
      <c r="Q3080" s="9" t="s">
        <v>8317</v>
      </c>
      <c r="R3080" s="9" t="s">
        <v>8357</v>
      </c>
      <c r="S3080" s="13">
        <f>(((K3080/60)/60)/24)+DATE(1970,1,1)+(-5/24)</f>
        <v>42030.930497685178</v>
      </c>
      <c r="T3080" s="13">
        <f>(((J3080/60)/60)/24)+DATE(1970,1,1)+(-5/24)</f>
        <v>42060.930497685178</v>
      </c>
      <c r="U3080">
        <f t="shared" si="48"/>
        <v>2015</v>
      </c>
    </row>
    <row r="3081" spans="1:21" ht="45" x14ac:dyDescent="0.2">
      <c r="A3081" s="8">
        <f>F3081/E3081</f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14">
        <f>F3081/M3081</f>
        <v>415.77777777777777</v>
      </c>
      <c r="Q3081" s="9" t="s">
        <v>8317</v>
      </c>
      <c r="R3081" s="9" t="s">
        <v>8357</v>
      </c>
      <c r="S3081" s="13">
        <f>(((K3081/60)/60)/24)+DATE(1970,1,1)+(-5/24)</f>
        <v>42055.50503472222</v>
      </c>
      <c r="T3081" s="13">
        <f>(((J3081/60)/60)/24)+DATE(1970,1,1)+(-5/24)</f>
        <v>42085.463368055549</v>
      </c>
      <c r="U3081">
        <f t="shared" si="48"/>
        <v>2015</v>
      </c>
    </row>
    <row r="3082" spans="1:21" ht="45" x14ac:dyDescent="0.2">
      <c r="A3082" s="8">
        <f>F3082/E3082</f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14">
        <f>F3082/M3082</f>
        <v>53.714285714285715</v>
      </c>
      <c r="Q3082" s="9" t="s">
        <v>8317</v>
      </c>
      <c r="R3082" s="9" t="s">
        <v>8357</v>
      </c>
      <c r="S3082" s="13">
        <f>(((K3082/60)/60)/24)+DATE(1970,1,1)+(-5/24)</f>
        <v>41939.8199537037</v>
      </c>
      <c r="T3082" s="13">
        <f>(((J3082/60)/60)/24)+DATE(1970,1,1)+(-5/24)</f>
        <v>41999.861620370364</v>
      </c>
      <c r="U3082">
        <f t="shared" si="48"/>
        <v>2014</v>
      </c>
    </row>
    <row r="3083" spans="1:21" ht="45" x14ac:dyDescent="0.2">
      <c r="A3083" s="8">
        <f>F3083/E3083</f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14">
        <f>F3083/M3083</f>
        <v>420.6</v>
      </c>
      <c r="Q3083" s="9" t="s">
        <v>8317</v>
      </c>
      <c r="R3083" s="9" t="s">
        <v>8357</v>
      </c>
      <c r="S3083" s="13">
        <f>(((K3083/60)/60)/24)+DATE(1970,1,1)+(-5/24)</f>
        <v>42236.973275462959</v>
      </c>
      <c r="T3083" s="13">
        <f>(((J3083/60)/60)/24)+DATE(1970,1,1)+(-5/24)</f>
        <v>42266.973275462959</v>
      </c>
      <c r="U3083">
        <f t="shared" si="48"/>
        <v>2015</v>
      </c>
    </row>
    <row r="3084" spans="1:21" ht="45" x14ac:dyDescent="0.2">
      <c r="A3084" s="8">
        <f>F3084/E3084</f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14" t="e">
        <f>F3084/M3084</f>
        <v>#DIV/0!</v>
      </c>
      <c r="Q3084" s="9" t="s">
        <v>8317</v>
      </c>
      <c r="R3084" s="9" t="s">
        <v>8357</v>
      </c>
      <c r="S3084" s="13">
        <f>(((K3084/60)/60)/24)+DATE(1970,1,1)+(-5/24)</f>
        <v>42293.714652777773</v>
      </c>
      <c r="T3084" s="13">
        <f>(((J3084/60)/60)/24)+DATE(1970,1,1)+(-5/24)</f>
        <v>42323.756319444445</v>
      </c>
      <c r="U3084">
        <f t="shared" si="48"/>
        <v>2015</v>
      </c>
    </row>
    <row r="3085" spans="1:21" ht="60" x14ac:dyDescent="0.2">
      <c r="A3085" s="8">
        <f>F3085/E3085</f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14">
        <f>F3085/M3085</f>
        <v>18.666666666666668</v>
      </c>
      <c r="Q3085" s="9" t="s">
        <v>8317</v>
      </c>
      <c r="R3085" s="9" t="s">
        <v>8357</v>
      </c>
      <c r="S3085" s="13">
        <f>(((K3085/60)/60)/24)+DATE(1970,1,1)+(-5/24)</f>
        <v>41853.355069444442</v>
      </c>
      <c r="T3085" s="13">
        <f>(((J3085/60)/60)/24)+DATE(1970,1,1)+(-5/24)</f>
        <v>41883</v>
      </c>
      <c r="U3085">
        <f t="shared" si="48"/>
        <v>2014</v>
      </c>
    </row>
    <row r="3086" spans="1:21" ht="45" x14ac:dyDescent="0.2">
      <c r="A3086" s="8">
        <f>F3086/E3086</f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14">
        <f>F3086/M3086</f>
        <v>78.333333333333329</v>
      </c>
      <c r="Q3086" s="9" t="s">
        <v>8317</v>
      </c>
      <c r="R3086" s="9" t="s">
        <v>8357</v>
      </c>
      <c r="S3086" s="13">
        <f>(((K3086/60)/60)/24)+DATE(1970,1,1)+(-5/24)</f>
        <v>42100.515405092585</v>
      </c>
      <c r="T3086" s="13">
        <f>(((J3086/60)/60)/24)+DATE(1970,1,1)+(-5/24)</f>
        <v>42129.574999999997</v>
      </c>
      <c r="U3086">
        <f t="shared" si="48"/>
        <v>2015</v>
      </c>
    </row>
    <row r="3087" spans="1:21" ht="45" x14ac:dyDescent="0.2">
      <c r="A3087" s="8">
        <f>F3087/E3087</f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14">
        <f>F3087/M3087</f>
        <v>67.777777777777771</v>
      </c>
      <c r="Q3087" s="9" t="s">
        <v>8317</v>
      </c>
      <c r="R3087" s="9" t="s">
        <v>8357</v>
      </c>
      <c r="S3087" s="13">
        <f>(((K3087/60)/60)/24)+DATE(1970,1,1)+(-5/24)</f>
        <v>42246.675451388881</v>
      </c>
      <c r="T3087" s="13">
        <f>(((J3087/60)/60)/24)+DATE(1970,1,1)+(-5/24)</f>
        <v>42276.675451388881</v>
      </c>
      <c r="U3087">
        <f t="shared" si="48"/>
        <v>2015</v>
      </c>
    </row>
    <row r="3088" spans="1:21" ht="45" x14ac:dyDescent="0.2">
      <c r="A3088" s="8">
        <f>F3088/E3088</f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14">
        <f>F3088/M3088</f>
        <v>16.666666666666668</v>
      </c>
      <c r="Q3088" s="9" t="s">
        <v>8317</v>
      </c>
      <c r="R3088" s="9" t="s">
        <v>8357</v>
      </c>
      <c r="S3088" s="13">
        <f>(((K3088/60)/60)/24)+DATE(1970,1,1)+(-5/24)</f>
        <v>42173.462488425925</v>
      </c>
      <c r="T3088" s="13">
        <f>(((J3088/60)/60)/24)+DATE(1970,1,1)+(-5/24)</f>
        <v>42233.462488425925</v>
      </c>
      <c r="U3088">
        <f t="shared" si="48"/>
        <v>2015</v>
      </c>
    </row>
    <row r="3089" spans="1:21" ht="45" x14ac:dyDescent="0.2">
      <c r="A3089" s="8">
        <f>F3089/E3089</f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14">
        <f>F3089/M3089</f>
        <v>62.5</v>
      </c>
      <c r="Q3089" s="9" t="s">
        <v>8317</v>
      </c>
      <c r="R3089" s="9" t="s">
        <v>8357</v>
      </c>
      <c r="S3089" s="13">
        <f>(((K3089/60)/60)/24)+DATE(1970,1,1)+(-5/24)</f>
        <v>42664.942013888889</v>
      </c>
      <c r="T3089" s="13">
        <f>(((J3089/60)/60)/24)+DATE(1970,1,1)+(-5/24)</f>
        <v>42724.983680555553</v>
      </c>
      <c r="U3089">
        <f t="shared" si="48"/>
        <v>2016</v>
      </c>
    </row>
    <row r="3090" spans="1:21" ht="30" x14ac:dyDescent="0.2">
      <c r="A3090" s="8">
        <f>F3090/E3090</f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14">
        <f>F3090/M3090</f>
        <v>42</v>
      </c>
      <c r="Q3090" s="9" t="s">
        <v>8317</v>
      </c>
      <c r="R3090" s="9" t="s">
        <v>8357</v>
      </c>
      <c r="S3090" s="13">
        <f>(((K3090/60)/60)/24)+DATE(1970,1,1)+(-5/24)</f>
        <v>41981.363969907405</v>
      </c>
      <c r="T3090" s="13">
        <f>(((J3090/60)/60)/24)+DATE(1970,1,1)+(-5/24)</f>
        <v>42012.361805555549</v>
      </c>
      <c r="U3090">
        <f t="shared" si="48"/>
        <v>2014</v>
      </c>
    </row>
    <row r="3091" spans="1:21" ht="30" x14ac:dyDescent="0.2">
      <c r="A3091" s="8">
        <f>F3091/E3091</f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14">
        <f>F3091/M3091</f>
        <v>130.0888888888889</v>
      </c>
      <c r="Q3091" s="9" t="s">
        <v>8317</v>
      </c>
      <c r="R3091" s="9" t="s">
        <v>8357</v>
      </c>
      <c r="S3091" s="13">
        <f>(((K3091/60)/60)/24)+DATE(1970,1,1)+(-5/24)</f>
        <v>42528.334293981483</v>
      </c>
      <c r="T3091" s="13">
        <f>(((J3091/60)/60)/24)+DATE(1970,1,1)+(-5/24)</f>
        <v>42559.874305555553</v>
      </c>
      <c r="U3091">
        <f t="shared" si="48"/>
        <v>2016</v>
      </c>
    </row>
    <row r="3092" spans="1:21" ht="45" x14ac:dyDescent="0.2">
      <c r="A3092" s="8">
        <f>F3092/E3092</f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14">
        <f>F3092/M3092</f>
        <v>1270.2222222222222</v>
      </c>
      <c r="Q3092" s="9" t="s">
        <v>8317</v>
      </c>
      <c r="R3092" s="9" t="s">
        <v>8357</v>
      </c>
      <c r="S3092" s="13">
        <f>(((K3092/60)/60)/24)+DATE(1970,1,1)+(-5/24)</f>
        <v>42065.610474537032</v>
      </c>
      <c r="T3092" s="13">
        <f>(((J3092/60)/60)/24)+DATE(1970,1,1)+(-5/24)</f>
        <v>42125.568807870368</v>
      </c>
      <c r="U3092">
        <f t="shared" si="48"/>
        <v>2015</v>
      </c>
    </row>
    <row r="3093" spans="1:21" ht="45" x14ac:dyDescent="0.2">
      <c r="A3093" s="8">
        <f>F3093/E3093</f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14">
        <f>F3093/M3093</f>
        <v>88.444444444444443</v>
      </c>
      <c r="Q3093" s="9" t="s">
        <v>8317</v>
      </c>
      <c r="R3093" s="9" t="s">
        <v>8357</v>
      </c>
      <c r="S3093" s="13">
        <f>(((K3093/60)/60)/24)+DATE(1970,1,1)+(-5/24)</f>
        <v>42566.740081018514</v>
      </c>
      <c r="T3093" s="13">
        <f>(((J3093/60)/60)/24)+DATE(1970,1,1)+(-5/24)</f>
        <v>42596.740081018514</v>
      </c>
      <c r="U3093">
        <f t="shared" si="48"/>
        <v>2016</v>
      </c>
    </row>
    <row r="3094" spans="1:21" ht="45" x14ac:dyDescent="0.2">
      <c r="A3094" s="8">
        <f>F3094/E3094</f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14">
        <f>F3094/M3094</f>
        <v>56.342380952380957</v>
      </c>
      <c r="Q3094" s="9" t="s">
        <v>8317</v>
      </c>
      <c r="R3094" s="9" t="s">
        <v>8357</v>
      </c>
      <c r="S3094" s="13">
        <f>(((K3094/60)/60)/24)+DATE(1970,1,1)+(-5/24)</f>
        <v>42255.41101851852</v>
      </c>
      <c r="T3094" s="13">
        <f>(((J3094/60)/60)/24)+DATE(1970,1,1)+(-5/24)</f>
        <v>42292.708333333336</v>
      </c>
      <c r="U3094">
        <f t="shared" si="48"/>
        <v>2015</v>
      </c>
    </row>
    <row r="3095" spans="1:21" ht="45" x14ac:dyDescent="0.2">
      <c r="A3095" s="8">
        <f>F3095/E3095</f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14">
        <f>F3095/M3095</f>
        <v>53.529411764705884</v>
      </c>
      <c r="Q3095" s="9" t="s">
        <v>8317</v>
      </c>
      <c r="R3095" s="9" t="s">
        <v>8357</v>
      </c>
      <c r="S3095" s="13">
        <f>(((K3095/60)/60)/24)+DATE(1970,1,1)+(-5/24)</f>
        <v>41760.700706018513</v>
      </c>
      <c r="T3095" s="13">
        <f>(((J3095/60)/60)/24)+DATE(1970,1,1)+(-5/24)</f>
        <v>41790.957638888889</v>
      </c>
      <c r="U3095">
        <f t="shared" si="48"/>
        <v>2014</v>
      </c>
    </row>
    <row r="3096" spans="1:21" ht="30" x14ac:dyDescent="0.2">
      <c r="A3096" s="8">
        <f>F3096/E3096</f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14">
        <f>F3096/M3096</f>
        <v>25</v>
      </c>
      <c r="Q3096" s="9" t="s">
        <v>8317</v>
      </c>
      <c r="R3096" s="9" t="s">
        <v>8357</v>
      </c>
      <c r="S3096" s="13">
        <f>(((K3096/60)/60)/24)+DATE(1970,1,1)+(-5/24)</f>
        <v>42207.587453703702</v>
      </c>
      <c r="T3096" s="13">
        <f>(((J3096/60)/60)/24)+DATE(1970,1,1)+(-5/24)</f>
        <v>42267.587453703702</v>
      </c>
      <c r="U3096">
        <f t="shared" si="48"/>
        <v>2015</v>
      </c>
    </row>
    <row r="3097" spans="1:21" ht="45" x14ac:dyDescent="0.2">
      <c r="A3097" s="8">
        <f>F3097/E3097</f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14">
        <f>F3097/M3097</f>
        <v>50</v>
      </c>
      <c r="Q3097" s="9" t="s">
        <v>8317</v>
      </c>
      <c r="R3097" s="9" t="s">
        <v>8357</v>
      </c>
      <c r="S3097" s="13">
        <f>(((K3097/60)/60)/24)+DATE(1970,1,1)+(-5/24)</f>
        <v>42522.81689814815</v>
      </c>
      <c r="T3097" s="13">
        <f>(((J3097/60)/60)/24)+DATE(1970,1,1)+(-5/24)</f>
        <v>42582.81689814815</v>
      </c>
      <c r="U3097">
        <f t="shared" si="48"/>
        <v>2016</v>
      </c>
    </row>
    <row r="3098" spans="1:21" ht="45" x14ac:dyDescent="0.2">
      <c r="A3098" s="8">
        <f>F3098/E3098</f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14">
        <f>F3098/M3098</f>
        <v>56.785714285714285</v>
      </c>
      <c r="Q3098" s="9" t="s">
        <v>8317</v>
      </c>
      <c r="R3098" s="9" t="s">
        <v>8357</v>
      </c>
      <c r="S3098" s="13">
        <f>(((K3098/60)/60)/24)+DATE(1970,1,1)+(-5/24)</f>
        <v>42114.617199074077</v>
      </c>
      <c r="T3098" s="13">
        <f>(((J3098/60)/60)/24)+DATE(1970,1,1)+(-5/24)</f>
        <v>42144.617199074077</v>
      </c>
      <c r="U3098">
        <f t="shared" si="48"/>
        <v>2015</v>
      </c>
    </row>
    <row r="3099" spans="1:21" ht="45" x14ac:dyDescent="0.2">
      <c r="A3099" s="8">
        <f>F3099/E3099</f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14">
        <f>F3099/M3099</f>
        <v>40.833333333333336</v>
      </c>
      <c r="Q3099" s="9" t="s">
        <v>8317</v>
      </c>
      <c r="R3099" s="9" t="s">
        <v>8357</v>
      </c>
      <c r="S3099" s="13">
        <f>(((K3099/60)/60)/24)+DATE(1970,1,1)+(-5/24)</f>
        <v>42629.29515046296</v>
      </c>
      <c r="T3099" s="13">
        <f>(((J3099/60)/60)/24)+DATE(1970,1,1)+(-5/24)</f>
        <v>42650.374999999993</v>
      </c>
      <c r="U3099">
        <f t="shared" si="48"/>
        <v>2016</v>
      </c>
    </row>
    <row r="3100" spans="1:21" ht="45" x14ac:dyDescent="0.2">
      <c r="A3100" s="8">
        <f>F3100/E3100</f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14">
        <f>F3100/M3100</f>
        <v>65.111111111111114</v>
      </c>
      <c r="Q3100" s="9" t="s">
        <v>8317</v>
      </c>
      <c r="R3100" s="9" t="s">
        <v>8357</v>
      </c>
      <c r="S3100" s="13">
        <f>(((K3100/60)/60)/24)+DATE(1970,1,1)+(-5/24)</f>
        <v>42359.58390046296</v>
      </c>
      <c r="T3100" s="13">
        <f>(((J3100/60)/60)/24)+DATE(1970,1,1)+(-5/24)</f>
        <v>42407.803472222215</v>
      </c>
      <c r="U3100">
        <f t="shared" si="48"/>
        <v>2015</v>
      </c>
    </row>
    <row r="3101" spans="1:21" ht="45" x14ac:dyDescent="0.2">
      <c r="A3101" s="8">
        <f>F3101/E3101</f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14">
        <f>F3101/M3101</f>
        <v>55.6</v>
      </c>
      <c r="Q3101" s="9" t="s">
        <v>8317</v>
      </c>
      <c r="R3101" s="9" t="s">
        <v>8357</v>
      </c>
      <c r="S3101" s="13">
        <f>(((K3101/60)/60)/24)+DATE(1970,1,1)+(-5/24)</f>
        <v>42381.981377314813</v>
      </c>
      <c r="T3101" s="13">
        <f>(((J3101/60)/60)/24)+DATE(1970,1,1)+(-5/24)</f>
        <v>42411.981377314813</v>
      </c>
      <c r="U3101">
        <f t="shared" si="48"/>
        <v>2016</v>
      </c>
    </row>
    <row r="3102" spans="1:21" ht="45" x14ac:dyDescent="0.2">
      <c r="A3102" s="8">
        <f>F3102/E3102</f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14">
        <f>F3102/M3102</f>
        <v>140.53846153846155</v>
      </c>
      <c r="Q3102" s="9" t="s">
        <v>8317</v>
      </c>
      <c r="R3102" s="9" t="s">
        <v>8357</v>
      </c>
      <c r="S3102" s="13">
        <f>(((K3102/60)/60)/24)+DATE(1970,1,1)+(-5/24)</f>
        <v>41902.4140625</v>
      </c>
      <c r="T3102" s="13">
        <f>(((J3102/60)/60)/24)+DATE(1970,1,1)+(-5/24)</f>
        <v>41932.4140625</v>
      </c>
      <c r="U3102">
        <f t="shared" si="48"/>
        <v>2014</v>
      </c>
    </row>
    <row r="3103" spans="1:21" ht="45" x14ac:dyDescent="0.2">
      <c r="A3103" s="8">
        <f>F3103/E3103</f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14">
        <f>F3103/M3103</f>
        <v>25</v>
      </c>
      <c r="Q3103" s="9" t="s">
        <v>8317</v>
      </c>
      <c r="R3103" s="9" t="s">
        <v>8357</v>
      </c>
      <c r="S3103" s="13">
        <f>(((K3103/60)/60)/24)+DATE(1970,1,1)+(-5/24)</f>
        <v>42171.175196759257</v>
      </c>
      <c r="T3103" s="13">
        <f>(((J3103/60)/60)/24)+DATE(1970,1,1)+(-5/24)</f>
        <v>42201.12222222222</v>
      </c>
      <c r="U3103">
        <f t="shared" si="48"/>
        <v>2015</v>
      </c>
    </row>
    <row r="3104" spans="1:21" ht="45" x14ac:dyDescent="0.2">
      <c r="A3104" s="8">
        <f>F3104/E3104</f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14">
        <f>F3104/M3104</f>
        <v>69.533333333333331</v>
      </c>
      <c r="Q3104" s="9" t="s">
        <v>8317</v>
      </c>
      <c r="R3104" s="9" t="s">
        <v>8357</v>
      </c>
      <c r="S3104" s="13">
        <f>(((K3104/60)/60)/24)+DATE(1970,1,1)+(-5/24)</f>
        <v>42555.132152777776</v>
      </c>
      <c r="T3104" s="13">
        <f>(((J3104/60)/60)/24)+DATE(1970,1,1)+(-5/24)</f>
        <v>42605.132152777776</v>
      </c>
      <c r="U3104">
        <f t="shared" si="48"/>
        <v>2016</v>
      </c>
    </row>
    <row r="3105" spans="1:21" ht="30" x14ac:dyDescent="0.2">
      <c r="A3105" s="8">
        <f>F3105/E3105</f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14">
        <f>F3105/M3105</f>
        <v>5.5</v>
      </c>
      <c r="Q3105" s="9" t="s">
        <v>8317</v>
      </c>
      <c r="R3105" s="9" t="s">
        <v>8357</v>
      </c>
      <c r="S3105" s="13">
        <f>(((K3105/60)/60)/24)+DATE(1970,1,1)+(-5/24)</f>
        <v>42106.94798611111</v>
      </c>
      <c r="T3105" s="13">
        <f>(((J3105/60)/60)/24)+DATE(1970,1,1)+(-5/24)</f>
        <v>42166.94798611111</v>
      </c>
      <c r="U3105">
        <f t="shared" si="48"/>
        <v>2015</v>
      </c>
    </row>
    <row r="3106" spans="1:21" ht="45" x14ac:dyDescent="0.2">
      <c r="A3106" s="8">
        <f>F3106/E3106</f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14">
        <f>F3106/M3106</f>
        <v>237</v>
      </c>
      <c r="Q3106" s="9" t="s">
        <v>8317</v>
      </c>
      <c r="R3106" s="9" t="s">
        <v>8357</v>
      </c>
      <c r="S3106" s="13">
        <f>(((K3106/60)/60)/24)+DATE(1970,1,1)+(-5/24)</f>
        <v>42006.70035879629</v>
      </c>
      <c r="T3106" s="13">
        <f>(((J3106/60)/60)/24)+DATE(1970,1,1)+(-5/24)</f>
        <v>42037.874999999993</v>
      </c>
      <c r="U3106">
        <f t="shared" si="48"/>
        <v>2015</v>
      </c>
    </row>
    <row r="3107" spans="1:21" ht="45" x14ac:dyDescent="0.2">
      <c r="A3107" s="8">
        <f>F3107/E3107</f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14">
        <f>F3107/M3107</f>
        <v>79.870967741935488</v>
      </c>
      <c r="Q3107" s="9" t="s">
        <v>8317</v>
      </c>
      <c r="R3107" s="9" t="s">
        <v>8357</v>
      </c>
      <c r="S3107" s="13">
        <f>(((K3107/60)/60)/24)+DATE(1970,1,1)+(-5/24)</f>
        <v>41876.510601851849</v>
      </c>
      <c r="T3107" s="13">
        <f>(((J3107/60)/60)/24)+DATE(1970,1,1)+(-5/24)</f>
        <v>41931</v>
      </c>
      <c r="U3107">
        <f t="shared" si="48"/>
        <v>2014</v>
      </c>
    </row>
    <row r="3108" spans="1:21" ht="45" x14ac:dyDescent="0.2">
      <c r="A3108" s="8">
        <f>F3108/E3108</f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14">
        <f>F3108/M3108</f>
        <v>10.25</v>
      </c>
      <c r="Q3108" s="9" t="s">
        <v>8317</v>
      </c>
      <c r="R3108" s="9" t="s">
        <v>8357</v>
      </c>
      <c r="S3108" s="13">
        <f>(((K3108/60)/60)/24)+DATE(1970,1,1)+(-5/24)</f>
        <v>42241.22078703704</v>
      </c>
      <c r="T3108" s="13">
        <f>(((J3108/60)/60)/24)+DATE(1970,1,1)+(-5/24)</f>
        <v>42263.708333333336</v>
      </c>
      <c r="U3108">
        <f t="shared" si="48"/>
        <v>2015</v>
      </c>
    </row>
    <row r="3109" spans="1:21" ht="45" x14ac:dyDescent="0.2">
      <c r="A3109" s="8">
        <f>F3109/E3109</f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14">
        <f>F3109/M3109</f>
        <v>272.58620689655174</v>
      </c>
      <c r="Q3109" s="9" t="s">
        <v>8317</v>
      </c>
      <c r="R3109" s="9" t="s">
        <v>8357</v>
      </c>
      <c r="S3109" s="13">
        <f>(((K3109/60)/60)/24)+DATE(1970,1,1)+(-5/24)</f>
        <v>42128.605914351843</v>
      </c>
      <c r="T3109" s="13">
        <f>(((J3109/60)/60)/24)+DATE(1970,1,1)+(-5/24)</f>
        <v>42135.605914351843</v>
      </c>
      <c r="U3109">
        <f t="shared" si="48"/>
        <v>2015</v>
      </c>
    </row>
    <row r="3110" spans="1:21" ht="30" x14ac:dyDescent="0.2">
      <c r="A3110" s="8">
        <f>F3110/E3110</f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14">
        <f>F3110/M3110</f>
        <v>13</v>
      </c>
      <c r="Q3110" s="9" t="s">
        <v>8317</v>
      </c>
      <c r="R3110" s="9" t="s">
        <v>8357</v>
      </c>
      <c r="S3110" s="13">
        <f>(((K3110/60)/60)/24)+DATE(1970,1,1)+(-5/24)</f>
        <v>42062.47215277778</v>
      </c>
      <c r="T3110" s="13">
        <f>(((J3110/60)/60)/24)+DATE(1970,1,1)+(-5/24)</f>
        <v>42122.430486111109</v>
      </c>
      <c r="U3110">
        <f t="shared" si="48"/>
        <v>2015</v>
      </c>
    </row>
    <row r="3111" spans="1:21" ht="45" x14ac:dyDescent="0.2">
      <c r="A3111" s="8">
        <f>F3111/E3111</f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14">
        <f>F3111/M3111</f>
        <v>58.184210526315788</v>
      </c>
      <c r="Q3111" s="9" t="s">
        <v>8317</v>
      </c>
      <c r="R3111" s="9" t="s">
        <v>8357</v>
      </c>
      <c r="S3111" s="13">
        <f>(((K3111/60)/60)/24)+DATE(1970,1,1)+(-5/24)</f>
        <v>41843.916782407403</v>
      </c>
      <c r="T3111" s="13">
        <f>(((J3111/60)/60)/24)+DATE(1970,1,1)+(-5/24)</f>
        <v>41878.916782407403</v>
      </c>
      <c r="U3111">
        <f t="shared" si="48"/>
        <v>2014</v>
      </c>
    </row>
    <row r="3112" spans="1:21" ht="45" x14ac:dyDescent="0.2">
      <c r="A3112" s="8">
        <f>F3112/E3112</f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14">
        <f>F3112/M3112</f>
        <v>10</v>
      </c>
      <c r="Q3112" s="9" t="s">
        <v>8317</v>
      </c>
      <c r="R3112" s="9" t="s">
        <v>8357</v>
      </c>
      <c r="S3112" s="13">
        <f>(((K3112/60)/60)/24)+DATE(1970,1,1)+(-5/24)</f>
        <v>42744.823136574072</v>
      </c>
      <c r="T3112" s="13">
        <f>(((J3112/60)/60)/24)+DATE(1970,1,1)+(-5/24)</f>
        <v>42784.823136574072</v>
      </c>
      <c r="U3112">
        <f t="shared" si="48"/>
        <v>2017</v>
      </c>
    </row>
    <row r="3113" spans="1:21" ht="30" x14ac:dyDescent="0.2">
      <c r="A3113" s="8">
        <f>F3113/E3113</f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14">
        <f>F3113/M3113</f>
        <v>70.10526315789474</v>
      </c>
      <c r="Q3113" s="9" t="s">
        <v>8317</v>
      </c>
      <c r="R3113" s="9" t="s">
        <v>8357</v>
      </c>
      <c r="S3113" s="13">
        <f>(((K3113/60)/60)/24)+DATE(1970,1,1)+(-5/24)</f>
        <v>41885.38680555555</v>
      </c>
      <c r="T3113" s="13">
        <f>(((J3113/60)/60)/24)+DATE(1970,1,1)+(-5/24)</f>
        <v>41916.38680555555</v>
      </c>
      <c r="U3113">
        <f t="shared" si="48"/>
        <v>2014</v>
      </c>
    </row>
    <row r="3114" spans="1:21" ht="45" x14ac:dyDescent="0.2">
      <c r="A3114" s="8">
        <f>F3114/E3114</f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14">
        <f>F3114/M3114</f>
        <v>57.888888888888886</v>
      </c>
      <c r="Q3114" s="9" t="s">
        <v>8317</v>
      </c>
      <c r="R3114" s="9" t="s">
        <v>8357</v>
      </c>
      <c r="S3114" s="13">
        <f>(((K3114/60)/60)/24)+DATE(1970,1,1)+(-5/24)</f>
        <v>42614.913587962961</v>
      </c>
      <c r="T3114" s="13">
        <f>(((J3114/60)/60)/24)+DATE(1970,1,1)+(-5/24)</f>
        <v>42674.913587962961</v>
      </c>
      <c r="U3114">
        <f t="shared" si="48"/>
        <v>2016</v>
      </c>
    </row>
    <row r="3115" spans="1:21" ht="45" x14ac:dyDescent="0.2">
      <c r="A3115" s="8">
        <f>F3115/E3115</f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14">
        <f>F3115/M3115</f>
        <v>125.27027027027027</v>
      </c>
      <c r="Q3115" s="9" t="s">
        <v>8317</v>
      </c>
      <c r="R3115" s="9" t="s">
        <v>8357</v>
      </c>
      <c r="S3115" s="13">
        <f>(((K3115/60)/60)/24)+DATE(1970,1,1)+(-5/24)</f>
        <v>42081.522939814815</v>
      </c>
      <c r="T3115" s="13">
        <f>(((J3115/60)/60)/24)+DATE(1970,1,1)+(-5/24)</f>
        <v>42111.522939814815</v>
      </c>
      <c r="U3115">
        <f t="shared" si="48"/>
        <v>2015</v>
      </c>
    </row>
    <row r="3116" spans="1:21" ht="45" x14ac:dyDescent="0.2">
      <c r="A3116" s="8">
        <f>F3116/E3116</f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14" t="e">
        <f>F3116/M3116</f>
        <v>#DIV/0!</v>
      </c>
      <c r="Q3116" s="9" t="s">
        <v>8317</v>
      </c>
      <c r="R3116" s="9" t="s">
        <v>8357</v>
      </c>
      <c r="S3116" s="13">
        <f>(((K3116/60)/60)/24)+DATE(1970,1,1)+(-5/24)</f>
        <v>41843.42418981481</v>
      </c>
      <c r="T3116" s="13">
        <f>(((J3116/60)/60)/24)+DATE(1970,1,1)+(-5/24)</f>
        <v>41903.42418981481</v>
      </c>
      <c r="U3116">
        <f t="shared" si="48"/>
        <v>2014</v>
      </c>
    </row>
    <row r="3117" spans="1:21" ht="45" x14ac:dyDescent="0.2">
      <c r="A3117" s="8">
        <f>F3117/E3117</f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14">
        <f>F3117/M3117</f>
        <v>300</v>
      </c>
      <c r="Q3117" s="9" t="s">
        <v>8317</v>
      </c>
      <c r="R3117" s="9" t="s">
        <v>8357</v>
      </c>
      <c r="S3117" s="13">
        <f>(((K3117/60)/60)/24)+DATE(1970,1,1)+(-5/24)</f>
        <v>42496.238738425927</v>
      </c>
      <c r="T3117" s="13">
        <f>(((J3117/60)/60)/24)+DATE(1970,1,1)+(-5/24)</f>
        <v>42526.238738425927</v>
      </c>
      <c r="U3117">
        <f t="shared" si="48"/>
        <v>2016</v>
      </c>
    </row>
    <row r="3118" spans="1:21" ht="45" x14ac:dyDescent="0.2">
      <c r="A3118" s="8">
        <f>F3118/E3118</f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14">
        <f>F3118/M3118</f>
        <v>43</v>
      </c>
      <c r="Q3118" s="9" t="s">
        <v>8317</v>
      </c>
      <c r="R3118" s="9" t="s">
        <v>8357</v>
      </c>
      <c r="S3118" s="13">
        <f>(((K3118/60)/60)/24)+DATE(1970,1,1)+(-5/24)</f>
        <v>42081.30700231481</v>
      </c>
      <c r="T3118" s="13">
        <f>(((J3118/60)/60)/24)+DATE(1970,1,1)+(-5/24)</f>
        <v>42095.30700231481</v>
      </c>
      <c r="U3118">
        <f t="shared" si="48"/>
        <v>2015</v>
      </c>
    </row>
    <row r="3119" spans="1:21" ht="45" x14ac:dyDescent="0.2">
      <c r="A3119" s="8">
        <f>F3119/E3119</f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14">
        <f>F3119/M3119</f>
        <v>1</v>
      </c>
      <c r="Q3119" s="9" t="s">
        <v>8317</v>
      </c>
      <c r="R3119" s="9" t="s">
        <v>8357</v>
      </c>
      <c r="S3119" s="13">
        <f>(((K3119/60)/60)/24)+DATE(1970,1,1)+(-5/24)</f>
        <v>42509.166203703695</v>
      </c>
      <c r="T3119" s="13">
        <f>(((J3119/60)/60)/24)+DATE(1970,1,1)+(-5/24)</f>
        <v>42517.341666666667</v>
      </c>
      <c r="U3119">
        <f t="shared" si="48"/>
        <v>2016</v>
      </c>
    </row>
    <row r="3120" spans="1:21" ht="30" x14ac:dyDescent="0.2">
      <c r="A3120" s="8">
        <f>F3120/E3120</f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14">
        <f>F3120/M3120</f>
        <v>775</v>
      </c>
      <c r="Q3120" s="9" t="s">
        <v>8317</v>
      </c>
      <c r="R3120" s="9" t="s">
        <v>8357</v>
      </c>
      <c r="S3120" s="13">
        <f>(((K3120/60)/60)/24)+DATE(1970,1,1)+(-5/24)</f>
        <v>42534.441238425927</v>
      </c>
      <c r="T3120" s="13">
        <f>(((J3120/60)/60)/24)+DATE(1970,1,1)+(-5/24)</f>
        <v>42553.441238425927</v>
      </c>
      <c r="U3120">
        <f t="shared" si="48"/>
        <v>2016</v>
      </c>
    </row>
    <row r="3121" spans="1:21" ht="45" x14ac:dyDescent="0.2">
      <c r="A3121" s="8">
        <f>F3121/E3121</f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14">
        <f>F3121/M3121</f>
        <v>5</v>
      </c>
      <c r="Q3121" s="9" t="s">
        <v>8317</v>
      </c>
      <c r="R3121" s="9" t="s">
        <v>8357</v>
      </c>
      <c r="S3121" s="13">
        <f>(((K3121/60)/60)/24)+DATE(1970,1,1)+(-5/24)</f>
        <v>42059.837175925924</v>
      </c>
      <c r="T3121" s="13">
        <f>(((J3121/60)/60)/24)+DATE(1970,1,1)+(-5/24)</f>
        <v>42089.795509259253</v>
      </c>
      <c r="U3121">
        <f t="shared" si="48"/>
        <v>2015</v>
      </c>
    </row>
    <row r="3122" spans="1:21" ht="45" x14ac:dyDescent="0.2">
      <c r="A3122" s="8">
        <f>F3122/E3122</f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14">
        <f>F3122/M3122</f>
        <v>12.8</v>
      </c>
      <c r="Q3122" s="9" t="s">
        <v>8317</v>
      </c>
      <c r="R3122" s="9" t="s">
        <v>8357</v>
      </c>
      <c r="S3122" s="13">
        <f>(((K3122/60)/60)/24)+DATE(1970,1,1)+(-5/24)</f>
        <v>42435.733749999999</v>
      </c>
      <c r="T3122" s="13">
        <f>(((J3122/60)/60)/24)+DATE(1970,1,1)+(-5/24)</f>
        <v>42495.692083333335</v>
      </c>
      <c r="U3122">
        <f t="shared" si="48"/>
        <v>2016</v>
      </c>
    </row>
    <row r="3123" spans="1:21" ht="30" x14ac:dyDescent="0.2">
      <c r="A3123" s="8">
        <f>F3123/E3123</f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14">
        <f>F3123/M3123</f>
        <v>10</v>
      </c>
      <c r="Q3123" s="9" t="s">
        <v>8317</v>
      </c>
      <c r="R3123" s="9" t="s">
        <v>8357</v>
      </c>
      <c r="S3123" s="13">
        <f>(((K3123/60)/60)/24)+DATE(1970,1,1)+(-5/24)</f>
        <v>41848.471469907403</v>
      </c>
      <c r="T3123" s="13">
        <f>(((J3123/60)/60)/24)+DATE(1970,1,1)+(-5/24)</f>
        <v>41908.471469907403</v>
      </c>
      <c r="U3123">
        <f t="shared" si="48"/>
        <v>2014</v>
      </c>
    </row>
    <row r="3124" spans="1:21" x14ac:dyDescent="0.2">
      <c r="A3124" s="8">
        <f>F3124/E3124</f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14">
        <f>F3124/M3124</f>
        <v>58</v>
      </c>
      <c r="Q3124" s="9" t="s">
        <v>8317</v>
      </c>
      <c r="R3124" s="9" t="s">
        <v>8357</v>
      </c>
      <c r="S3124" s="13">
        <f>(((K3124/60)/60)/24)+DATE(1970,1,1)+(-5/24)</f>
        <v>42678.723749999997</v>
      </c>
      <c r="T3124" s="13">
        <f>(((J3124/60)/60)/24)+DATE(1970,1,1)+(-5/24)</f>
        <v>42683.765416666669</v>
      </c>
      <c r="U3124">
        <f t="shared" si="48"/>
        <v>2016</v>
      </c>
    </row>
    <row r="3125" spans="1:21" ht="45" x14ac:dyDescent="0.2">
      <c r="A3125" s="8">
        <f>F3125/E3125</f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14">
        <f>F3125/M3125</f>
        <v>244.80459770114942</v>
      </c>
      <c r="Q3125" s="9" t="s">
        <v>8317</v>
      </c>
      <c r="R3125" s="9" t="s">
        <v>8357</v>
      </c>
      <c r="S3125" s="13">
        <f>(((K3125/60)/60)/24)+DATE(1970,1,1)+(-5/24)</f>
        <v>42530.784699074073</v>
      </c>
      <c r="T3125" s="13">
        <f>(((J3125/60)/60)/24)+DATE(1970,1,1)+(-5/24)</f>
        <v>42560.784699074073</v>
      </c>
      <c r="U3125">
        <f t="shared" si="48"/>
        <v>2016</v>
      </c>
    </row>
    <row r="3126" spans="1:21" ht="30" x14ac:dyDescent="0.2">
      <c r="A3126" s="8">
        <f>F3126/E3126</f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14">
        <f>F3126/M3126</f>
        <v>6.5</v>
      </c>
      <c r="Q3126" s="9" t="s">
        <v>8317</v>
      </c>
      <c r="R3126" s="9" t="s">
        <v>8357</v>
      </c>
      <c r="S3126" s="13">
        <f>(((K3126/60)/60)/24)+DATE(1970,1,1)+(-5/24)</f>
        <v>41977.571770833332</v>
      </c>
      <c r="T3126" s="13">
        <f>(((J3126/60)/60)/24)+DATE(1970,1,1)+(-5/24)</f>
        <v>42037.571770833332</v>
      </c>
      <c r="U3126">
        <f t="shared" si="48"/>
        <v>2014</v>
      </c>
    </row>
    <row r="3127" spans="1:21" x14ac:dyDescent="0.2">
      <c r="A3127" s="8">
        <f>F3127/E3127</f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14" t="e">
        <f>F3127/M3127</f>
        <v>#DIV/0!</v>
      </c>
      <c r="Q3127" s="9" t="s">
        <v>8317</v>
      </c>
      <c r="R3127" s="9" t="s">
        <v>8357</v>
      </c>
      <c r="S3127" s="13">
        <f>(((K3127/60)/60)/24)+DATE(1970,1,1)+(-5/24)</f>
        <v>42345.998518518514</v>
      </c>
      <c r="T3127" s="13">
        <f>(((J3127/60)/60)/24)+DATE(1970,1,1)+(-5/24)</f>
        <v>42375.998518518514</v>
      </c>
      <c r="U3127">
        <f t="shared" si="48"/>
        <v>2015</v>
      </c>
    </row>
    <row r="3128" spans="1:21" ht="75" x14ac:dyDescent="0.2">
      <c r="A3128" s="8">
        <f>F3128/E3128</f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14">
        <f>F3128/M3128</f>
        <v>61.176470588235297</v>
      </c>
      <c r="Q3128" s="9" t="s">
        <v>8317</v>
      </c>
      <c r="R3128" s="9" t="s">
        <v>8357</v>
      </c>
      <c r="S3128" s="13">
        <f>(((K3128/60)/60)/24)+DATE(1970,1,1)+(-5/24)</f>
        <v>42426.809745370374</v>
      </c>
      <c r="T3128" s="13">
        <f>(((J3128/60)/60)/24)+DATE(1970,1,1)+(-5/24)</f>
        <v>42456.768078703702</v>
      </c>
      <c r="U3128">
        <f t="shared" si="48"/>
        <v>2016</v>
      </c>
    </row>
    <row r="3129" spans="1:21" ht="45" x14ac:dyDescent="0.2">
      <c r="A3129" s="8">
        <f>F3129/E3129</f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14" t="e">
        <f>F3129/M3129</f>
        <v>#DIV/0!</v>
      </c>
      <c r="Q3129" s="9" t="s">
        <v>8317</v>
      </c>
      <c r="R3129" s="9" t="s">
        <v>8357</v>
      </c>
      <c r="S3129" s="13">
        <f>(((K3129/60)/60)/24)+DATE(1970,1,1)+(-5/24)</f>
        <v>42034.648483796293</v>
      </c>
      <c r="T3129" s="13">
        <f>(((J3129/60)/60)/24)+DATE(1970,1,1)+(-5/24)</f>
        <v>42064.648483796293</v>
      </c>
      <c r="U3129">
        <f t="shared" si="48"/>
        <v>2015</v>
      </c>
    </row>
    <row r="3130" spans="1:21" ht="45" x14ac:dyDescent="0.2">
      <c r="A3130" s="8">
        <f>F3130/E3130</f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14">
        <f>F3130/M3130</f>
        <v>139.23931623931625</v>
      </c>
      <c r="Q3130" s="9" t="s">
        <v>8317</v>
      </c>
      <c r="R3130" s="9" t="s">
        <v>8318</v>
      </c>
      <c r="S3130" s="13">
        <f>(((K3130/60)/60)/24)+DATE(1970,1,1)+(-5/24)</f>
        <v>42780.617372685178</v>
      </c>
      <c r="T3130" s="13">
        <f>(((J3130/60)/60)/24)+DATE(1970,1,1)+(-5/24)</f>
        <v>42810.575706018521</v>
      </c>
      <c r="U3130">
        <f t="shared" si="48"/>
        <v>2017</v>
      </c>
    </row>
    <row r="3131" spans="1:21" ht="45" x14ac:dyDescent="0.2">
      <c r="A3131" s="8">
        <f>F3131/E3131</f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14">
        <f>F3131/M3131</f>
        <v>10</v>
      </c>
      <c r="Q3131" s="9" t="s">
        <v>8317</v>
      </c>
      <c r="R3131" s="9" t="s">
        <v>8318</v>
      </c>
      <c r="S3131" s="13">
        <f>(((K3131/60)/60)/24)+DATE(1970,1,1)+(-5/24)</f>
        <v>42803.634479166663</v>
      </c>
      <c r="T3131" s="13">
        <f>(((J3131/60)/60)/24)+DATE(1970,1,1)+(-5/24)</f>
        <v>42843.592812499999</v>
      </c>
      <c r="U3131">
        <f t="shared" si="48"/>
        <v>2017</v>
      </c>
    </row>
    <row r="3132" spans="1:21" ht="30" x14ac:dyDescent="0.2">
      <c r="A3132" s="8">
        <f>F3132/E3132</f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14">
        <f>F3132/M3132</f>
        <v>93.75</v>
      </c>
      <c r="Q3132" s="9" t="s">
        <v>8317</v>
      </c>
      <c r="R3132" s="9" t="s">
        <v>8318</v>
      </c>
      <c r="S3132" s="13">
        <f>(((K3132/60)/60)/24)+DATE(1970,1,1)+(-5/24)</f>
        <v>42808.431898148141</v>
      </c>
      <c r="T3132" s="13">
        <f>(((J3132/60)/60)/24)+DATE(1970,1,1)+(-5/24)</f>
        <v>42838.999305555553</v>
      </c>
      <c r="U3132">
        <f t="shared" si="48"/>
        <v>2017</v>
      </c>
    </row>
    <row r="3133" spans="1:21" ht="30" x14ac:dyDescent="0.2">
      <c r="A3133" s="8">
        <f>F3133/E3133</f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14">
        <f>F3133/M3133</f>
        <v>53.75</v>
      </c>
      <c r="Q3133" s="9" t="s">
        <v>8317</v>
      </c>
      <c r="R3133" s="9" t="s">
        <v>8318</v>
      </c>
      <c r="S3133" s="13">
        <f>(((K3133/60)/60)/24)+DATE(1970,1,1)+(-5/24)</f>
        <v>42803.370891203704</v>
      </c>
      <c r="T3133" s="13">
        <f>(((J3133/60)/60)/24)+DATE(1970,1,1)+(-5/24)</f>
        <v>42833.329224537032</v>
      </c>
      <c r="U3133">
        <f t="shared" si="48"/>
        <v>2017</v>
      </c>
    </row>
    <row r="3134" spans="1:21" ht="30" x14ac:dyDescent="0.2">
      <c r="A3134" s="8">
        <f>F3134/E3134</f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14">
        <f>F3134/M3134</f>
        <v>10</v>
      </c>
      <c r="Q3134" s="9" t="s">
        <v>8317</v>
      </c>
      <c r="R3134" s="9" t="s">
        <v>8318</v>
      </c>
      <c r="S3134" s="13">
        <f>(((K3134/60)/60)/24)+DATE(1970,1,1)+(-5/24)</f>
        <v>42786.141898148147</v>
      </c>
      <c r="T3134" s="13">
        <f>(((J3134/60)/60)/24)+DATE(1970,1,1)+(-5/24)</f>
        <v>42846.100231481476</v>
      </c>
      <c r="U3134">
        <f t="shared" si="48"/>
        <v>2017</v>
      </c>
    </row>
    <row r="3135" spans="1:21" ht="45" x14ac:dyDescent="0.2">
      <c r="A3135" s="8">
        <f>F3135/E3135</f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14">
        <f>F3135/M3135</f>
        <v>33.75</v>
      </c>
      <c r="Q3135" s="9" t="s">
        <v>8317</v>
      </c>
      <c r="R3135" s="9" t="s">
        <v>8318</v>
      </c>
      <c r="S3135" s="13">
        <f>(((K3135/60)/60)/24)+DATE(1970,1,1)+(-5/24)</f>
        <v>42788.356874999998</v>
      </c>
      <c r="T3135" s="13">
        <f>(((J3135/60)/60)/24)+DATE(1970,1,1)+(-5/24)</f>
        <v>42818.315208333333</v>
      </c>
      <c r="U3135">
        <f t="shared" si="48"/>
        <v>2017</v>
      </c>
    </row>
    <row r="3136" spans="1:21" ht="45" x14ac:dyDescent="0.2">
      <c r="A3136" s="8">
        <f>F3136/E3136</f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14">
        <f>F3136/M3136</f>
        <v>18.75</v>
      </c>
      <c r="Q3136" s="9" t="s">
        <v>8317</v>
      </c>
      <c r="R3136" s="9" t="s">
        <v>8318</v>
      </c>
      <c r="S3136" s="13">
        <f>(((K3136/60)/60)/24)+DATE(1970,1,1)+(-5/24)</f>
        <v>42800.511793981481</v>
      </c>
      <c r="T3136" s="13">
        <f>(((J3136/60)/60)/24)+DATE(1970,1,1)+(-5/24)</f>
        <v>42821.470127314817</v>
      </c>
      <c r="U3136">
        <f t="shared" si="48"/>
        <v>2017</v>
      </c>
    </row>
    <row r="3137" spans="1:21" ht="45" x14ac:dyDescent="0.2">
      <c r="A3137" s="8">
        <f>F3137/E3137</f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14">
        <f>F3137/M3137</f>
        <v>23.142857142857142</v>
      </c>
      <c r="Q3137" s="9" t="s">
        <v>8317</v>
      </c>
      <c r="R3137" s="9" t="s">
        <v>8318</v>
      </c>
      <c r="S3137" s="13">
        <f>(((K3137/60)/60)/24)+DATE(1970,1,1)+(-5/24)</f>
        <v>42806.943530092591</v>
      </c>
      <c r="T3137" s="13">
        <f>(((J3137/60)/60)/24)+DATE(1970,1,1)+(-5/24)</f>
        <v>42828.943530092591</v>
      </c>
      <c r="U3137">
        <f t="shared" si="48"/>
        <v>2017</v>
      </c>
    </row>
    <row r="3138" spans="1:21" ht="45" x14ac:dyDescent="0.2">
      <c r="A3138" s="8">
        <f>F3138/E3138</f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14">
        <f>F3138/M3138</f>
        <v>29.045454545454547</v>
      </c>
      <c r="Q3138" s="9" t="s">
        <v>8317</v>
      </c>
      <c r="R3138" s="9" t="s">
        <v>8318</v>
      </c>
      <c r="S3138" s="13">
        <f>(((K3138/60)/60)/24)+DATE(1970,1,1)+(-5/24)</f>
        <v>42789.25409722222</v>
      </c>
      <c r="T3138" s="13">
        <f>(((J3138/60)/60)/24)+DATE(1970,1,1)+(-5/24)</f>
        <v>42825.749305555553</v>
      </c>
      <c r="U3138">
        <f t="shared" si="48"/>
        <v>2017</v>
      </c>
    </row>
    <row r="3139" spans="1:21" ht="30" x14ac:dyDescent="0.2">
      <c r="A3139" s="8">
        <f>F3139/E3139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14">
        <f>F3139/M3139</f>
        <v>50</v>
      </c>
      <c r="Q3139" s="9" t="s">
        <v>8317</v>
      </c>
      <c r="R3139" s="9" t="s">
        <v>8318</v>
      </c>
      <c r="S3139" s="13">
        <f>(((K3139/60)/60)/24)+DATE(1970,1,1)+(-5/24)</f>
        <v>42807.676724537036</v>
      </c>
      <c r="T3139" s="13">
        <f>(((J3139/60)/60)/24)+DATE(1970,1,1)+(-5/24)</f>
        <v>42858.591666666667</v>
      </c>
      <c r="U3139">
        <f t="shared" ref="U3139:U3202" si="49">YEAR(S3139)</f>
        <v>2017</v>
      </c>
    </row>
    <row r="3140" spans="1:21" ht="60" x14ac:dyDescent="0.2">
      <c r="A3140" s="8">
        <f>F3140/E3140</f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14" t="e">
        <f>F3140/M3140</f>
        <v>#DIV/0!</v>
      </c>
      <c r="Q3140" s="9" t="s">
        <v>8317</v>
      </c>
      <c r="R3140" s="9" t="s">
        <v>8318</v>
      </c>
      <c r="S3140" s="13">
        <f>(((K3140/60)/60)/24)+DATE(1970,1,1)+(-5/24)</f>
        <v>42809.437581018516</v>
      </c>
      <c r="T3140" s="13">
        <f>(((J3140/60)/60)/24)+DATE(1970,1,1)+(-5/24)</f>
        <v>42828.437581018516</v>
      </c>
      <c r="U3140">
        <f t="shared" si="49"/>
        <v>2017</v>
      </c>
    </row>
    <row r="3141" spans="1:21" ht="45" x14ac:dyDescent="0.2">
      <c r="A3141" s="8">
        <f>F3141/E3141</f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14">
        <f>F3141/M3141</f>
        <v>450</v>
      </c>
      <c r="Q3141" s="9" t="s">
        <v>8317</v>
      </c>
      <c r="R3141" s="9" t="s">
        <v>8318</v>
      </c>
      <c r="S3141" s="13">
        <f>(((K3141/60)/60)/24)+DATE(1970,1,1)+(-5/24)</f>
        <v>42785.062037037038</v>
      </c>
      <c r="T3141" s="13">
        <f>(((J3141/60)/60)/24)+DATE(1970,1,1)+(-5/24)</f>
        <v>42818.981249999997</v>
      </c>
      <c r="U3141">
        <f t="shared" si="49"/>
        <v>2017</v>
      </c>
    </row>
    <row r="3142" spans="1:21" ht="45" x14ac:dyDescent="0.2">
      <c r="A3142" s="8">
        <f>F3142/E3142</f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14">
        <f>F3142/M3142</f>
        <v>24</v>
      </c>
      <c r="Q3142" s="9" t="s">
        <v>8317</v>
      </c>
      <c r="R3142" s="9" t="s">
        <v>8318</v>
      </c>
      <c r="S3142" s="13">
        <f>(((K3142/60)/60)/24)+DATE(1970,1,1)+(-5/24)</f>
        <v>42802.510451388887</v>
      </c>
      <c r="T3142" s="13">
        <f>(((J3142/60)/60)/24)+DATE(1970,1,1)+(-5/24)</f>
        <v>42832.468784722216</v>
      </c>
      <c r="U3142">
        <f t="shared" si="49"/>
        <v>2017</v>
      </c>
    </row>
    <row r="3143" spans="1:21" ht="60" x14ac:dyDescent="0.2">
      <c r="A3143" s="8">
        <f>F3143/E3143</f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14">
        <f>F3143/M3143</f>
        <v>32.25</v>
      </c>
      <c r="Q3143" s="9" t="s">
        <v>8317</v>
      </c>
      <c r="R3143" s="9" t="s">
        <v>8318</v>
      </c>
      <c r="S3143" s="13">
        <f>(((K3143/60)/60)/24)+DATE(1970,1,1)+(-5/24)</f>
        <v>42800.544999999998</v>
      </c>
      <c r="T3143" s="13">
        <f>(((J3143/60)/60)/24)+DATE(1970,1,1)+(-5/24)</f>
        <v>42841.624999999993</v>
      </c>
      <c r="U3143">
        <f t="shared" si="49"/>
        <v>2017</v>
      </c>
    </row>
    <row r="3144" spans="1:21" ht="45" x14ac:dyDescent="0.2">
      <c r="A3144" s="8">
        <f>F3144/E3144</f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14">
        <f>F3144/M3144</f>
        <v>15</v>
      </c>
      <c r="Q3144" s="9" t="s">
        <v>8317</v>
      </c>
      <c r="R3144" s="9" t="s">
        <v>8318</v>
      </c>
      <c r="S3144" s="13">
        <f>(((K3144/60)/60)/24)+DATE(1970,1,1)+(-5/24)</f>
        <v>42783.304849537039</v>
      </c>
      <c r="T3144" s="13">
        <f>(((J3144/60)/60)/24)+DATE(1970,1,1)+(-5/24)</f>
        <v>42813.263182870367</v>
      </c>
      <c r="U3144">
        <f t="shared" si="49"/>
        <v>2017</v>
      </c>
    </row>
    <row r="3145" spans="1:21" ht="60" x14ac:dyDescent="0.2">
      <c r="A3145" s="8">
        <f>F3145/E3145</f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14" t="e">
        <f>F3145/M3145</f>
        <v>#DIV/0!</v>
      </c>
      <c r="Q3145" s="9" t="s">
        <v>8317</v>
      </c>
      <c r="R3145" s="9" t="s">
        <v>8318</v>
      </c>
      <c r="S3145" s="13">
        <f>(((K3145/60)/60)/24)+DATE(1970,1,1)+(-5/24)</f>
        <v>42808.149953703702</v>
      </c>
      <c r="T3145" s="13">
        <f>(((J3145/60)/60)/24)+DATE(1970,1,1)+(-5/24)</f>
        <v>42834.149953703702</v>
      </c>
      <c r="U3145">
        <f t="shared" si="49"/>
        <v>2017</v>
      </c>
    </row>
    <row r="3146" spans="1:21" ht="60" x14ac:dyDescent="0.2">
      <c r="A3146" s="8">
        <f>F3146/E3146</f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14">
        <f>F3146/M3146</f>
        <v>251.33333333333334</v>
      </c>
      <c r="Q3146" s="9" t="s">
        <v>8317</v>
      </c>
      <c r="R3146" s="9" t="s">
        <v>8318</v>
      </c>
      <c r="S3146" s="13">
        <f>(((K3146/60)/60)/24)+DATE(1970,1,1)+(-5/24)</f>
        <v>42796.329942129632</v>
      </c>
      <c r="T3146" s="13">
        <f>(((J3146/60)/60)/24)+DATE(1970,1,1)+(-5/24)</f>
        <v>42813.041666666664</v>
      </c>
      <c r="U3146">
        <f t="shared" si="49"/>
        <v>2017</v>
      </c>
    </row>
    <row r="3147" spans="1:21" ht="30" x14ac:dyDescent="0.2">
      <c r="A3147" s="8">
        <f>F3147/E3147</f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14" t="e">
        <f>F3147/M3147</f>
        <v>#DIV/0!</v>
      </c>
      <c r="Q3147" s="9" t="s">
        <v>8317</v>
      </c>
      <c r="R3147" s="9" t="s">
        <v>8318</v>
      </c>
      <c r="S3147" s="13">
        <f>(((K3147/60)/60)/24)+DATE(1970,1,1)+(-5/24)</f>
        <v>42761.832569444443</v>
      </c>
      <c r="T3147" s="13">
        <f>(((J3147/60)/60)/24)+DATE(1970,1,1)+(-5/24)</f>
        <v>42821.790902777771</v>
      </c>
      <c r="U3147">
        <f t="shared" si="49"/>
        <v>2017</v>
      </c>
    </row>
    <row r="3148" spans="1:21" ht="30" x14ac:dyDescent="0.2">
      <c r="A3148" s="8">
        <f>F3148/E3148</f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14">
        <f>F3148/M3148</f>
        <v>437.5</v>
      </c>
      <c r="Q3148" s="9" t="s">
        <v>8317</v>
      </c>
      <c r="R3148" s="9" t="s">
        <v>8318</v>
      </c>
      <c r="S3148" s="13">
        <f>(((K3148/60)/60)/24)+DATE(1970,1,1)+(-5/24)</f>
        <v>42796.474143518521</v>
      </c>
      <c r="T3148" s="13">
        <f>(((J3148/60)/60)/24)+DATE(1970,1,1)+(-5/24)</f>
        <v>42841.432476851849</v>
      </c>
      <c r="U3148">
        <f t="shared" si="49"/>
        <v>2017</v>
      </c>
    </row>
    <row r="3149" spans="1:21" ht="45" x14ac:dyDescent="0.2">
      <c r="A3149" s="8">
        <f>F3149/E3149</f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14">
        <f>F3149/M3149</f>
        <v>110.35211267605634</v>
      </c>
      <c r="Q3149" s="9" t="s">
        <v>8317</v>
      </c>
      <c r="R3149" s="9" t="s">
        <v>8318</v>
      </c>
      <c r="S3149" s="13">
        <f>(((K3149/60)/60)/24)+DATE(1970,1,1)+(-5/24)</f>
        <v>41909.761053240742</v>
      </c>
      <c r="T3149" s="13">
        <f>(((J3149/60)/60)/24)+DATE(1970,1,1)+(-5/24)</f>
        <v>41949.802719907406</v>
      </c>
      <c r="U3149">
        <f t="shared" si="49"/>
        <v>2014</v>
      </c>
    </row>
    <row r="3150" spans="1:21" ht="30" x14ac:dyDescent="0.2">
      <c r="A3150" s="8">
        <f>F3150/E3150</f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14">
        <f>F3150/M3150</f>
        <v>41.421052631578945</v>
      </c>
      <c r="Q3150" s="9" t="s">
        <v>8317</v>
      </c>
      <c r="R3150" s="9" t="s">
        <v>8318</v>
      </c>
      <c r="S3150" s="13">
        <f>(((K3150/60)/60)/24)+DATE(1970,1,1)+(-5/24)</f>
        <v>41891.456990740735</v>
      </c>
      <c r="T3150" s="13">
        <f>(((J3150/60)/60)/24)+DATE(1970,1,1)+(-5/24)</f>
        <v>41912.958333333328</v>
      </c>
      <c r="U3150">
        <f t="shared" si="49"/>
        <v>2014</v>
      </c>
    </row>
    <row r="3151" spans="1:21" ht="45" x14ac:dyDescent="0.2">
      <c r="A3151" s="8">
        <f>F3151/E3151</f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14">
        <f>F3151/M3151</f>
        <v>52</v>
      </c>
      <c r="Q3151" s="9" t="s">
        <v>8317</v>
      </c>
      <c r="R3151" s="9" t="s">
        <v>8318</v>
      </c>
      <c r="S3151" s="13">
        <f>(((K3151/60)/60)/24)+DATE(1970,1,1)+(-5/24)</f>
        <v>41225.809027777774</v>
      </c>
      <c r="T3151" s="13">
        <f>(((J3151/60)/60)/24)+DATE(1970,1,1)+(-5/24)</f>
        <v>41249.875</v>
      </c>
      <c r="U3151">
        <f t="shared" si="49"/>
        <v>2012</v>
      </c>
    </row>
    <row r="3152" spans="1:21" ht="60" x14ac:dyDescent="0.2">
      <c r="A3152" s="8">
        <f>F3152/E3152</f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14">
        <f>F3152/M3152</f>
        <v>33.990384615384613</v>
      </c>
      <c r="Q3152" s="9" t="s">
        <v>8317</v>
      </c>
      <c r="R3152" s="9" t="s">
        <v>8318</v>
      </c>
      <c r="S3152" s="13">
        <f>(((K3152/60)/60)/24)+DATE(1970,1,1)+(-5/24)</f>
        <v>40478.055590277778</v>
      </c>
      <c r="T3152" s="13">
        <f>(((J3152/60)/60)/24)+DATE(1970,1,1)+(-5/24)</f>
        <v>40567.958333333328</v>
      </c>
      <c r="U3152">
        <f t="shared" si="49"/>
        <v>2010</v>
      </c>
    </row>
    <row r="3153" spans="1:21" ht="30" x14ac:dyDescent="0.2">
      <c r="A3153" s="8">
        <f>F3153/E3153</f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14">
        <f>F3153/M3153</f>
        <v>103.35294117647059</v>
      </c>
      <c r="Q3153" s="9" t="s">
        <v>8317</v>
      </c>
      <c r="R3153" s="9" t="s">
        <v>8318</v>
      </c>
      <c r="S3153" s="13">
        <f>(((K3153/60)/60)/24)+DATE(1970,1,1)+(-5/24)</f>
        <v>41862.631643518514</v>
      </c>
      <c r="T3153" s="13">
        <f>(((J3153/60)/60)/24)+DATE(1970,1,1)+(-5/24)</f>
        <v>41892.631643518514</v>
      </c>
      <c r="U3153">
        <f t="shared" si="49"/>
        <v>2014</v>
      </c>
    </row>
    <row r="3154" spans="1:21" ht="45" x14ac:dyDescent="0.2">
      <c r="A3154" s="8">
        <f>F3154/E3154</f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14">
        <f>F3154/M3154</f>
        <v>34.791044776119406</v>
      </c>
      <c r="Q3154" s="9" t="s">
        <v>8317</v>
      </c>
      <c r="R3154" s="9" t="s">
        <v>8318</v>
      </c>
      <c r="S3154" s="13">
        <f>(((K3154/60)/60)/24)+DATE(1970,1,1)+(-5/24)</f>
        <v>41550.659340277773</v>
      </c>
      <c r="T3154" s="13">
        <f>(((J3154/60)/60)/24)+DATE(1970,1,1)+(-5/24)</f>
        <v>41580.659340277773</v>
      </c>
      <c r="U3154">
        <f t="shared" si="49"/>
        <v>2013</v>
      </c>
    </row>
    <row r="3155" spans="1:21" ht="45" x14ac:dyDescent="0.2">
      <c r="A3155" s="8">
        <f>F3155/E3155</f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14">
        <f>F3155/M3155</f>
        <v>41.773858921161825</v>
      </c>
      <c r="Q3155" s="9" t="s">
        <v>8317</v>
      </c>
      <c r="R3155" s="9" t="s">
        <v>8318</v>
      </c>
      <c r="S3155" s="13">
        <f>(((K3155/60)/60)/24)+DATE(1970,1,1)+(-5/24)</f>
        <v>40632.946030092593</v>
      </c>
      <c r="T3155" s="13">
        <f>(((J3155/60)/60)/24)+DATE(1970,1,1)+(-5/24)</f>
        <v>40663.999305555553</v>
      </c>
      <c r="U3155">
        <f t="shared" si="49"/>
        <v>2011</v>
      </c>
    </row>
    <row r="3156" spans="1:21" ht="45" x14ac:dyDescent="0.2">
      <c r="A3156" s="8">
        <f>F3156/E3156</f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14">
        <f>F3156/M3156</f>
        <v>64.268292682926827</v>
      </c>
      <c r="Q3156" s="9" t="s">
        <v>8317</v>
      </c>
      <c r="R3156" s="9" t="s">
        <v>8318</v>
      </c>
      <c r="S3156" s="13">
        <f>(((K3156/60)/60)/24)+DATE(1970,1,1)+(-5/24)</f>
        <v>40970.667337962957</v>
      </c>
      <c r="T3156" s="13">
        <f>(((J3156/60)/60)/24)+DATE(1970,1,1)+(-5/24)</f>
        <v>41000.625671296293</v>
      </c>
      <c r="U3156">
        <f t="shared" si="49"/>
        <v>2012</v>
      </c>
    </row>
    <row r="3157" spans="1:21" ht="45" x14ac:dyDescent="0.2">
      <c r="A3157" s="8">
        <f>F3157/E3157</f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14">
        <f>F3157/M3157</f>
        <v>31.209370860927152</v>
      </c>
      <c r="Q3157" s="9" t="s">
        <v>8317</v>
      </c>
      <c r="R3157" s="9" t="s">
        <v>8318</v>
      </c>
      <c r="S3157" s="13">
        <f>(((K3157/60)/60)/24)+DATE(1970,1,1)+(-5/24)</f>
        <v>41233.290798611109</v>
      </c>
      <c r="T3157" s="13">
        <f>(((J3157/60)/60)/24)+DATE(1970,1,1)+(-5/24)</f>
        <v>41263.290798611109</v>
      </c>
      <c r="U3157">
        <f t="shared" si="49"/>
        <v>2012</v>
      </c>
    </row>
    <row r="3158" spans="1:21" ht="45" x14ac:dyDescent="0.2">
      <c r="A3158" s="8">
        <f>F3158/E3158</f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14">
        <f>F3158/M3158</f>
        <v>62.921348314606739</v>
      </c>
      <c r="Q3158" s="9" t="s">
        <v>8317</v>
      </c>
      <c r="R3158" s="9" t="s">
        <v>8318</v>
      </c>
      <c r="S3158" s="13">
        <f>(((K3158/60)/60)/24)+DATE(1970,1,1)+(-5/24)</f>
        <v>41026.744722222218</v>
      </c>
      <c r="T3158" s="13">
        <f>(((J3158/60)/60)/24)+DATE(1970,1,1)+(-5/24)</f>
        <v>41061.744722222218</v>
      </c>
      <c r="U3158">
        <f t="shared" si="49"/>
        <v>2012</v>
      </c>
    </row>
    <row r="3159" spans="1:21" ht="30" x14ac:dyDescent="0.2">
      <c r="A3159" s="8">
        <f>F3159/E3159</f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14">
        <f>F3159/M3159</f>
        <v>98.536585365853654</v>
      </c>
      <c r="Q3159" s="9" t="s">
        <v>8317</v>
      </c>
      <c r="R3159" s="9" t="s">
        <v>8318</v>
      </c>
      <c r="S3159" s="13">
        <f>(((K3159/60)/60)/24)+DATE(1970,1,1)+(-5/24)</f>
        <v>41829.579918981479</v>
      </c>
      <c r="T3159" s="13">
        <f>(((J3159/60)/60)/24)+DATE(1970,1,1)+(-5/24)</f>
        <v>41839</v>
      </c>
      <c r="U3159">
        <f t="shared" si="49"/>
        <v>2014</v>
      </c>
    </row>
    <row r="3160" spans="1:21" ht="30" x14ac:dyDescent="0.2">
      <c r="A3160" s="8">
        <f>F3160/E3160</f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14">
        <f>F3160/M3160</f>
        <v>82.608695652173907</v>
      </c>
      <c r="Q3160" s="9" t="s">
        <v>8317</v>
      </c>
      <c r="R3160" s="9" t="s">
        <v>8318</v>
      </c>
      <c r="S3160" s="13">
        <f>(((K3160/60)/60)/24)+DATE(1970,1,1)+(-5/24)</f>
        <v>41447.631388888884</v>
      </c>
      <c r="T3160" s="13">
        <f>(((J3160/60)/60)/24)+DATE(1970,1,1)+(-5/24)</f>
        <v>41477.631388888884</v>
      </c>
      <c r="U3160">
        <f t="shared" si="49"/>
        <v>2013</v>
      </c>
    </row>
    <row r="3161" spans="1:21" ht="30" x14ac:dyDescent="0.2">
      <c r="A3161" s="8">
        <f>F3161/E3161</f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14">
        <f>F3161/M3161</f>
        <v>38.504230769230773</v>
      </c>
      <c r="Q3161" s="9" t="s">
        <v>8317</v>
      </c>
      <c r="R3161" s="9" t="s">
        <v>8318</v>
      </c>
      <c r="S3161" s="13">
        <f>(((K3161/60)/60)/24)+DATE(1970,1,1)+(-5/24)</f>
        <v>40883.858344907407</v>
      </c>
      <c r="T3161" s="13">
        <f>(((J3161/60)/60)/24)+DATE(1970,1,1)+(-5/24)</f>
        <v>40926.75</v>
      </c>
      <c r="U3161">
        <f t="shared" si="49"/>
        <v>2011</v>
      </c>
    </row>
    <row r="3162" spans="1:21" ht="45" x14ac:dyDescent="0.2">
      <c r="A3162" s="8">
        <f>F3162/E3162</f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14">
        <f>F3162/M3162</f>
        <v>80.15789473684211</v>
      </c>
      <c r="Q3162" s="9" t="s">
        <v>8317</v>
      </c>
      <c r="R3162" s="9" t="s">
        <v>8318</v>
      </c>
      <c r="S3162" s="13">
        <f>(((K3162/60)/60)/24)+DATE(1970,1,1)+(-5/24)</f>
        <v>41841.056562499994</v>
      </c>
      <c r="T3162" s="13">
        <f>(((J3162/60)/60)/24)+DATE(1970,1,1)+(-5/24)</f>
        <v>41863.999305555553</v>
      </c>
      <c r="U3162">
        <f t="shared" si="49"/>
        <v>2014</v>
      </c>
    </row>
    <row r="3163" spans="1:21" ht="45" x14ac:dyDescent="0.2">
      <c r="A3163" s="8">
        <f>F3163/E3163</f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14">
        <f>F3163/M3163</f>
        <v>28.405405405405407</v>
      </c>
      <c r="Q3163" s="9" t="s">
        <v>8317</v>
      </c>
      <c r="R3163" s="9" t="s">
        <v>8318</v>
      </c>
      <c r="S3163" s="13">
        <f>(((K3163/60)/60)/24)+DATE(1970,1,1)+(-5/24)</f>
        <v>41897.327800925923</v>
      </c>
      <c r="T3163" s="13">
        <f>(((J3163/60)/60)/24)+DATE(1970,1,1)+(-5/24)</f>
        <v>41927.327800925923</v>
      </c>
      <c r="U3163">
        <f t="shared" si="49"/>
        <v>2014</v>
      </c>
    </row>
    <row r="3164" spans="1:21" ht="45" x14ac:dyDescent="0.2">
      <c r="A3164" s="8">
        <f>F3164/E3164</f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14">
        <f>F3164/M3164</f>
        <v>80.730158730158735</v>
      </c>
      <c r="Q3164" s="9" t="s">
        <v>8317</v>
      </c>
      <c r="R3164" s="9" t="s">
        <v>8318</v>
      </c>
      <c r="S3164" s="13">
        <f>(((K3164/60)/60)/24)+DATE(1970,1,1)+(-5/24)</f>
        <v>41799.47756944444</v>
      </c>
      <c r="T3164" s="13">
        <f>(((J3164/60)/60)/24)+DATE(1970,1,1)+(-5/24)</f>
        <v>41826.875</v>
      </c>
      <c r="U3164">
        <f t="shared" si="49"/>
        <v>2014</v>
      </c>
    </row>
    <row r="3165" spans="1:21" ht="45" x14ac:dyDescent="0.2">
      <c r="A3165" s="8">
        <f>F3165/E3165</f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14">
        <f>F3165/M3165</f>
        <v>200.69444444444446</v>
      </c>
      <c r="Q3165" s="9" t="s">
        <v>8317</v>
      </c>
      <c r="R3165" s="9" t="s">
        <v>8318</v>
      </c>
      <c r="S3165" s="13">
        <f>(((K3165/60)/60)/24)+DATE(1970,1,1)+(-5/24)</f>
        <v>41775.545428240737</v>
      </c>
      <c r="T3165" s="13">
        <f>(((J3165/60)/60)/24)+DATE(1970,1,1)+(-5/24)</f>
        <v>41805.545428240737</v>
      </c>
      <c r="U3165">
        <f t="shared" si="49"/>
        <v>2014</v>
      </c>
    </row>
    <row r="3166" spans="1:21" ht="45" x14ac:dyDescent="0.2">
      <c r="A3166" s="8">
        <f>F3166/E3166</f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14">
        <f>F3166/M3166</f>
        <v>37.591549295774648</v>
      </c>
      <c r="Q3166" s="9" t="s">
        <v>8317</v>
      </c>
      <c r="R3166" s="9" t="s">
        <v>8318</v>
      </c>
      <c r="S3166" s="13">
        <f>(((K3166/60)/60)/24)+DATE(1970,1,1)+(-5/24)</f>
        <v>41766.597395833334</v>
      </c>
      <c r="T3166" s="13">
        <f>(((J3166/60)/60)/24)+DATE(1970,1,1)+(-5/24)</f>
        <v>41799.597395833334</v>
      </c>
      <c r="U3166">
        <f t="shared" si="49"/>
        <v>2014</v>
      </c>
    </row>
    <row r="3167" spans="1:21" ht="45" x14ac:dyDescent="0.2">
      <c r="A3167" s="8">
        <f>F3167/E3167</f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14">
        <f>F3167/M3167</f>
        <v>58.095238095238095</v>
      </c>
      <c r="Q3167" s="9" t="s">
        <v>8317</v>
      </c>
      <c r="R3167" s="9" t="s">
        <v>8318</v>
      </c>
      <c r="S3167" s="13">
        <f>(((K3167/60)/60)/24)+DATE(1970,1,1)+(-5/24)</f>
        <v>40643.950925925921</v>
      </c>
      <c r="T3167" s="13">
        <f>(((J3167/60)/60)/24)+DATE(1970,1,1)+(-5/24)</f>
        <v>40665.957638888889</v>
      </c>
      <c r="U3167">
        <f t="shared" si="49"/>
        <v>2011</v>
      </c>
    </row>
    <row r="3168" spans="1:21" ht="45" x14ac:dyDescent="0.2">
      <c r="A3168" s="8">
        <f>F3168/E3168</f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14">
        <f>F3168/M3168</f>
        <v>60.300892473118282</v>
      </c>
      <c r="Q3168" s="9" t="s">
        <v>8317</v>
      </c>
      <c r="R3168" s="9" t="s">
        <v>8318</v>
      </c>
      <c r="S3168" s="13">
        <f>(((K3168/60)/60)/24)+DATE(1970,1,1)+(-5/24)</f>
        <v>41940.483252314814</v>
      </c>
      <c r="T3168" s="13">
        <f>(((J3168/60)/60)/24)+DATE(1970,1,1)+(-5/24)</f>
        <v>41969.124305555553</v>
      </c>
      <c r="U3168">
        <f t="shared" si="49"/>
        <v>2014</v>
      </c>
    </row>
    <row r="3169" spans="1:21" ht="30" x14ac:dyDescent="0.2">
      <c r="A3169" s="8">
        <f>F3169/E3169</f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14">
        <f>F3169/M3169</f>
        <v>63.363636363636367</v>
      </c>
      <c r="Q3169" s="9" t="s">
        <v>8317</v>
      </c>
      <c r="R3169" s="9" t="s">
        <v>8318</v>
      </c>
      <c r="S3169" s="13">
        <f>(((K3169/60)/60)/24)+DATE(1970,1,1)+(-5/24)</f>
        <v>41838.967372685183</v>
      </c>
      <c r="T3169" s="13">
        <f>(((J3169/60)/60)/24)+DATE(1970,1,1)+(-5/24)</f>
        <v>41852.967372685183</v>
      </c>
      <c r="U3169">
        <f t="shared" si="49"/>
        <v>2014</v>
      </c>
    </row>
    <row r="3170" spans="1:21" ht="45" x14ac:dyDescent="0.2">
      <c r="A3170" s="8">
        <f>F3170/E3170</f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14">
        <f>F3170/M3170</f>
        <v>50.901639344262293</v>
      </c>
      <c r="Q3170" s="9" t="s">
        <v>8317</v>
      </c>
      <c r="R3170" s="9" t="s">
        <v>8318</v>
      </c>
      <c r="S3170" s="13">
        <f>(((K3170/60)/60)/24)+DATE(1970,1,1)+(-5/24)</f>
        <v>41771.897604166668</v>
      </c>
      <c r="T3170" s="13">
        <f>(((J3170/60)/60)/24)+DATE(1970,1,1)+(-5/24)</f>
        <v>41803.708333333328</v>
      </c>
      <c r="U3170">
        <f t="shared" si="49"/>
        <v>2014</v>
      </c>
    </row>
    <row r="3171" spans="1:21" ht="30" x14ac:dyDescent="0.2">
      <c r="A3171" s="8">
        <f>F3171/E3171</f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14">
        <f>F3171/M3171</f>
        <v>100.5</v>
      </c>
      <c r="Q3171" s="9" t="s">
        <v>8317</v>
      </c>
      <c r="R3171" s="9" t="s">
        <v>8318</v>
      </c>
      <c r="S3171" s="13">
        <f>(((K3171/60)/60)/24)+DATE(1970,1,1)+(-5/24)</f>
        <v>41591.529641203699</v>
      </c>
      <c r="T3171" s="13">
        <f>(((J3171/60)/60)/24)+DATE(1970,1,1)+(-5/24)</f>
        <v>41620.999305555553</v>
      </c>
      <c r="U3171">
        <f t="shared" si="49"/>
        <v>2013</v>
      </c>
    </row>
    <row r="3172" spans="1:21" ht="30" x14ac:dyDescent="0.2">
      <c r="A3172" s="8">
        <f>F3172/E3172</f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14">
        <f>F3172/M3172</f>
        <v>31.619718309859156</v>
      </c>
      <c r="Q3172" s="9" t="s">
        <v>8317</v>
      </c>
      <c r="R3172" s="9" t="s">
        <v>8318</v>
      </c>
      <c r="S3172" s="13">
        <f>(((K3172/60)/60)/24)+DATE(1970,1,1)+(-5/24)</f>
        <v>41788.872037037036</v>
      </c>
      <c r="T3172" s="13">
        <f>(((J3172/60)/60)/24)+DATE(1970,1,1)+(-5/24)</f>
        <v>41821.958333333328</v>
      </c>
      <c r="U3172">
        <f t="shared" si="49"/>
        <v>2014</v>
      </c>
    </row>
    <row r="3173" spans="1:21" ht="45" x14ac:dyDescent="0.2">
      <c r="A3173" s="8">
        <f>F3173/E3173</f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14">
        <f>F3173/M3173</f>
        <v>65.102564102564102</v>
      </c>
      <c r="Q3173" s="9" t="s">
        <v>8317</v>
      </c>
      <c r="R3173" s="9" t="s">
        <v>8318</v>
      </c>
      <c r="S3173" s="13">
        <f>(((K3173/60)/60)/24)+DATE(1970,1,1)+(-5/24)</f>
        <v>42466.399976851848</v>
      </c>
      <c r="T3173" s="13">
        <f>(((J3173/60)/60)/24)+DATE(1970,1,1)+(-5/24)</f>
        <v>42496.399976851848</v>
      </c>
      <c r="U3173">
        <f t="shared" si="49"/>
        <v>2016</v>
      </c>
    </row>
    <row r="3174" spans="1:21" ht="45" x14ac:dyDescent="0.2">
      <c r="A3174" s="8">
        <f>F3174/E3174</f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14">
        <f>F3174/M3174</f>
        <v>79.310344827586206</v>
      </c>
      <c r="Q3174" s="9" t="s">
        <v>8317</v>
      </c>
      <c r="R3174" s="9" t="s">
        <v>8318</v>
      </c>
      <c r="S3174" s="13">
        <f>(((K3174/60)/60)/24)+DATE(1970,1,1)+(-5/24)</f>
        <v>40923.521620370368</v>
      </c>
      <c r="T3174" s="13">
        <f>(((J3174/60)/60)/24)+DATE(1970,1,1)+(-5/24)</f>
        <v>40953.521620370368</v>
      </c>
      <c r="U3174">
        <f t="shared" si="49"/>
        <v>2012</v>
      </c>
    </row>
    <row r="3175" spans="1:21" ht="45" x14ac:dyDescent="0.2">
      <c r="A3175" s="8">
        <f>F3175/E3175</f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14">
        <f>F3175/M3175</f>
        <v>139.18918918918919</v>
      </c>
      <c r="Q3175" s="9" t="s">
        <v>8317</v>
      </c>
      <c r="R3175" s="9" t="s">
        <v>8318</v>
      </c>
      <c r="S3175" s="13">
        <f>(((K3175/60)/60)/24)+DATE(1970,1,1)+(-5/24)</f>
        <v>41878.670046296291</v>
      </c>
      <c r="T3175" s="13">
        <f>(((J3175/60)/60)/24)+DATE(1970,1,1)+(-5/24)</f>
        <v>41908.670046296291</v>
      </c>
      <c r="U3175">
        <f t="shared" si="49"/>
        <v>2014</v>
      </c>
    </row>
    <row r="3176" spans="1:21" ht="45" x14ac:dyDescent="0.2">
      <c r="A3176" s="8">
        <f>F3176/E3176</f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14">
        <f>F3176/M3176</f>
        <v>131.91304347826087</v>
      </c>
      <c r="Q3176" s="9" t="s">
        <v>8317</v>
      </c>
      <c r="R3176" s="9" t="s">
        <v>8318</v>
      </c>
      <c r="S3176" s="13">
        <f>(((K3176/60)/60)/24)+DATE(1970,1,1)+(-5/24)</f>
        <v>41862.656342592592</v>
      </c>
      <c r="T3176" s="13">
        <f>(((J3176/60)/60)/24)+DATE(1970,1,1)+(-5/24)</f>
        <v>41876.656342592592</v>
      </c>
      <c r="U3176">
        <f t="shared" si="49"/>
        <v>2014</v>
      </c>
    </row>
    <row r="3177" spans="1:21" ht="45" x14ac:dyDescent="0.2">
      <c r="A3177" s="8">
        <f>F3177/E3177</f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14">
        <f>F3177/M3177</f>
        <v>91.3</v>
      </c>
      <c r="Q3177" s="9" t="s">
        <v>8317</v>
      </c>
      <c r="R3177" s="9" t="s">
        <v>8318</v>
      </c>
      <c r="S3177" s="13">
        <f>(((K3177/60)/60)/24)+DATE(1970,1,1)+(-5/24)</f>
        <v>40531.678553240738</v>
      </c>
      <c r="T3177" s="13">
        <f>(((J3177/60)/60)/24)+DATE(1970,1,1)+(-5/24)</f>
        <v>40591.678553240738</v>
      </c>
      <c r="U3177">
        <f t="shared" si="49"/>
        <v>2010</v>
      </c>
    </row>
    <row r="3178" spans="1:21" ht="45" x14ac:dyDescent="0.2">
      <c r="A3178" s="8">
        <f>F3178/E3178</f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14">
        <f>F3178/M3178</f>
        <v>39.672727272727272</v>
      </c>
      <c r="Q3178" s="9" t="s">
        <v>8317</v>
      </c>
      <c r="R3178" s="9" t="s">
        <v>8318</v>
      </c>
      <c r="S3178" s="13">
        <f>(((K3178/60)/60)/24)+DATE(1970,1,1)+(-5/24)</f>
        <v>41477.722581018512</v>
      </c>
      <c r="T3178" s="13">
        <f>(((J3178/60)/60)/24)+DATE(1970,1,1)+(-5/24)</f>
        <v>41504.416666666664</v>
      </c>
      <c r="U3178">
        <f t="shared" si="49"/>
        <v>2013</v>
      </c>
    </row>
    <row r="3179" spans="1:21" ht="45" x14ac:dyDescent="0.2">
      <c r="A3179" s="8">
        <f>F3179/E3179</f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14">
        <f>F3179/M3179</f>
        <v>57.549019607843135</v>
      </c>
      <c r="Q3179" s="9" t="s">
        <v>8317</v>
      </c>
      <c r="R3179" s="9" t="s">
        <v>8318</v>
      </c>
      <c r="S3179" s="13">
        <f>(((K3179/60)/60)/24)+DATE(1970,1,1)+(-5/24)</f>
        <v>41781.458437499998</v>
      </c>
      <c r="T3179" s="13">
        <f>(((J3179/60)/60)/24)+DATE(1970,1,1)+(-5/24)</f>
        <v>41811.458437499998</v>
      </c>
      <c r="U3179">
        <f t="shared" si="49"/>
        <v>2014</v>
      </c>
    </row>
    <row r="3180" spans="1:21" ht="45" x14ac:dyDescent="0.2">
      <c r="A3180" s="8">
        <f>F3180/E3180</f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14">
        <f>F3180/M3180</f>
        <v>33.025641025641029</v>
      </c>
      <c r="Q3180" s="9" t="s">
        <v>8317</v>
      </c>
      <c r="R3180" s="9" t="s">
        <v>8318</v>
      </c>
      <c r="S3180" s="13">
        <f>(((K3180/60)/60)/24)+DATE(1970,1,1)+(-5/24)</f>
        <v>41806.396701388883</v>
      </c>
      <c r="T3180" s="13">
        <f>(((J3180/60)/60)/24)+DATE(1970,1,1)+(-5/24)</f>
        <v>41836.396701388883</v>
      </c>
      <c r="U3180">
        <f t="shared" si="49"/>
        <v>2014</v>
      </c>
    </row>
    <row r="3181" spans="1:21" ht="30" x14ac:dyDescent="0.2">
      <c r="A3181" s="8">
        <f>F3181/E3181</f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14">
        <f>F3181/M3181</f>
        <v>77.335806451612896</v>
      </c>
      <c r="Q3181" s="9" t="s">
        <v>8317</v>
      </c>
      <c r="R3181" s="9" t="s">
        <v>8318</v>
      </c>
      <c r="S3181" s="13">
        <f>(((K3181/60)/60)/24)+DATE(1970,1,1)+(-5/24)</f>
        <v>41375.49387731481</v>
      </c>
      <c r="T3181" s="13">
        <f>(((J3181/60)/60)/24)+DATE(1970,1,1)+(-5/24)</f>
        <v>41400.49387731481</v>
      </c>
      <c r="U3181">
        <f t="shared" si="49"/>
        <v>2013</v>
      </c>
    </row>
    <row r="3182" spans="1:21" ht="45" x14ac:dyDescent="0.2">
      <c r="A3182" s="8">
        <f>F3182/E3182</f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14">
        <f>F3182/M3182</f>
        <v>31.933333333333334</v>
      </c>
      <c r="Q3182" s="9" t="s">
        <v>8317</v>
      </c>
      <c r="R3182" s="9" t="s">
        <v>8318</v>
      </c>
      <c r="S3182" s="13">
        <f>(((K3182/60)/60)/24)+DATE(1970,1,1)+(-5/24)</f>
        <v>41780.204270833332</v>
      </c>
      <c r="T3182" s="13">
        <f>(((J3182/60)/60)/24)+DATE(1970,1,1)+(-5/24)</f>
        <v>41810.204270833332</v>
      </c>
      <c r="U3182">
        <f t="shared" si="49"/>
        <v>2014</v>
      </c>
    </row>
    <row r="3183" spans="1:21" ht="45" x14ac:dyDescent="0.2">
      <c r="A3183" s="8">
        <f>F3183/E3183</f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14">
        <f>F3183/M3183</f>
        <v>36.333333333333336</v>
      </c>
      <c r="Q3183" s="9" t="s">
        <v>8317</v>
      </c>
      <c r="R3183" s="9" t="s">
        <v>8318</v>
      </c>
      <c r="S3183" s="13">
        <f>(((K3183/60)/60)/24)+DATE(1970,1,1)+(-5/24)</f>
        <v>41779.101701388885</v>
      </c>
      <c r="T3183" s="13">
        <f>(((J3183/60)/60)/24)+DATE(1970,1,1)+(-5/24)</f>
        <v>41805.458333333328</v>
      </c>
      <c r="U3183">
        <f t="shared" si="49"/>
        <v>2014</v>
      </c>
    </row>
    <row r="3184" spans="1:21" ht="60" x14ac:dyDescent="0.2">
      <c r="A3184" s="8">
        <f>F3184/E3184</f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14">
        <f>F3184/M3184</f>
        <v>46.768211920529801</v>
      </c>
      <c r="Q3184" s="9" t="s">
        <v>8317</v>
      </c>
      <c r="R3184" s="9" t="s">
        <v>8318</v>
      </c>
      <c r="S3184" s="13">
        <f>(((K3184/60)/60)/24)+DATE(1970,1,1)+(-5/24)</f>
        <v>40883.740983796291</v>
      </c>
      <c r="T3184" s="13">
        <f>(((J3184/60)/60)/24)+DATE(1970,1,1)+(-5/24)</f>
        <v>40939.5</v>
      </c>
      <c r="U3184">
        <f t="shared" si="49"/>
        <v>2011</v>
      </c>
    </row>
    <row r="3185" spans="1:21" ht="45" x14ac:dyDescent="0.2">
      <c r="A3185" s="8">
        <f>F3185/E3185</f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14">
        <f>F3185/M3185</f>
        <v>40.073529411764703</v>
      </c>
      <c r="Q3185" s="9" t="s">
        <v>8317</v>
      </c>
      <c r="R3185" s="9" t="s">
        <v>8318</v>
      </c>
      <c r="S3185" s="13">
        <f>(((K3185/60)/60)/24)+DATE(1970,1,1)+(-5/24)</f>
        <v>41491.586446759255</v>
      </c>
      <c r="T3185" s="13">
        <f>(((J3185/60)/60)/24)+DATE(1970,1,1)+(-5/24)</f>
        <v>41509.586446759255</v>
      </c>
      <c r="U3185">
        <f t="shared" si="49"/>
        <v>2013</v>
      </c>
    </row>
    <row r="3186" spans="1:21" ht="45" x14ac:dyDescent="0.2">
      <c r="A3186" s="8">
        <f>F3186/E3186</f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14">
        <f>F3186/M3186</f>
        <v>100.21739130434783</v>
      </c>
      <c r="Q3186" s="9" t="s">
        <v>8317</v>
      </c>
      <c r="R3186" s="9" t="s">
        <v>8318</v>
      </c>
      <c r="S3186" s="13">
        <f>(((K3186/60)/60)/24)+DATE(1970,1,1)+(-5/24)</f>
        <v>41791.785081018512</v>
      </c>
      <c r="T3186" s="13">
        <f>(((J3186/60)/60)/24)+DATE(1970,1,1)+(-5/24)</f>
        <v>41821.785081018512</v>
      </c>
      <c r="U3186">
        <f t="shared" si="49"/>
        <v>2014</v>
      </c>
    </row>
    <row r="3187" spans="1:21" ht="45" x14ac:dyDescent="0.2">
      <c r="A3187" s="8">
        <f>F3187/E3187</f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14">
        <f>F3187/M3187</f>
        <v>41.666666666666664</v>
      </c>
      <c r="Q3187" s="9" t="s">
        <v>8317</v>
      </c>
      <c r="R3187" s="9" t="s">
        <v>8318</v>
      </c>
      <c r="S3187" s="13">
        <f>(((K3187/60)/60)/24)+DATE(1970,1,1)+(-5/24)</f>
        <v>41829.768993055557</v>
      </c>
      <c r="T3187" s="13">
        <f>(((J3187/60)/60)/24)+DATE(1970,1,1)+(-5/24)</f>
        <v>41836.768993055557</v>
      </c>
      <c r="U3187">
        <f t="shared" si="49"/>
        <v>2014</v>
      </c>
    </row>
    <row r="3188" spans="1:21" ht="45" x14ac:dyDescent="0.2">
      <c r="A3188" s="8">
        <f>F3188/E3188</f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14">
        <f>F3188/M3188</f>
        <v>46.714285714285715</v>
      </c>
      <c r="Q3188" s="9" t="s">
        <v>8317</v>
      </c>
      <c r="R3188" s="9" t="s">
        <v>8318</v>
      </c>
      <c r="S3188" s="13">
        <f>(((K3188/60)/60)/24)+DATE(1970,1,1)+(-5/24)</f>
        <v>41868.715717592589</v>
      </c>
      <c r="T3188" s="13">
        <f>(((J3188/60)/60)/24)+DATE(1970,1,1)+(-5/24)</f>
        <v>41898.666666666664</v>
      </c>
      <c r="U3188">
        <f t="shared" si="49"/>
        <v>2014</v>
      </c>
    </row>
    <row r="3189" spans="1:21" ht="45" x14ac:dyDescent="0.2">
      <c r="A3189" s="8">
        <f>F3189/E3189</f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14">
        <f>F3189/M3189</f>
        <v>71.491803278688522</v>
      </c>
      <c r="Q3189" s="9" t="s">
        <v>8317</v>
      </c>
      <c r="R3189" s="9" t="s">
        <v>8318</v>
      </c>
      <c r="S3189" s="13">
        <f>(((K3189/60)/60)/24)+DATE(1970,1,1)+(-5/24)</f>
        <v>41835.458020833328</v>
      </c>
      <c r="T3189" s="13">
        <f>(((J3189/60)/60)/24)+DATE(1970,1,1)+(-5/24)</f>
        <v>41855.458020833328</v>
      </c>
      <c r="U3189">
        <f t="shared" si="49"/>
        <v>2014</v>
      </c>
    </row>
    <row r="3190" spans="1:21" ht="45" x14ac:dyDescent="0.2">
      <c r="A3190" s="8">
        <f>F3190/E3190</f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14">
        <f>F3190/M3190</f>
        <v>14.444444444444445</v>
      </c>
      <c r="Q3190" s="9" t="s">
        <v>8317</v>
      </c>
      <c r="R3190" s="9" t="s">
        <v>8359</v>
      </c>
      <c r="S3190" s="13">
        <f>(((K3190/60)/60)/24)+DATE(1970,1,1)+(-5/24)</f>
        <v>42144.207199074073</v>
      </c>
      <c r="T3190" s="13">
        <f>(((J3190/60)/60)/24)+DATE(1970,1,1)+(-5/24)</f>
        <v>42165.207199074073</v>
      </c>
      <c r="U3190">
        <f t="shared" si="49"/>
        <v>2015</v>
      </c>
    </row>
    <row r="3191" spans="1:21" ht="45" x14ac:dyDescent="0.2">
      <c r="A3191" s="8">
        <f>F3191/E3191</f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14">
        <f>F3191/M3191</f>
        <v>356.84210526315792</v>
      </c>
      <c r="Q3191" s="9" t="s">
        <v>8317</v>
      </c>
      <c r="R3191" s="9" t="s">
        <v>8359</v>
      </c>
      <c r="S3191" s="13">
        <f>(((K3191/60)/60)/24)+DATE(1970,1,1)+(-5/24)</f>
        <v>42118.138101851851</v>
      </c>
      <c r="T3191" s="13">
        <f>(((J3191/60)/60)/24)+DATE(1970,1,1)+(-5/24)</f>
        <v>42148.138101851851</v>
      </c>
      <c r="U3191">
        <f t="shared" si="49"/>
        <v>2015</v>
      </c>
    </row>
    <row r="3192" spans="1:21" ht="30" x14ac:dyDescent="0.2">
      <c r="A3192" s="8">
        <f>F3192/E3192</f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14" t="e">
        <f>F3192/M3192</f>
        <v>#DIV/0!</v>
      </c>
      <c r="Q3192" s="9" t="s">
        <v>8317</v>
      </c>
      <c r="R3192" s="9" t="s">
        <v>8359</v>
      </c>
      <c r="S3192" s="13">
        <f>(((K3192/60)/60)/24)+DATE(1970,1,1)+(-5/24)</f>
        <v>42682.942997685182</v>
      </c>
      <c r="T3192" s="13">
        <f>(((J3192/60)/60)/24)+DATE(1970,1,1)+(-5/24)</f>
        <v>42712.984664351847</v>
      </c>
      <c r="U3192">
        <f t="shared" si="49"/>
        <v>2016</v>
      </c>
    </row>
    <row r="3193" spans="1:21" ht="45" x14ac:dyDescent="0.2">
      <c r="A3193" s="8">
        <f>F3193/E3193</f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14">
        <f>F3193/M3193</f>
        <v>37.75</v>
      </c>
      <c r="Q3193" s="9" t="s">
        <v>8317</v>
      </c>
      <c r="R3193" s="9" t="s">
        <v>8359</v>
      </c>
      <c r="S3193" s="13">
        <f>(((K3193/60)/60)/24)+DATE(1970,1,1)+(-5/24)</f>
        <v>42538.547094907401</v>
      </c>
      <c r="T3193" s="13">
        <f>(((J3193/60)/60)/24)+DATE(1970,1,1)+(-5/24)</f>
        <v>42598.547094907401</v>
      </c>
      <c r="U3193">
        <f t="shared" si="49"/>
        <v>2016</v>
      </c>
    </row>
    <row r="3194" spans="1:21" ht="45" x14ac:dyDescent="0.2">
      <c r="A3194" s="8">
        <f>F3194/E3194</f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14">
        <f>F3194/M3194</f>
        <v>12.75</v>
      </c>
      <c r="Q3194" s="9" t="s">
        <v>8317</v>
      </c>
      <c r="R3194" s="9" t="s">
        <v>8359</v>
      </c>
      <c r="S3194" s="13">
        <f>(((K3194/60)/60)/24)+DATE(1970,1,1)+(-5/24)</f>
        <v>42018.732164351844</v>
      </c>
      <c r="T3194" s="13">
        <f>(((J3194/60)/60)/24)+DATE(1970,1,1)+(-5/24)</f>
        <v>42063.708333333336</v>
      </c>
      <c r="U3194">
        <f t="shared" si="49"/>
        <v>2015</v>
      </c>
    </row>
    <row r="3195" spans="1:21" ht="45" x14ac:dyDescent="0.2">
      <c r="A3195" s="8">
        <f>F3195/E3195</f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14">
        <f>F3195/M3195</f>
        <v>24.458333333333332</v>
      </c>
      <c r="Q3195" s="9" t="s">
        <v>8317</v>
      </c>
      <c r="R3195" s="9" t="s">
        <v>8359</v>
      </c>
      <c r="S3195" s="13">
        <f>(((K3195/60)/60)/24)+DATE(1970,1,1)+(-5/24)</f>
        <v>42010.759907407402</v>
      </c>
      <c r="T3195" s="13">
        <f>(((J3195/60)/60)/24)+DATE(1970,1,1)+(-5/24)</f>
        <v>42055.759907407402</v>
      </c>
      <c r="U3195">
        <f t="shared" si="49"/>
        <v>2015</v>
      </c>
    </row>
    <row r="3196" spans="1:21" ht="45" x14ac:dyDescent="0.2">
      <c r="A3196" s="8">
        <f>F3196/E3196</f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14" t="e">
        <f>F3196/M3196</f>
        <v>#DIV/0!</v>
      </c>
      <c r="Q3196" s="9" t="s">
        <v>8317</v>
      </c>
      <c r="R3196" s="9" t="s">
        <v>8359</v>
      </c>
      <c r="S3196" s="13">
        <f>(((K3196/60)/60)/24)+DATE(1970,1,1)+(-5/24)</f>
        <v>42181.854143518511</v>
      </c>
      <c r="T3196" s="13">
        <f>(((J3196/60)/60)/24)+DATE(1970,1,1)+(-5/24)</f>
        <v>42211.854143518511</v>
      </c>
      <c r="U3196">
        <f t="shared" si="49"/>
        <v>2015</v>
      </c>
    </row>
    <row r="3197" spans="1:21" ht="45" x14ac:dyDescent="0.2">
      <c r="A3197" s="8">
        <f>F3197/E3197</f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14">
        <f>F3197/M3197</f>
        <v>53.07692307692308</v>
      </c>
      <c r="Q3197" s="9" t="s">
        <v>8317</v>
      </c>
      <c r="R3197" s="9" t="s">
        <v>8359</v>
      </c>
      <c r="S3197" s="13">
        <f>(((K3197/60)/60)/24)+DATE(1970,1,1)+(-5/24)</f>
        <v>42017.385902777773</v>
      </c>
      <c r="T3197" s="13">
        <f>(((J3197/60)/60)/24)+DATE(1970,1,1)+(-5/24)</f>
        <v>42047.385902777773</v>
      </c>
      <c r="U3197">
        <f t="shared" si="49"/>
        <v>2015</v>
      </c>
    </row>
    <row r="3198" spans="1:21" ht="45" x14ac:dyDescent="0.2">
      <c r="A3198" s="8">
        <f>F3198/E3198</f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14">
        <f>F3198/M3198</f>
        <v>300</v>
      </c>
      <c r="Q3198" s="9" t="s">
        <v>8317</v>
      </c>
      <c r="R3198" s="9" t="s">
        <v>8359</v>
      </c>
      <c r="S3198" s="13">
        <f>(((K3198/60)/60)/24)+DATE(1970,1,1)+(-5/24)</f>
        <v>42157.389756944445</v>
      </c>
      <c r="T3198" s="13">
        <f>(((J3198/60)/60)/24)+DATE(1970,1,1)+(-5/24)</f>
        <v>42217.374999999993</v>
      </c>
      <c r="U3198">
        <f t="shared" si="49"/>
        <v>2015</v>
      </c>
    </row>
    <row r="3199" spans="1:21" ht="30" x14ac:dyDescent="0.2">
      <c r="A3199" s="8">
        <f>F3199/E3199</f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14">
        <f>F3199/M3199</f>
        <v>286.25</v>
      </c>
      <c r="Q3199" s="9" t="s">
        <v>8317</v>
      </c>
      <c r="R3199" s="9" t="s">
        <v>8359</v>
      </c>
      <c r="S3199" s="13">
        <f>(((K3199/60)/60)/24)+DATE(1970,1,1)+(-5/24)</f>
        <v>42009.28493055555</v>
      </c>
      <c r="T3199" s="13">
        <f>(((J3199/60)/60)/24)+DATE(1970,1,1)+(-5/24)</f>
        <v>42039.28493055555</v>
      </c>
      <c r="U3199">
        <f t="shared" si="49"/>
        <v>2015</v>
      </c>
    </row>
    <row r="3200" spans="1:21" ht="45" x14ac:dyDescent="0.2">
      <c r="A3200" s="8">
        <f>F3200/E3200</f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14">
        <f>F3200/M3200</f>
        <v>36.666666666666664</v>
      </c>
      <c r="Q3200" s="9" t="s">
        <v>8317</v>
      </c>
      <c r="R3200" s="9" t="s">
        <v>8359</v>
      </c>
      <c r="S3200" s="13">
        <f>(((K3200/60)/60)/24)+DATE(1970,1,1)+(-5/24)</f>
        <v>42013.216168981475</v>
      </c>
      <c r="T3200" s="13">
        <f>(((J3200/60)/60)/24)+DATE(1970,1,1)+(-5/24)</f>
        <v>42051.216168981475</v>
      </c>
      <c r="U3200">
        <f t="shared" si="49"/>
        <v>2015</v>
      </c>
    </row>
    <row r="3201" spans="1:21" ht="45" x14ac:dyDescent="0.2">
      <c r="A3201" s="8">
        <f>F3201/E3201</f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14">
        <f>F3201/M3201</f>
        <v>49.20754716981132</v>
      </c>
      <c r="Q3201" s="9" t="s">
        <v>8317</v>
      </c>
      <c r="R3201" s="9" t="s">
        <v>8359</v>
      </c>
      <c r="S3201" s="13">
        <f>(((K3201/60)/60)/24)+DATE(1970,1,1)+(-5/24)</f>
        <v>41858.553449074068</v>
      </c>
      <c r="T3201" s="13">
        <f>(((J3201/60)/60)/24)+DATE(1970,1,1)+(-5/24)</f>
        <v>41888.666666666664</v>
      </c>
      <c r="U3201">
        <f t="shared" si="49"/>
        <v>2014</v>
      </c>
    </row>
    <row r="3202" spans="1:21" ht="45" x14ac:dyDescent="0.2">
      <c r="A3202" s="8">
        <f>F3202/E3202</f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14">
        <f>F3202/M3202</f>
        <v>1</v>
      </c>
      <c r="Q3202" s="9" t="s">
        <v>8317</v>
      </c>
      <c r="R3202" s="9" t="s">
        <v>8359</v>
      </c>
      <c r="S3202" s="13">
        <f>(((K3202/60)/60)/24)+DATE(1970,1,1)+(-5/24)</f>
        <v>42460.112280092588</v>
      </c>
      <c r="T3202" s="13">
        <f>(((J3202/60)/60)/24)+DATE(1970,1,1)+(-5/24)</f>
        <v>42490.023611111108</v>
      </c>
      <c r="U3202">
        <f t="shared" si="49"/>
        <v>2016</v>
      </c>
    </row>
    <row r="3203" spans="1:21" ht="45" x14ac:dyDescent="0.2">
      <c r="A3203" s="8">
        <f>F3203/E3203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14">
        <f>F3203/M3203</f>
        <v>12.5</v>
      </c>
      <c r="Q3203" s="9" t="s">
        <v>8317</v>
      </c>
      <c r="R3203" s="9" t="s">
        <v>8359</v>
      </c>
      <c r="S3203" s="13">
        <f>(((K3203/60)/60)/24)+DATE(1970,1,1)+(-5/24)</f>
        <v>41861.558761574073</v>
      </c>
      <c r="T3203" s="13">
        <f>(((J3203/60)/60)/24)+DATE(1970,1,1)+(-5/24)</f>
        <v>41882.558761574073</v>
      </c>
      <c r="U3203">
        <f t="shared" ref="U3203:U3266" si="50">YEAR(S3203)</f>
        <v>2014</v>
      </c>
    </row>
    <row r="3204" spans="1:21" ht="45" x14ac:dyDescent="0.2">
      <c r="A3204" s="8">
        <f>F3204/E3204</f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14">
        <f>F3204/M3204</f>
        <v>109.04</v>
      </c>
      <c r="Q3204" s="9" t="s">
        <v>8317</v>
      </c>
      <c r="R3204" s="9" t="s">
        <v>8359</v>
      </c>
      <c r="S3204" s="13">
        <f>(((K3204/60)/60)/24)+DATE(1970,1,1)+(-5/24)</f>
        <v>42293.645208333335</v>
      </c>
      <c r="T3204" s="13">
        <f>(((J3204/60)/60)/24)+DATE(1970,1,1)+(-5/24)</f>
        <v>42352.040972222218</v>
      </c>
      <c r="U3204">
        <f t="shared" si="50"/>
        <v>2015</v>
      </c>
    </row>
    <row r="3205" spans="1:21" ht="30" x14ac:dyDescent="0.2">
      <c r="A3205" s="8">
        <f>F3205/E3205</f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14">
        <f>F3205/M3205</f>
        <v>41.666666666666664</v>
      </c>
      <c r="Q3205" s="9" t="s">
        <v>8317</v>
      </c>
      <c r="R3205" s="9" t="s">
        <v>8359</v>
      </c>
      <c r="S3205" s="13">
        <f>(((K3205/60)/60)/24)+DATE(1970,1,1)+(-5/24)</f>
        <v>42242.780347222222</v>
      </c>
      <c r="T3205" s="13">
        <f>(((J3205/60)/60)/24)+DATE(1970,1,1)+(-5/24)</f>
        <v>42272.780347222222</v>
      </c>
      <c r="U3205">
        <f t="shared" si="50"/>
        <v>2015</v>
      </c>
    </row>
    <row r="3206" spans="1:21" ht="45" x14ac:dyDescent="0.2">
      <c r="A3206" s="8">
        <f>F3206/E3206</f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14" t="e">
        <f>F3206/M3206</f>
        <v>#DIV/0!</v>
      </c>
      <c r="Q3206" s="9" t="s">
        <v>8317</v>
      </c>
      <c r="R3206" s="9" t="s">
        <v>8359</v>
      </c>
      <c r="S3206" s="13">
        <f>(((K3206/60)/60)/24)+DATE(1970,1,1)+(-5/24)</f>
        <v>42172.477766203701</v>
      </c>
      <c r="T3206" s="13">
        <f>(((J3206/60)/60)/24)+DATE(1970,1,1)+(-5/24)</f>
        <v>42202.468055555553</v>
      </c>
      <c r="U3206">
        <f t="shared" si="50"/>
        <v>2015</v>
      </c>
    </row>
    <row r="3207" spans="1:21" ht="45" x14ac:dyDescent="0.2">
      <c r="A3207" s="8">
        <f>F3207/E3207</f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14">
        <f>F3207/M3207</f>
        <v>22.75</v>
      </c>
      <c r="Q3207" s="9" t="s">
        <v>8317</v>
      </c>
      <c r="R3207" s="9" t="s">
        <v>8359</v>
      </c>
      <c r="S3207" s="13">
        <f>(((K3207/60)/60)/24)+DATE(1970,1,1)+(-5/24)</f>
        <v>42095.166342592587</v>
      </c>
      <c r="T3207" s="13">
        <f>(((J3207/60)/60)/24)+DATE(1970,1,1)+(-5/24)</f>
        <v>42125.166342592587</v>
      </c>
      <c r="U3207">
        <f t="shared" si="50"/>
        <v>2015</v>
      </c>
    </row>
    <row r="3208" spans="1:21" ht="45" x14ac:dyDescent="0.2">
      <c r="A3208" s="8">
        <f>F3208/E3208</f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14" t="e">
        <f>F3208/M3208</f>
        <v>#DIV/0!</v>
      </c>
      <c r="Q3208" s="9" t="s">
        <v>8317</v>
      </c>
      <c r="R3208" s="9" t="s">
        <v>8359</v>
      </c>
      <c r="S3208" s="13">
        <f>(((K3208/60)/60)/24)+DATE(1970,1,1)+(-5/24)</f>
        <v>42236.067719907405</v>
      </c>
      <c r="T3208" s="13">
        <f>(((J3208/60)/60)/24)+DATE(1970,1,1)+(-5/24)</f>
        <v>42266.067719907405</v>
      </c>
      <c r="U3208">
        <f t="shared" si="50"/>
        <v>2015</v>
      </c>
    </row>
    <row r="3209" spans="1:21" ht="45" x14ac:dyDescent="0.2">
      <c r="A3209" s="8">
        <f>F3209/E3209</f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14">
        <f>F3209/M3209</f>
        <v>70.833333333333329</v>
      </c>
      <c r="Q3209" s="9" t="s">
        <v>8317</v>
      </c>
      <c r="R3209" s="9" t="s">
        <v>8359</v>
      </c>
      <c r="S3209" s="13">
        <f>(((K3209/60)/60)/24)+DATE(1970,1,1)+(-5/24)</f>
        <v>42057.069525462961</v>
      </c>
      <c r="T3209" s="13">
        <f>(((J3209/60)/60)/24)+DATE(1970,1,1)+(-5/24)</f>
        <v>42117.027858796289</v>
      </c>
      <c r="U3209">
        <f t="shared" si="50"/>
        <v>2015</v>
      </c>
    </row>
    <row r="3210" spans="1:21" ht="45" x14ac:dyDescent="0.2">
      <c r="A3210" s="8">
        <f>F3210/E3210</f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14">
        <f>F3210/M3210</f>
        <v>63.109756097560975</v>
      </c>
      <c r="Q3210" s="9" t="s">
        <v>8317</v>
      </c>
      <c r="R3210" s="9" t="s">
        <v>8318</v>
      </c>
      <c r="S3210" s="13">
        <f>(((K3210/60)/60)/24)+DATE(1970,1,1)+(-5/24)</f>
        <v>41827.396724537037</v>
      </c>
      <c r="T3210" s="13">
        <f>(((J3210/60)/60)/24)+DATE(1970,1,1)+(-5/24)</f>
        <v>41848.396724537037</v>
      </c>
      <c r="U3210">
        <f t="shared" si="50"/>
        <v>2014</v>
      </c>
    </row>
    <row r="3211" spans="1:21" ht="45" x14ac:dyDescent="0.2">
      <c r="A3211" s="8">
        <f>F3211/E3211</f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14">
        <f>F3211/M3211</f>
        <v>50.157964601769912</v>
      </c>
      <c r="Q3211" s="9" t="s">
        <v>8317</v>
      </c>
      <c r="R3211" s="9" t="s">
        <v>8318</v>
      </c>
      <c r="S3211" s="13">
        <f>(((K3211/60)/60)/24)+DATE(1970,1,1)+(-5/24)</f>
        <v>41778.428912037038</v>
      </c>
      <c r="T3211" s="13">
        <f>(((J3211/60)/60)/24)+DATE(1970,1,1)+(-5/24)</f>
        <v>41810.75</v>
      </c>
      <c r="U3211">
        <f t="shared" si="50"/>
        <v>2014</v>
      </c>
    </row>
    <row r="3212" spans="1:21" ht="45" x14ac:dyDescent="0.2">
      <c r="A3212" s="8">
        <f>F3212/E3212</f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14">
        <f>F3212/M3212</f>
        <v>62.883333333333333</v>
      </c>
      <c r="Q3212" s="9" t="s">
        <v>8317</v>
      </c>
      <c r="R3212" s="9" t="s">
        <v>8318</v>
      </c>
      <c r="S3212" s="13">
        <f>(((K3212/60)/60)/24)+DATE(1970,1,1)+(-5/24)</f>
        <v>41013.728229166663</v>
      </c>
      <c r="T3212" s="13">
        <f>(((J3212/60)/60)/24)+DATE(1970,1,1)+(-5/24)</f>
        <v>41060.957638888889</v>
      </c>
      <c r="U3212">
        <f t="shared" si="50"/>
        <v>2012</v>
      </c>
    </row>
    <row r="3213" spans="1:21" ht="45" x14ac:dyDescent="0.2">
      <c r="A3213" s="8">
        <f>F3213/E3213</f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14">
        <f>F3213/M3213</f>
        <v>85.531055900621112</v>
      </c>
      <c r="Q3213" s="9" t="s">
        <v>8317</v>
      </c>
      <c r="R3213" s="9" t="s">
        <v>8318</v>
      </c>
      <c r="S3213" s="13">
        <f>(((K3213/60)/60)/24)+DATE(1970,1,1)+(-5/24)</f>
        <v>41834.378240740742</v>
      </c>
      <c r="T3213" s="13">
        <f>(((J3213/60)/60)/24)+DATE(1970,1,1)+(-5/24)</f>
        <v>41865.875</v>
      </c>
      <c r="U3213">
        <f t="shared" si="50"/>
        <v>2014</v>
      </c>
    </row>
    <row r="3214" spans="1:21" ht="30" x14ac:dyDescent="0.2">
      <c r="A3214" s="8">
        <f>F3214/E3214</f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14">
        <f>F3214/M3214</f>
        <v>53.723404255319146</v>
      </c>
      <c r="Q3214" s="9" t="s">
        <v>8317</v>
      </c>
      <c r="R3214" s="9" t="s">
        <v>8318</v>
      </c>
      <c r="S3214" s="13">
        <f>(((K3214/60)/60)/24)+DATE(1970,1,1)+(-5/24)</f>
        <v>41829.587395833332</v>
      </c>
      <c r="T3214" s="13">
        <f>(((J3214/60)/60)/24)+DATE(1970,1,1)+(-5/24)</f>
        <v>41859.587395833332</v>
      </c>
      <c r="U3214">
        <f t="shared" si="50"/>
        <v>2014</v>
      </c>
    </row>
    <row r="3215" spans="1:21" ht="45" x14ac:dyDescent="0.2">
      <c r="A3215" s="8">
        <f>F3215/E3215</f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14">
        <f>F3215/M3215</f>
        <v>127.80851063829788</v>
      </c>
      <c r="Q3215" s="9" t="s">
        <v>8317</v>
      </c>
      <c r="R3215" s="9" t="s">
        <v>8318</v>
      </c>
      <c r="S3215" s="13">
        <f>(((K3215/60)/60)/24)+DATE(1970,1,1)+(-5/24)</f>
        <v>42171.555081018516</v>
      </c>
      <c r="T3215" s="13">
        <f>(((J3215/60)/60)/24)+DATE(1970,1,1)+(-5/24)</f>
        <v>42211.555081018516</v>
      </c>
      <c r="U3215">
        <f t="shared" si="50"/>
        <v>2015</v>
      </c>
    </row>
    <row r="3216" spans="1:21" ht="45" x14ac:dyDescent="0.2">
      <c r="A3216" s="8">
        <f>F3216/E3216</f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14">
        <f>F3216/M3216</f>
        <v>106.57391304347826</v>
      </c>
      <c r="Q3216" s="9" t="s">
        <v>8317</v>
      </c>
      <c r="R3216" s="9" t="s">
        <v>8318</v>
      </c>
      <c r="S3216" s="13">
        <f>(((K3216/60)/60)/24)+DATE(1970,1,1)+(-5/24)</f>
        <v>42337.584178240737</v>
      </c>
      <c r="T3216" s="13">
        <f>(((J3216/60)/60)/24)+DATE(1970,1,1)+(-5/24)</f>
        <v>42374.788194444445</v>
      </c>
      <c r="U3216">
        <f t="shared" si="50"/>
        <v>2015</v>
      </c>
    </row>
    <row r="3217" spans="1:21" ht="60" x14ac:dyDescent="0.2">
      <c r="A3217" s="8">
        <f>F3217/E3217</f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14">
        <f>F3217/M3217</f>
        <v>262.11194029850748</v>
      </c>
      <c r="Q3217" s="9" t="s">
        <v>8317</v>
      </c>
      <c r="R3217" s="9" t="s">
        <v>8318</v>
      </c>
      <c r="S3217" s="13">
        <f>(((K3217/60)/60)/24)+DATE(1970,1,1)+(-5/24)</f>
        <v>42219.456840277773</v>
      </c>
      <c r="T3217" s="13">
        <f>(((J3217/60)/60)/24)+DATE(1970,1,1)+(-5/24)</f>
        <v>42256.957638888889</v>
      </c>
      <c r="U3217">
        <f t="shared" si="50"/>
        <v>2015</v>
      </c>
    </row>
    <row r="3218" spans="1:21" ht="45" x14ac:dyDescent="0.2">
      <c r="A3218" s="8">
        <f>F3218/E3218</f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14">
        <f>F3218/M3218</f>
        <v>57.171428571428571</v>
      </c>
      <c r="Q3218" s="9" t="s">
        <v>8317</v>
      </c>
      <c r="R3218" s="9" t="s">
        <v>8318</v>
      </c>
      <c r="S3218" s="13">
        <f>(((K3218/60)/60)/24)+DATE(1970,1,1)+(-5/24)</f>
        <v>42165.254293981481</v>
      </c>
      <c r="T3218" s="13">
        <f>(((J3218/60)/60)/24)+DATE(1970,1,1)+(-5/24)</f>
        <v>42196.395833333336</v>
      </c>
      <c r="U3218">
        <f t="shared" si="50"/>
        <v>2015</v>
      </c>
    </row>
    <row r="3219" spans="1:21" ht="30" x14ac:dyDescent="0.2">
      <c r="A3219" s="8">
        <f>F3219/E3219</f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14">
        <f>F3219/M3219</f>
        <v>50.20192307692308</v>
      </c>
      <c r="Q3219" s="9" t="s">
        <v>8317</v>
      </c>
      <c r="R3219" s="9" t="s">
        <v>8318</v>
      </c>
      <c r="S3219" s="13">
        <f>(((K3219/60)/60)/24)+DATE(1970,1,1)+(-5/24)</f>
        <v>42648.337777777771</v>
      </c>
      <c r="T3219" s="13">
        <f>(((J3219/60)/60)/24)+DATE(1970,1,1)+(-5/24)</f>
        <v>42678.337777777771</v>
      </c>
      <c r="U3219">
        <f t="shared" si="50"/>
        <v>2016</v>
      </c>
    </row>
    <row r="3220" spans="1:21" ht="45" x14ac:dyDescent="0.2">
      <c r="A3220" s="8">
        <f>F3220/E3220</f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14">
        <f>F3220/M3220</f>
        <v>66.586956521739125</v>
      </c>
      <c r="Q3220" s="9" t="s">
        <v>8317</v>
      </c>
      <c r="R3220" s="9" t="s">
        <v>8318</v>
      </c>
      <c r="S3220" s="13">
        <f>(((K3220/60)/60)/24)+DATE(1970,1,1)+(-5/24)</f>
        <v>41970.793819444443</v>
      </c>
      <c r="T3220" s="13">
        <f>(((J3220/60)/60)/24)+DATE(1970,1,1)+(-5/24)</f>
        <v>42003.791666666664</v>
      </c>
      <c r="U3220">
        <f t="shared" si="50"/>
        <v>2014</v>
      </c>
    </row>
    <row r="3221" spans="1:21" ht="30" x14ac:dyDescent="0.2">
      <c r="A3221" s="8">
        <f>F3221/E3221</f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14">
        <f>F3221/M3221</f>
        <v>168.25210084033614</v>
      </c>
      <c r="Q3221" s="9" t="s">
        <v>8317</v>
      </c>
      <c r="R3221" s="9" t="s">
        <v>8318</v>
      </c>
      <c r="S3221" s="13">
        <f>(((K3221/60)/60)/24)+DATE(1970,1,1)+(-5/24)</f>
        <v>42050.77484953704</v>
      </c>
      <c r="T3221" s="13">
        <f>(((J3221/60)/60)/24)+DATE(1970,1,1)+(-5/24)</f>
        <v>42085.733182870368</v>
      </c>
      <c r="U3221">
        <f t="shared" si="50"/>
        <v>2015</v>
      </c>
    </row>
    <row r="3222" spans="1:21" ht="30" x14ac:dyDescent="0.2">
      <c r="A3222" s="8">
        <f>F3222/E3222</f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14">
        <f>F3222/M3222</f>
        <v>256.37288135593218</v>
      </c>
      <c r="Q3222" s="9" t="s">
        <v>8317</v>
      </c>
      <c r="R3222" s="9" t="s">
        <v>8318</v>
      </c>
      <c r="S3222" s="13">
        <f>(((K3222/60)/60)/24)+DATE(1970,1,1)+(-5/24)</f>
        <v>42772.625046296293</v>
      </c>
      <c r="T3222" s="13">
        <f>(((J3222/60)/60)/24)+DATE(1970,1,1)+(-5/24)</f>
        <v>42806.666666666664</v>
      </c>
      <c r="U3222">
        <f t="shared" si="50"/>
        <v>2017</v>
      </c>
    </row>
    <row r="3223" spans="1:21" ht="45" x14ac:dyDescent="0.2">
      <c r="A3223" s="8">
        <f>F3223/E3223</f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14">
        <f>F3223/M3223</f>
        <v>36.610619469026545</v>
      </c>
      <c r="Q3223" s="9" t="s">
        <v>8317</v>
      </c>
      <c r="R3223" s="9" t="s">
        <v>8318</v>
      </c>
      <c r="S3223" s="13">
        <f>(((K3223/60)/60)/24)+DATE(1970,1,1)+(-5/24)</f>
        <v>42155.488460648143</v>
      </c>
      <c r="T3223" s="13">
        <f>(((J3223/60)/60)/24)+DATE(1970,1,1)+(-5/24)</f>
        <v>42190.488460648143</v>
      </c>
      <c r="U3223">
        <f t="shared" si="50"/>
        <v>2015</v>
      </c>
    </row>
    <row r="3224" spans="1:21" ht="30" x14ac:dyDescent="0.2">
      <c r="A3224" s="8">
        <f>F3224/E3224</f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14">
        <f>F3224/M3224</f>
        <v>37.142857142857146</v>
      </c>
      <c r="Q3224" s="9" t="s">
        <v>8317</v>
      </c>
      <c r="R3224" s="9" t="s">
        <v>8318</v>
      </c>
      <c r="S3224" s="13">
        <f>(((K3224/60)/60)/24)+DATE(1970,1,1)+(-5/24)</f>
        <v>42270.373807870368</v>
      </c>
      <c r="T3224" s="13">
        <f>(((J3224/60)/60)/24)+DATE(1970,1,1)+(-5/24)</f>
        <v>42301.686805555553</v>
      </c>
      <c r="U3224">
        <f t="shared" si="50"/>
        <v>2015</v>
      </c>
    </row>
    <row r="3225" spans="1:21" ht="30" x14ac:dyDescent="0.2">
      <c r="A3225" s="8">
        <f>F3225/E3225</f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14">
        <f>F3225/M3225</f>
        <v>45.878378378378379</v>
      </c>
      <c r="Q3225" s="9" t="s">
        <v>8317</v>
      </c>
      <c r="R3225" s="9" t="s">
        <v>8318</v>
      </c>
      <c r="S3225" s="13">
        <f>(((K3225/60)/60)/24)+DATE(1970,1,1)+(-5/24)</f>
        <v>42206.62703703704</v>
      </c>
      <c r="T3225" s="13">
        <f>(((J3225/60)/60)/24)+DATE(1970,1,1)+(-5/24)</f>
        <v>42236.62703703704</v>
      </c>
      <c r="U3225">
        <f t="shared" si="50"/>
        <v>2015</v>
      </c>
    </row>
    <row r="3226" spans="1:21" ht="45" x14ac:dyDescent="0.2">
      <c r="A3226" s="8">
        <f>F3226/E3226</f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14">
        <f>F3226/M3226</f>
        <v>141.71296296296296</v>
      </c>
      <c r="Q3226" s="9" t="s">
        <v>8317</v>
      </c>
      <c r="R3226" s="9" t="s">
        <v>8318</v>
      </c>
      <c r="S3226" s="13">
        <f>(((K3226/60)/60)/24)+DATE(1970,1,1)+(-5/24)</f>
        <v>42697.642511574071</v>
      </c>
      <c r="T3226" s="13">
        <f>(((J3226/60)/60)/24)+DATE(1970,1,1)+(-5/24)</f>
        <v>42744.999999999993</v>
      </c>
      <c r="U3226">
        <f t="shared" si="50"/>
        <v>2016</v>
      </c>
    </row>
    <row r="3227" spans="1:21" ht="45" x14ac:dyDescent="0.2">
      <c r="A3227" s="8">
        <f>F3227/E3227</f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14">
        <f>F3227/M3227</f>
        <v>52.487179487179489</v>
      </c>
      <c r="Q3227" s="9" t="s">
        <v>8317</v>
      </c>
      <c r="R3227" s="9" t="s">
        <v>8318</v>
      </c>
      <c r="S3227" s="13">
        <f>(((K3227/60)/60)/24)+DATE(1970,1,1)+(-5/24)</f>
        <v>42503.351134259261</v>
      </c>
      <c r="T3227" s="13">
        <f>(((J3227/60)/60)/24)+DATE(1970,1,1)+(-5/24)</f>
        <v>42524.666666666664</v>
      </c>
      <c r="U3227">
        <f t="shared" si="50"/>
        <v>2016</v>
      </c>
    </row>
    <row r="3228" spans="1:21" ht="45" x14ac:dyDescent="0.2">
      <c r="A3228" s="8">
        <f>F3228/E3228</f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14">
        <f>F3228/M3228</f>
        <v>59.523809523809526</v>
      </c>
      <c r="Q3228" s="9" t="s">
        <v>8317</v>
      </c>
      <c r="R3228" s="9" t="s">
        <v>8318</v>
      </c>
      <c r="S3228" s="13">
        <f>(((K3228/60)/60)/24)+DATE(1970,1,1)+(-5/24)</f>
        <v>42277.375138888885</v>
      </c>
      <c r="T3228" s="13">
        <f>(((J3228/60)/60)/24)+DATE(1970,1,1)+(-5/24)</f>
        <v>42307.375138888885</v>
      </c>
      <c r="U3228">
        <f t="shared" si="50"/>
        <v>2015</v>
      </c>
    </row>
    <row r="3229" spans="1:21" ht="45" x14ac:dyDescent="0.2">
      <c r="A3229" s="8">
        <f>F3229/E3229</f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14">
        <f>F3229/M3229</f>
        <v>50</v>
      </c>
      <c r="Q3229" s="9" t="s">
        <v>8317</v>
      </c>
      <c r="R3229" s="9" t="s">
        <v>8318</v>
      </c>
      <c r="S3229" s="13">
        <f>(((K3229/60)/60)/24)+DATE(1970,1,1)+(-5/24)</f>
        <v>42722.674027777779</v>
      </c>
      <c r="T3229" s="13">
        <f>(((J3229/60)/60)/24)+DATE(1970,1,1)+(-5/24)</f>
        <v>42752.674027777779</v>
      </c>
      <c r="U3229">
        <f t="shared" si="50"/>
        <v>2016</v>
      </c>
    </row>
    <row r="3230" spans="1:21" ht="30" x14ac:dyDescent="0.2">
      <c r="A3230" s="8">
        <f>F3230/E3230</f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14">
        <f>F3230/M3230</f>
        <v>193.62162162162161</v>
      </c>
      <c r="Q3230" s="9" t="s">
        <v>8317</v>
      </c>
      <c r="R3230" s="9" t="s">
        <v>8318</v>
      </c>
      <c r="S3230" s="13">
        <f>(((K3230/60)/60)/24)+DATE(1970,1,1)+(-5/24)</f>
        <v>42323.500972222224</v>
      </c>
      <c r="T3230" s="13">
        <f>(((J3230/60)/60)/24)+DATE(1970,1,1)+(-5/24)</f>
        <v>42354.999305555553</v>
      </c>
      <c r="U3230">
        <f t="shared" si="50"/>
        <v>2015</v>
      </c>
    </row>
    <row r="3231" spans="1:21" ht="45" x14ac:dyDescent="0.2">
      <c r="A3231" s="8">
        <f>F3231/E3231</f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14">
        <f>F3231/M3231</f>
        <v>106.79702970297029</v>
      </c>
      <c r="Q3231" s="9" t="s">
        <v>8317</v>
      </c>
      <c r="R3231" s="9" t="s">
        <v>8318</v>
      </c>
      <c r="S3231" s="13">
        <f>(((K3231/60)/60)/24)+DATE(1970,1,1)+(-5/24)</f>
        <v>41933.083310185182</v>
      </c>
      <c r="T3231" s="13">
        <f>(((J3231/60)/60)/24)+DATE(1970,1,1)+(-5/24)</f>
        <v>41963.124976851854</v>
      </c>
      <c r="U3231">
        <f t="shared" si="50"/>
        <v>2014</v>
      </c>
    </row>
    <row r="3232" spans="1:21" ht="45" x14ac:dyDescent="0.2">
      <c r="A3232" s="8">
        <f>F3232/E3232</f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14">
        <f>F3232/M3232</f>
        <v>77.21621621621621</v>
      </c>
      <c r="Q3232" s="9" t="s">
        <v>8317</v>
      </c>
      <c r="R3232" s="9" t="s">
        <v>8318</v>
      </c>
      <c r="S3232" s="13">
        <f>(((K3232/60)/60)/24)+DATE(1970,1,1)+(-5/24)</f>
        <v>41897.959791666668</v>
      </c>
      <c r="T3232" s="13">
        <f>(((J3232/60)/60)/24)+DATE(1970,1,1)+(-5/24)</f>
        <v>41912.957638888889</v>
      </c>
      <c r="U3232">
        <f t="shared" si="50"/>
        <v>2014</v>
      </c>
    </row>
    <row r="3233" spans="1:21" ht="45" x14ac:dyDescent="0.2">
      <c r="A3233" s="8">
        <f>F3233/E3233</f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14">
        <f>F3233/M3233</f>
        <v>57.5</v>
      </c>
      <c r="Q3233" s="9" t="s">
        <v>8317</v>
      </c>
      <c r="R3233" s="9" t="s">
        <v>8318</v>
      </c>
      <c r="S3233" s="13">
        <f>(((K3233/60)/60)/24)+DATE(1970,1,1)+(-5/24)</f>
        <v>42446.735497685186</v>
      </c>
      <c r="T3233" s="13">
        <f>(((J3233/60)/60)/24)+DATE(1970,1,1)+(-5/24)</f>
        <v>42476.735497685186</v>
      </c>
      <c r="U3233">
        <f t="shared" si="50"/>
        <v>2016</v>
      </c>
    </row>
    <row r="3234" spans="1:21" ht="45" x14ac:dyDescent="0.2">
      <c r="A3234" s="8">
        <f>F3234/E3234</f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14">
        <f>F3234/M3234</f>
        <v>50.46153846153846</v>
      </c>
      <c r="Q3234" s="9" t="s">
        <v>8317</v>
      </c>
      <c r="R3234" s="9" t="s">
        <v>8318</v>
      </c>
      <c r="S3234" s="13">
        <f>(((K3234/60)/60)/24)+DATE(1970,1,1)+(-5/24)</f>
        <v>42463.605520833335</v>
      </c>
      <c r="T3234" s="13">
        <f>(((J3234/60)/60)/24)+DATE(1970,1,1)+(-5/24)</f>
        <v>42493.957638888889</v>
      </c>
      <c r="U3234">
        <f t="shared" si="50"/>
        <v>2016</v>
      </c>
    </row>
    <row r="3235" spans="1:21" ht="45" x14ac:dyDescent="0.2">
      <c r="A3235" s="8">
        <f>F3235/E3235</f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14">
        <f>F3235/M3235</f>
        <v>97.377049180327873</v>
      </c>
      <c r="Q3235" s="9" t="s">
        <v>8317</v>
      </c>
      <c r="R3235" s="9" t="s">
        <v>8318</v>
      </c>
      <c r="S3235" s="13">
        <f>(((K3235/60)/60)/24)+DATE(1970,1,1)+(-5/24)</f>
        <v>42766.596701388888</v>
      </c>
      <c r="T3235" s="13">
        <f>(((J3235/60)/60)/24)+DATE(1970,1,1)+(-5/24)</f>
        <v>42796.596701388888</v>
      </c>
      <c r="U3235">
        <f t="shared" si="50"/>
        <v>2017</v>
      </c>
    </row>
    <row r="3236" spans="1:21" ht="45" x14ac:dyDescent="0.2">
      <c r="A3236" s="8">
        <f>F3236/E3236</f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14">
        <f>F3236/M3236</f>
        <v>34.91921739130435</v>
      </c>
      <c r="Q3236" s="9" t="s">
        <v>8317</v>
      </c>
      <c r="R3236" s="9" t="s">
        <v>8318</v>
      </c>
      <c r="S3236" s="13">
        <f>(((K3236/60)/60)/24)+DATE(1970,1,1)+(-5/24)</f>
        <v>42734.581111111103</v>
      </c>
      <c r="T3236" s="13">
        <f>(((J3236/60)/60)/24)+DATE(1970,1,1)+(-5/24)</f>
        <v>42767.771527777775</v>
      </c>
      <c r="U3236">
        <f t="shared" si="50"/>
        <v>2016</v>
      </c>
    </row>
    <row r="3237" spans="1:21" ht="45" x14ac:dyDescent="0.2">
      <c r="A3237" s="8">
        <f>F3237/E3237</f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14">
        <f>F3237/M3237</f>
        <v>85.530386740331494</v>
      </c>
      <c r="Q3237" s="9" t="s">
        <v>8317</v>
      </c>
      <c r="R3237" s="9" t="s">
        <v>8318</v>
      </c>
      <c r="S3237" s="13">
        <f>(((K3237/60)/60)/24)+DATE(1970,1,1)+(-5/24)</f>
        <v>42522.139479166661</v>
      </c>
      <c r="T3237" s="13">
        <f>(((J3237/60)/60)/24)+DATE(1970,1,1)+(-5/24)</f>
        <v>42552.139479166661</v>
      </c>
      <c r="U3237">
        <f t="shared" si="50"/>
        <v>2016</v>
      </c>
    </row>
    <row r="3238" spans="1:21" ht="45" x14ac:dyDescent="0.2">
      <c r="A3238" s="8">
        <f>F3238/E3238</f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14">
        <f>F3238/M3238</f>
        <v>182.90909090909091</v>
      </c>
      <c r="Q3238" s="9" t="s">
        <v>8317</v>
      </c>
      <c r="R3238" s="9" t="s">
        <v>8318</v>
      </c>
      <c r="S3238" s="13">
        <f>(((K3238/60)/60)/24)+DATE(1970,1,1)+(-5/24)</f>
        <v>42702.708715277775</v>
      </c>
      <c r="T3238" s="13">
        <f>(((J3238/60)/60)/24)+DATE(1970,1,1)+(-5/24)</f>
        <v>42732.708715277775</v>
      </c>
      <c r="U3238">
        <f t="shared" si="50"/>
        <v>2016</v>
      </c>
    </row>
    <row r="3239" spans="1:21" ht="30" x14ac:dyDescent="0.2">
      <c r="A3239" s="8">
        <f>F3239/E3239</f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14">
        <f>F3239/M3239</f>
        <v>131.13620817843866</v>
      </c>
      <c r="Q3239" s="9" t="s">
        <v>8317</v>
      </c>
      <c r="R3239" s="9" t="s">
        <v>8318</v>
      </c>
      <c r="S3239" s="13">
        <f>(((K3239/60)/60)/24)+DATE(1970,1,1)+(-5/24)</f>
        <v>42252.266018518516</v>
      </c>
      <c r="T3239" s="13">
        <f>(((J3239/60)/60)/24)+DATE(1970,1,1)+(-5/24)</f>
        <v>42275.957638888889</v>
      </c>
      <c r="U3239">
        <f t="shared" si="50"/>
        <v>2015</v>
      </c>
    </row>
    <row r="3240" spans="1:21" ht="45" x14ac:dyDescent="0.2">
      <c r="A3240" s="8">
        <f>F3240/E3240</f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14">
        <f>F3240/M3240</f>
        <v>39.810126582278478</v>
      </c>
      <c r="Q3240" s="9" t="s">
        <v>8317</v>
      </c>
      <c r="R3240" s="9" t="s">
        <v>8318</v>
      </c>
      <c r="S3240" s="13">
        <f>(((K3240/60)/60)/24)+DATE(1970,1,1)+(-5/24)</f>
        <v>42156.302060185182</v>
      </c>
      <c r="T3240" s="13">
        <f>(((J3240/60)/60)/24)+DATE(1970,1,1)+(-5/24)</f>
        <v>42186.302060185182</v>
      </c>
      <c r="U3240">
        <f t="shared" si="50"/>
        <v>2015</v>
      </c>
    </row>
    <row r="3241" spans="1:21" ht="45" x14ac:dyDescent="0.2">
      <c r="A3241" s="8">
        <f>F3241/E3241</f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14">
        <f>F3241/M3241</f>
        <v>59.701730769230764</v>
      </c>
      <c r="Q3241" s="9" t="s">
        <v>8317</v>
      </c>
      <c r="R3241" s="9" t="s">
        <v>8318</v>
      </c>
      <c r="S3241" s="13">
        <f>(((K3241/60)/60)/24)+DATE(1970,1,1)+(-5/24)</f>
        <v>42277.880706018514</v>
      </c>
      <c r="T3241" s="13">
        <f>(((J3241/60)/60)/24)+DATE(1970,1,1)+(-5/24)</f>
        <v>42302.790972222218</v>
      </c>
      <c r="U3241">
        <f t="shared" si="50"/>
        <v>2015</v>
      </c>
    </row>
    <row r="3242" spans="1:21" ht="45" x14ac:dyDescent="0.2">
      <c r="A3242" s="8">
        <f>F3242/E3242</f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14">
        <f>F3242/M3242</f>
        <v>88.735294117647058</v>
      </c>
      <c r="Q3242" s="9" t="s">
        <v>8317</v>
      </c>
      <c r="R3242" s="9" t="s">
        <v>8318</v>
      </c>
      <c r="S3242" s="13">
        <f>(((K3242/60)/60)/24)+DATE(1970,1,1)+(-5/24)</f>
        <v>42754.485509259255</v>
      </c>
      <c r="T3242" s="13">
        <f>(((J3242/60)/60)/24)+DATE(1970,1,1)+(-5/24)</f>
        <v>42782.749999999993</v>
      </c>
      <c r="U3242">
        <f t="shared" si="50"/>
        <v>2017</v>
      </c>
    </row>
    <row r="3243" spans="1:21" ht="60" x14ac:dyDescent="0.2">
      <c r="A3243" s="8">
        <f>F3243/E3243</f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14">
        <f>F3243/M3243</f>
        <v>58.688622754491021</v>
      </c>
      <c r="Q3243" s="9" t="s">
        <v>8317</v>
      </c>
      <c r="R3243" s="9" t="s">
        <v>8318</v>
      </c>
      <c r="S3243" s="13">
        <f>(((K3243/60)/60)/24)+DATE(1970,1,1)+(-5/24)</f>
        <v>41893.116550925923</v>
      </c>
      <c r="T3243" s="13">
        <f>(((J3243/60)/60)/24)+DATE(1970,1,1)+(-5/24)</f>
        <v>41926.082638888889</v>
      </c>
      <c r="U3243">
        <f t="shared" si="50"/>
        <v>2014</v>
      </c>
    </row>
    <row r="3244" spans="1:21" ht="30" x14ac:dyDescent="0.2">
      <c r="A3244" s="8">
        <f>F3244/E3244</f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14">
        <f>F3244/M3244</f>
        <v>69.56513661202186</v>
      </c>
      <c r="Q3244" s="9" t="s">
        <v>8317</v>
      </c>
      <c r="R3244" s="9" t="s">
        <v>8318</v>
      </c>
      <c r="S3244" s="13">
        <f>(((K3244/60)/60)/24)+DATE(1970,1,1)+(-5/24)</f>
        <v>41871.547361111108</v>
      </c>
      <c r="T3244" s="13">
        <f>(((J3244/60)/60)/24)+DATE(1970,1,1)+(-5/24)</f>
        <v>41901.547361111108</v>
      </c>
      <c r="U3244">
        <f t="shared" si="50"/>
        <v>2014</v>
      </c>
    </row>
    <row r="3245" spans="1:21" ht="45" x14ac:dyDescent="0.2">
      <c r="A3245" s="8">
        <f>F3245/E3245</f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14">
        <f>F3245/M3245</f>
        <v>115.87323943661971</v>
      </c>
      <c r="Q3245" s="9" t="s">
        <v>8317</v>
      </c>
      <c r="R3245" s="9" t="s">
        <v>8318</v>
      </c>
      <c r="S3245" s="13">
        <f>(((K3245/60)/60)/24)+DATE(1970,1,1)+(-5/24)</f>
        <v>42261.888449074067</v>
      </c>
      <c r="T3245" s="13">
        <f>(((J3245/60)/60)/24)+DATE(1970,1,1)+(-5/24)</f>
        <v>42285.791666666664</v>
      </c>
      <c r="U3245">
        <f t="shared" si="50"/>
        <v>2015</v>
      </c>
    </row>
    <row r="3246" spans="1:21" ht="45" x14ac:dyDescent="0.2">
      <c r="A3246" s="8">
        <f>F3246/E3246</f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14">
        <f>F3246/M3246</f>
        <v>23.869565217391305</v>
      </c>
      <c r="Q3246" s="9" t="s">
        <v>8317</v>
      </c>
      <c r="R3246" s="9" t="s">
        <v>8318</v>
      </c>
      <c r="S3246" s="13">
        <f>(((K3246/60)/60)/24)+DATE(1970,1,1)+(-5/24)</f>
        <v>42675.485902777778</v>
      </c>
      <c r="T3246" s="13">
        <f>(((J3246/60)/60)/24)+DATE(1970,1,1)+(-5/24)</f>
        <v>42705.527569444443</v>
      </c>
      <c r="U3246">
        <f t="shared" si="50"/>
        <v>2016</v>
      </c>
    </row>
    <row r="3247" spans="1:21" ht="45" x14ac:dyDescent="0.2">
      <c r="A3247" s="8">
        <f>F3247/E3247</f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14">
        <f>F3247/M3247</f>
        <v>81.125925925925927</v>
      </c>
      <c r="Q3247" s="9" t="s">
        <v>8317</v>
      </c>
      <c r="R3247" s="9" t="s">
        <v>8318</v>
      </c>
      <c r="S3247" s="13">
        <f>(((K3247/60)/60)/24)+DATE(1970,1,1)+(-5/24)</f>
        <v>42135.391874999994</v>
      </c>
      <c r="T3247" s="13">
        <f>(((J3247/60)/60)/24)+DATE(1970,1,1)+(-5/24)</f>
        <v>42166.874999999993</v>
      </c>
      <c r="U3247">
        <f t="shared" si="50"/>
        <v>2015</v>
      </c>
    </row>
    <row r="3248" spans="1:21" ht="45" x14ac:dyDescent="0.2">
      <c r="A3248" s="8">
        <f>F3248/E3248</f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14">
        <f>F3248/M3248</f>
        <v>57.626943005181346</v>
      </c>
      <c r="Q3248" s="9" t="s">
        <v>8317</v>
      </c>
      <c r="R3248" s="9" t="s">
        <v>8318</v>
      </c>
      <c r="S3248" s="13">
        <f>(((K3248/60)/60)/24)+DATE(1970,1,1)+(-5/24)</f>
        <v>42230.263888888883</v>
      </c>
      <c r="T3248" s="13">
        <f>(((J3248/60)/60)/24)+DATE(1970,1,1)+(-5/24)</f>
        <v>42258.957638888889</v>
      </c>
      <c r="U3248">
        <f t="shared" si="50"/>
        <v>2015</v>
      </c>
    </row>
    <row r="3249" spans="1:21" ht="45" x14ac:dyDescent="0.2">
      <c r="A3249" s="8">
        <f>F3249/E3249</f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14">
        <f>F3249/M3249</f>
        <v>46.429824561403507</v>
      </c>
      <c r="Q3249" s="9" t="s">
        <v>8317</v>
      </c>
      <c r="R3249" s="9" t="s">
        <v>8318</v>
      </c>
      <c r="S3249" s="13">
        <f>(((K3249/60)/60)/24)+DATE(1970,1,1)+(-5/24)</f>
        <v>42167.22583333333</v>
      </c>
      <c r="T3249" s="13">
        <f>(((J3249/60)/60)/24)+DATE(1970,1,1)+(-5/24)</f>
        <v>42197.22583333333</v>
      </c>
      <c r="U3249">
        <f t="shared" si="50"/>
        <v>2015</v>
      </c>
    </row>
    <row r="3250" spans="1:21" ht="30" x14ac:dyDescent="0.2">
      <c r="A3250" s="8">
        <f>F3250/E3250</f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14">
        <f>F3250/M3250</f>
        <v>60.475000000000001</v>
      </c>
      <c r="Q3250" s="9" t="s">
        <v>8317</v>
      </c>
      <c r="R3250" s="9" t="s">
        <v>8318</v>
      </c>
      <c r="S3250" s="13">
        <f>(((K3250/60)/60)/24)+DATE(1970,1,1)+(-5/24)</f>
        <v>42068.68005787037</v>
      </c>
      <c r="T3250" s="13">
        <f>(((J3250/60)/60)/24)+DATE(1970,1,1)+(-5/24)</f>
        <v>42098.638391203705</v>
      </c>
      <c r="U3250">
        <f t="shared" si="50"/>
        <v>2015</v>
      </c>
    </row>
    <row r="3251" spans="1:21" ht="45" x14ac:dyDescent="0.2">
      <c r="A3251" s="8">
        <f>F3251/E3251</f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14">
        <f>F3251/M3251</f>
        <v>65.579545454545453</v>
      </c>
      <c r="Q3251" s="9" t="s">
        <v>8317</v>
      </c>
      <c r="R3251" s="9" t="s">
        <v>8318</v>
      </c>
      <c r="S3251" s="13">
        <f>(((K3251/60)/60)/24)+DATE(1970,1,1)+(-5/24)</f>
        <v>42145.538356481477</v>
      </c>
      <c r="T3251" s="13">
        <f>(((J3251/60)/60)/24)+DATE(1970,1,1)+(-5/24)</f>
        <v>42175.538356481477</v>
      </c>
      <c r="U3251">
        <f t="shared" si="50"/>
        <v>2015</v>
      </c>
    </row>
    <row r="3252" spans="1:21" ht="45" x14ac:dyDescent="0.2">
      <c r="A3252" s="8">
        <f>F3252/E3252</f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14">
        <f>F3252/M3252</f>
        <v>119.1924882629108</v>
      </c>
      <c r="Q3252" s="9" t="s">
        <v>8317</v>
      </c>
      <c r="R3252" s="9" t="s">
        <v>8318</v>
      </c>
      <c r="S3252" s="13">
        <f>(((K3252/60)/60)/24)+DATE(1970,1,1)+(-5/24)</f>
        <v>41918.533842592587</v>
      </c>
      <c r="T3252" s="13">
        <f>(((J3252/60)/60)/24)+DATE(1970,1,1)+(-5/24)</f>
        <v>41948.575509259259</v>
      </c>
      <c r="U3252">
        <f t="shared" si="50"/>
        <v>2014</v>
      </c>
    </row>
    <row r="3253" spans="1:21" ht="45" x14ac:dyDescent="0.2">
      <c r="A3253" s="8">
        <f>F3253/E3253</f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14">
        <f>F3253/M3253</f>
        <v>83.05</v>
      </c>
      <c r="Q3253" s="9" t="s">
        <v>8317</v>
      </c>
      <c r="R3253" s="9" t="s">
        <v>8318</v>
      </c>
      <c r="S3253" s="13">
        <f>(((K3253/60)/60)/24)+DATE(1970,1,1)+(-5/24)</f>
        <v>42146.52275462963</v>
      </c>
      <c r="T3253" s="13">
        <f>(((J3253/60)/60)/24)+DATE(1970,1,1)+(-5/24)</f>
        <v>42176.52275462963</v>
      </c>
      <c r="U3253">
        <f t="shared" si="50"/>
        <v>2015</v>
      </c>
    </row>
    <row r="3254" spans="1:21" ht="30" x14ac:dyDescent="0.2">
      <c r="A3254" s="8">
        <f>F3254/E3254</f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14">
        <f>F3254/M3254</f>
        <v>57.52</v>
      </c>
      <c r="Q3254" s="9" t="s">
        <v>8317</v>
      </c>
      <c r="R3254" s="9" t="s">
        <v>8318</v>
      </c>
      <c r="S3254" s="13">
        <f>(((K3254/60)/60)/24)+DATE(1970,1,1)+(-5/24)</f>
        <v>42590.264351851853</v>
      </c>
      <c r="T3254" s="13">
        <f>(((J3254/60)/60)/24)+DATE(1970,1,1)+(-5/24)</f>
        <v>42620.264351851853</v>
      </c>
      <c r="U3254">
        <f t="shared" si="50"/>
        <v>2016</v>
      </c>
    </row>
    <row r="3255" spans="1:21" ht="45" x14ac:dyDescent="0.2">
      <c r="A3255" s="8">
        <f>F3255/E3255</f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14">
        <f>F3255/M3255</f>
        <v>177.08695652173913</v>
      </c>
      <c r="Q3255" s="9" t="s">
        <v>8317</v>
      </c>
      <c r="R3255" s="9" t="s">
        <v>8318</v>
      </c>
      <c r="S3255" s="13">
        <f>(((K3255/60)/60)/24)+DATE(1970,1,1)+(-5/24)</f>
        <v>42602.368379629632</v>
      </c>
      <c r="T3255" s="13">
        <f>(((J3255/60)/60)/24)+DATE(1970,1,1)+(-5/24)</f>
        <v>42620.947916666664</v>
      </c>
      <c r="U3255">
        <f t="shared" si="50"/>
        <v>2016</v>
      </c>
    </row>
    <row r="3256" spans="1:21" ht="45" x14ac:dyDescent="0.2">
      <c r="A3256" s="8">
        <f>F3256/E3256</f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14">
        <f>F3256/M3256</f>
        <v>70.771505376344081</v>
      </c>
      <c r="Q3256" s="9" t="s">
        <v>8317</v>
      </c>
      <c r="R3256" s="9" t="s">
        <v>8318</v>
      </c>
      <c r="S3256" s="13">
        <f>(((K3256/60)/60)/24)+DATE(1970,1,1)+(-5/24)</f>
        <v>42058.877418981479</v>
      </c>
      <c r="T3256" s="13">
        <f>(((J3256/60)/60)/24)+DATE(1970,1,1)+(-5/24)</f>
        <v>42088.835752314808</v>
      </c>
      <c r="U3256">
        <f t="shared" si="50"/>
        <v>2015</v>
      </c>
    </row>
    <row r="3257" spans="1:21" ht="45" x14ac:dyDescent="0.2">
      <c r="A3257" s="8">
        <f>F3257/E3257</f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14">
        <f>F3257/M3257</f>
        <v>29.166666666666668</v>
      </c>
      <c r="Q3257" s="9" t="s">
        <v>8317</v>
      </c>
      <c r="R3257" s="9" t="s">
        <v>8318</v>
      </c>
      <c r="S3257" s="13">
        <f>(((K3257/60)/60)/24)+DATE(1970,1,1)+(-5/24)</f>
        <v>41889.559895833328</v>
      </c>
      <c r="T3257" s="13">
        <f>(((J3257/60)/60)/24)+DATE(1970,1,1)+(-5/24)</f>
        <v>41919.559895833328</v>
      </c>
      <c r="U3257">
        <f t="shared" si="50"/>
        <v>2014</v>
      </c>
    </row>
    <row r="3258" spans="1:21" ht="45" x14ac:dyDescent="0.2">
      <c r="A3258" s="8">
        <f>F3258/E3258</f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14">
        <f>F3258/M3258</f>
        <v>72.76136363636364</v>
      </c>
      <c r="Q3258" s="9" t="s">
        <v>8317</v>
      </c>
      <c r="R3258" s="9" t="s">
        <v>8318</v>
      </c>
      <c r="S3258" s="13">
        <f>(((K3258/60)/60)/24)+DATE(1970,1,1)+(-5/24)</f>
        <v>42144.365474537037</v>
      </c>
      <c r="T3258" s="13">
        <f>(((J3258/60)/60)/24)+DATE(1970,1,1)+(-5/24)</f>
        <v>42165.957638888889</v>
      </c>
      <c r="U3258">
        <f t="shared" si="50"/>
        <v>2015</v>
      </c>
    </row>
    <row r="3259" spans="1:21" ht="45" x14ac:dyDescent="0.2">
      <c r="A3259" s="8">
        <f>F3259/E3259</f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14">
        <f>F3259/M3259</f>
        <v>51.853414634146333</v>
      </c>
      <c r="Q3259" s="9" t="s">
        <v>8317</v>
      </c>
      <c r="R3259" s="9" t="s">
        <v>8318</v>
      </c>
      <c r="S3259" s="13">
        <f>(((K3259/60)/60)/24)+DATE(1970,1,1)+(-5/24)</f>
        <v>42758.351296296292</v>
      </c>
      <c r="T3259" s="13">
        <f>(((J3259/60)/60)/24)+DATE(1970,1,1)+(-5/24)</f>
        <v>42788.351296296292</v>
      </c>
      <c r="U3259">
        <f t="shared" si="50"/>
        <v>2017</v>
      </c>
    </row>
    <row r="3260" spans="1:21" ht="30" x14ac:dyDescent="0.2">
      <c r="A3260" s="8">
        <f>F3260/E3260</f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14">
        <f>F3260/M3260</f>
        <v>98.2</v>
      </c>
      <c r="Q3260" s="9" t="s">
        <v>8317</v>
      </c>
      <c r="R3260" s="9" t="s">
        <v>8318</v>
      </c>
      <c r="S3260" s="13">
        <f>(((K3260/60)/60)/24)+DATE(1970,1,1)+(-5/24)</f>
        <v>41982.678946759253</v>
      </c>
      <c r="T3260" s="13">
        <f>(((J3260/60)/60)/24)+DATE(1970,1,1)+(-5/24)</f>
        <v>42012.678946759253</v>
      </c>
      <c r="U3260">
        <f t="shared" si="50"/>
        <v>2014</v>
      </c>
    </row>
    <row r="3261" spans="1:21" ht="45" x14ac:dyDescent="0.2">
      <c r="A3261" s="8">
        <f>F3261/E3261</f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14">
        <f>F3261/M3261</f>
        <v>251.7381443298969</v>
      </c>
      <c r="Q3261" s="9" t="s">
        <v>8317</v>
      </c>
      <c r="R3261" s="9" t="s">
        <v>8318</v>
      </c>
      <c r="S3261" s="13">
        <f>(((K3261/60)/60)/24)+DATE(1970,1,1)+(-5/24)</f>
        <v>42614.552604166667</v>
      </c>
      <c r="T3261" s="13">
        <f>(((J3261/60)/60)/24)+DATE(1970,1,1)+(-5/24)</f>
        <v>42643.957638888889</v>
      </c>
      <c r="U3261">
        <f t="shared" si="50"/>
        <v>2016</v>
      </c>
    </row>
    <row r="3262" spans="1:21" ht="45" x14ac:dyDescent="0.2">
      <c r="A3262" s="8">
        <f>F3262/E3262</f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14">
        <f>F3262/M3262</f>
        <v>74.821917808219183</v>
      </c>
      <c r="Q3262" s="9" t="s">
        <v>8317</v>
      </c>
      <c r="R3262" s="9" t="s">
        <v>8318</v>
      </c>
      <c r="S3262" s="13">
        <f>(((K3262/60)/60)/24)+DATE(1970,1,1)+(-5/24)</f>
        <v>42303.464328703696</v>
      </c>
      <c r="T3262" s="13">
        <f>(((J3262/60)/60)/24)+DATE(1970,1,1)+(-5/24)</f>
        <v>42338.505995370368</v>
      </c>
      <c r="U3262">
        <f t="shared" si="50"/>
        <v>2015</v>
      </c>
    </row>
    <row r="3263" spans="1:21" ht="45" x14ac:dyDescent="0.2">
      <c r="A3263" s="8">
        <f>F3263/E3263</f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14">
        <f>F3263/M3263</f>
        <v>67.65306122448979</v>
      </c>
      <c r="Q3263" s="9" t="s">
        <v>8317</v>
      </c>
      <c r="R3263" s="9" t="s">
        <v>8318</v>
      </c>
      <c r="S3263" s="13">
        <f>(((K3263/60)/60)/24)+DATE(1970,1,1)+(-5/24)</f>
        <v>42171.517083333332</v>
      </c>
      <c r="T3263" s="13">
        <f>(((J3263/60)/60)/24)+DATE(1970,1,1)+(-5/24)</f>
        <v>42201.517083333332</v>
      </c>
      <c r="U3263">
        <f t="shared" si="50"/>
        <v>2015</v>
      </c>
    </row>
    <row r="3264" spans="1:21" ht="30" x14ac:dyDescent="0.2">
      <c r="A3264" s="8">
        <f>F3264/E3264</f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14">
        <f>F3264/M3264</f>
        <v>93.81343283582089</v>
      </c>
      <c r="Q3264" s="9" t="s">
        <v>8317</v>
      </c>
      <c r="R3264" s="9" t="s">
        <v>8318</v>
      </c>
      <c r="S3264" s="13">
        <f>(((K3264/60)/60)/24)+DATE(1970,1,1)+(-5/24)</f>
        <v>41964.107199074067</v>
      </c>
      <c r="T3264" s="13">
        <f>(((J3264/60)/60)/24)+DATE(1970,1,1)+(-5/24)</f>
        <v>41994.958333333336</v>
      </c>
      <c r="U3264">
        <f t="shared" si="50"/>
        <v>2014</v>
      </c>
    </row>
    <row r="3265" spans="1:21" ht="30" x14ac:dyDescent="0.2">
      <c r="A3265" s="8">
        <f>F3265/E3265</f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14">
        <f>F3265/M3265</f>
        <v>41.237647058823526</v>
      </c>
      <c r="Q3265" s="9" t="s">
        <v>8317</v>
      </c>
      <c r="R3265" s="9" t="s">
        <v>8318</v>
      </c>
      <c r="S3265" s="13">
        <f>(((K3265/60)/60)/24)+DATE(1970,1,1)+(-5/24)</f>
        <v>42284.30773148148</v>
      </c>
      <c r="T3265" s="13">
        <f>(((J3265/60)/60)/24)+DATE(1970,1,1)+(-5/24)</f>
        <v>42307.666666666664</v>
      </c>
      <c r="U3265">
        <f t="shared" si="50"/>
        <v>2015</v>
      </c>
    </row>
    <row r="3266" spans="1:21" ht="30" x14ac:dyDescent="0.2">
      <c r="A3266" s="8">
        <f>F3266/E3266</f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14">
        <f>F3266/M3266</f>
        <v>52.551020408163268</v>
      </c>
      <c r="Q3266" s="9" t="s">
        <v>8317</v>
      </c>
      <c r="R3266" s="9" t="s">
        <v>8318</v>
      </c>
      <c r="S3266" s="13">
        <f>(((K3266/60)/60)/24)+DATE(1970,1,1)+(-5/24)</f>
        <v>42016.591874999998</v>
      </c>
      <c r="T3266" s="13">
        <f>(((J3266/60)/60)/24)+DATE(1970,1,1)+(-5/24)</f>
        <v>42032.708333333336</v>
      </c>
      <c r="U3266">
        <f t="shared" si="50"/>
        <v>2015</v>
      </c>
    </row>
    <row r="3267" spans="1:21" ht="45" x14ac:dyDescent="0.2">
      <c r="A3267" s="8">
        <f>F3267/E3267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14">
        <f>F3267/M3267</f>
        <v>70.285714285714292</v>
      </c>
      <c r="Q3267" s="9" t="s">
        <v>8317</v>
      </c>
      <c r="R3267" s="9" t="s">
        <v>8318</v>
      </c>
      <c r="S3267" s="13">
        <f>(((K3267/60)/60)/24)+DATE(1970,1,1)+(-5/24)</f>
        <v>42311.503645833327</v>
      </c>
      <c r="T3267" s="13">
        <f>(((J3267/60)/60)/24)+DATE(1970,1,1)+(-5/24)</f>
        <v>42341.499999999993</v>
      </c>
      <c r="U3267">
        <f t="shared" ref="U3267:U3330" si="51">YEAR(S3267)</f>
        <v>2015</v>
      </c>
    </row>
    <row r="3268" spans="1:21" ht="45" x14ac:dyDescent="0.2">
      <c r="A3268" s="8">
        <f>F3268/E3268</f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14">
        <f>F3268/M3268</f>
        <v>48.325153374233132</v>
      </c>
      <c r="Q3268" s="9" t="s">
        <v>8317</v>
      </c>
      <c r="R3268" s="9" t="s">
        <v>8318</v>
      </c>
      <c r="S3268" s="13">
        <f>(((K3268/60)/60)/24)+DATE(1970,1,1)+(-5/24)</f>
        <v>42136.32780092593</v>
      </c>
      <c r="T3268" s="13">
        <f>(((J3268/60)/60)/24)+DATE(1970,1,1)+(-5/24)</f>
        <v>42167.666666666664</v>
      </c>
      <c r="U3268">
        <f t="shared" si="51"/>
        <v>2015</v>
      </c>
    </row>
    <row r="3269" spans="1:21" ht="45" x14ac:dyDescent="0.2">
      <c r="A3269" s="8">
        <f>F3269/E3269</f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14">
        <f>F3269/M3269</f>
        <v>53.177083333333336</v>
      </c>
      <c r="Q3269" s="9" t="s">
        <v>8317</v>
      </c>
      <c r="R3269" s="9" t="s">
        <v>8318</v>
      </c>
      <c r="S3269" s="13">
        <f>(((K3269/60)/60)/24)+DATE(1970,1,1)+(-5/24)</f>
        <v>42172.549305555549</v>
      </c>
      <c r="T3269" s="13">
        <f>(((J3269/60)/60)/24)+DATE(1970,1,1)+(-5/24)</f>
        <v>42202.549305555549</v>
      </c>
      <c r="U3269">
        <f t="shared" si="51"/>
        <v>2015</v>
      </c>
    </row>
    <row r="3270" spans="1:21" ht="45" x14ac:dyDescent="0.2">
      <c r="A3270" s="8">
        <f>F3270/E3270</f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14">
        <f>F3270/M3270</f>
        <v>60.952380952380949</v>
      </c>
      <c r="Q3270" s="9" t="s">
        <v>8317</v>
      </c>
      <c r="R3270" s="9" t="s">
        <v>8318</v>
      </c>
      <c r="S3270" s="13">
        <f>(((K3270/60)/60)/24)+DATE(1970,1,1)+(-5/24)</f>
        <v>42590.695925925924</v>
      </c>
      <c r="T3270" s="13">
        <f>(((J3270/60)/60)/24)+DATE(1970,1,1)+(-5/24)</f>
        <v>42606.695925925924</v>
      </c>
      <c r="U3270">
        <f t="shared" si="51"/>
        <v>2016</v>
      </c>
    </row>
    <row r="3271" spans="1:21" ht="45" x14ac:dyDescent="0.2">
      <c r="A3271" s="8">
        <f>F3271/E3271</f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14">
        <f>F3271/M3271</f>
        <v>116</v>
      </c>
      <c r="Q3271" s="9" t="s">
        <v>8317</v>
      </c>
      <c r="R3271" s="9" t="s">
        <v>8318</v>
      </c>
      <c r="S3271" s="13">
        <f>(((K3271/60)/60)/24)+DATE(1970,1,1)+(-5/24)</f>
        <v>42137.18746527777</v>
      </c>
      <c r="T3271" s="13">
        <f>(((J3271/60)/60)/24)+DATE(1970,1,1)+(-5/24)</f>
        <v>42171.249999999993</v>
      </c>
      <c r="U3271">
        <f t="shared" si="51"/>
        <v>2015</v>
      </c>
    </row>
    <row r="3272" spans="1:21" ht="45" x14ac:dyDescent="0.2">
      <c r="A3272" s="8">
        <f>F3272/E3272</f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14">
        <f>F3272/M3272</f>
        <v>61</v>
      </c>
      <c r="Q3272" s="9" t="s">
        <v>8317</v>
      </c>
      <c r="R3272" s="9" t="s">
        <v>8318</v>
      </c>
      <c r="S3272" s="13">
        <f>(((K3272/60)/60)/24)+DATE(1970,1,1)+(-5/24)</f>
        <v>42167.324826388889</v>
      </c>
      <c r="T3272" s="13">
        <f>(((J3272/60)/60)/24)+DATE(1970,1,1)+(-5/24)</f>
        <v>42197.324826388889</v>
      </c>
      <c r="U3272">
        <f t="shared" si="51"/>
        <v>2015</v>
      </c>
    </row>
    <row r="3273" spans="1:21" x14ac:dyDescent="0.2">
      <c r="A3273" s="8">
        <f>F3273/E3273</f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14">
        <f>F3273/M3273</f>
        <v>38.235294117647058</v>
      </c>
      <c r="Q3273" s="9" t="s">
        <v>8317</v>
      </c>
      <c r="R3273" s="9" t="s">
        <v>8318</v>
      </c>
      <c r="S3273" s="13">
        <f>(((K3273/60)/60)/24)+DATE(1970,1,1)+(-5/24)</f>
        <v>41915.22887731481</v>
      </c>
      <c r="T3273" s="13">
        <f>(((J3273/60)/60)/24)+DATE(1970,1,1)+(-5/24)</f>
        <v>41945.270543981482</v>
      </c>
      <c r="U3273">
        <f t="shared" si="51"/>
        <v>2014</v>
      </c>
    </row>
    <row r="3274" spans="1:21" ht="45" x14ac:dyDescent="0.2">
      <c r="A3274" s="8">
        <f>F3274/E3274</f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14">
        <f>F3274/M3274</f>
        <v>106.50344827586207</v>
      </c>
      <c r="Q3274" s="9" t="s">
        <v>8317</v>
      </c>
      <c r="R3274" s="9" t="s">
        <v>8318</v>
      </c>
      <c r="S3274" s="13">
        <f>(((K3274/60)/60)/24)+DATE(1970,1,1)+(-5/24)</f>
        <v>42284.291770833333</v>
      </c>
      <c r="T3274" s="13">
        <f>(((J3274/60)/60)/24)+DATE(1970,1,1)+(-5/24)</f>
        <v>42314.333437499998</v>
      </c>
      <c r="U3274">
        <f t="shared" si="51"/>
        <v>2015</v>
      </c>
    </row>
    <row r="3275" spans="1:21" ht="45" x14ac:dyDescent="0.2">
      <c r="A3275" s="8">
        <f>F3275/E3275</f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14">
        <f>F3275/M3275</f>
        <v>204.57142857142858</v>
      </c>
      <c r="Q3275" s="9" t="s">
        <v>8317</v>
      </c>
      <c r="R3275" s="9" t="s">
        <v>8318</v>
      </c>
      <c r="S3275" s="13">
        <f>(((K3275/60)/60)/24)+DATE(1970,1,1)+(-5/24)</f>
        <v>42611.5930787037</v>
      </c>
      <c r="T3275" s="13">
        <f>(((J3275/60)/60)/24)+DATE(1970,1,1)+(-5/24)</f>
        <v>42627.583333333336</v>
      </c>
      <c r="U3275">
        <f t="shared" si="51"/>
        <v>2016</v>
      </c>
    </row>
    <row r="3276" spans="1:21" ht="45" x14ac:dyDescent="0.2">
      <c r="A3276" s="8">
        <f>F3276/E3276</f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14">
        <f>F3276/M3276</f>
        <v>54.912587412587413</v>
      </c>
      <c r="Q3276" s="9" t="s">
        <v>8317</v>
      </c>
      <c r="R3276" s="9" t="s">
        <v>8318</v>
      </c>
      <c r="S3276" s="13">
        <f>(((K3276/60)/60)/24)+DATE(1970,1,1)+(-5/24)</f>
        <v>42400.496203703697</v>
      </c>
      <c r="T3276" s="13">
        <f>(((J3276/60)/60)/24)+DATE(1970,1,1)+(-5/24)</f>
        <v>42444.666666666664</v>
      </c>
      <c r="U3276">
        <f t="shared" si="51"/>
        <v>2016</v>
      </c>
    </row>
    <row r="3277" spans="1:21" ht="45" x14ac:dyDescent="0.2">
      <c r="A3277" s="8">
        <f>F3277/E3277</f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14">
        <f>F3277/M3277</f>
        <v>150.41666666666666</v>
      </c>
      <c r="Q3277" s="9" t="s">
        <v>8317</v>
      </c>
      <c r="R3277" s="9" t="s">
        <v>8318</v>
      </c>
      <c r="S3277" s="13">
        <f>(((K3277/60)/60)/24)+DATE(1970,1,1)+(-5/24)</f>
        <v>42017.672118055554</v>
      </c>
      <c r="T3277" s="13">
        <f>(((J3277/60)/60)/24)+DATE(1970,1,1)+(-5/24)</f>
        <v>42043.979166666664</v>
      </c>
      <c r="U3277">
        <f t="shared" si="51"/>
        <v>2015</v>
      </c>
    </row>
    <row r="3278" spans="1:21" ht="45" x14ac:dyDescent="0.2">
      <c r="A3278" s="8">
        <f>F3278/E3278</f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14">
        <f>F3278/M3278</f>
        <v>52.58</v>
      </c>
      <c r="Q3278" s="9" t="s">
        <v>8317</v>
      </c>
      <c r="R3278" s="9" t="s">
        <v>8318</v>
      </c>
      <c r="S3278" s="13">
        <f>(((K3278/60)/60)/24)+DATE(1970,1,1)+(-5/24)</f>
        <v>42426.741655092592</v>
      </c>
      <c r="T3278" s="13">
        <f>(((J3278/60)/60)/24)+DATE(1970,1,1)+(-5/24)</f>
        <v>42460.957638888889</v>
      </c>
      <c r="U3278">
        <f t="shared" si="51"/>
        <v>2016</v>
      </c>
    </row>
    <row r="3279" spans="1:21" ht="45" x14ac:dyDescent="0.2">
      <c r="A3279" s="8">
        <f>F3279/E3279</f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14">
        <f>F3279/M3279</f>
        <v>54.3</v>
      </c>
      <c r="Q3279" s="9" t="s">
        <v>8317</v>
      </c>
      <c r="R3279" s="9" t="s">
        <v>8318</v>
      </c>
      <c r="S3279" s="13">
        <f>(((K3279/60)/60)/24)+DATE(1970,1,1)+(-5/24)</f>
        <v>41931.474606481483</v>
      </c>
      <c r="T3279" s="13">
        <f>(((J3279/60)/60)/24)+DATE(1970,1,1)+(-5/24)</f>
        <v>41961.516273148147</v>
      </c>
      <c r="U3279">
        <f t="shared" si="51"/>
        <v>2014</v>
      </c>
    </row>
    <row r="3280" spans="1:21" ht="45" x14ac:dyDescent="0.2">
      <c r="A3280" s="8">
        <f>F3280/E3280</f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14">
        <f>F3280/M3280</f>
        <v>76.029411764705884</v>
      </c>
      <c r="Q3280" s="9" t="s">
        <v>8317</v>
      </c>
      <c r="R3280" s="9" t="s">
        <v>8318</v>
      </c>
      <c r="S3280" s="13">
        <f>(((K3280/60)/60)/24)+DATE(1970,1,1)+(-5/24)</f>
        <v>42124.640081018515</v>
      </c>
      <c r="T3280" s="13">
        <f>(((J3280/60)/60)/24)+DATE(1970,1,1)+(-5/24)</f>
        <v>42154.640081018515</v>
      </c>
      <c r="U3280">
        <f t="shared" si="51"/>
        <v>2015</v>
      </c>
    </row>
    <row r="3281" spans="1:21" ht="45" x14ac:dyDescent="0.2">
      <c r="A3281" s="8">
        <f>F3281/E3281</f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14">
        <f>F3281/M3281</f>
        <v>105.2063492063492</v>
      </c>
      <c r="Q3281" s="9" t="s">
        <v>8317</v>
      </c>
      <c r="R3281" s="9" t="s">
        <v>8318</v>
      </c>
      <c r="S3281" s="13">
        <f>(((K3281/60)/60)/24)+DATE(1970,1,1)+(-5/24)</f>
        <v>42430.894201388881</v>
      </c>
      <c r="T3281" s="13">
        <f>(((J3281/60)/60)/24)+DATE(1970,1,1)+(-5/24)</f>
        <v>42460.852534722224</v>
      </c>
      <c r="U3281">
        <f t="shared" si="51"/>
        <v>2016</v>
      </c>
    </row>
    <row r="3282" spans="1:21" ht="45" x14ac:dyDescent="0.2">
      <c r="A3282" s="8">
        <f>F3282/E3282</f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14">
        <f>F3282/M3282</f>
        <v>68.666666666666671</v>
      </c>
      <c r="Q3282" s="9" t="s">
        <v>8317</v>
      </c>
      <c r="R3282" s="9" t="s">
        <v>8318</v>
      </c>
      <c r="S3282" s="13">
        <f>(((K3282/60)/60)/24)+DATE(1970,1,1)+(-5/24)</f>
        <v>42121.548587962963</v>
      </c>
      <c r="T3282" s="13">
        <f>(((J3282/60)/60)/24)+DATE(1970,1,1)+(-5/24)</f>
        <v>42155.999999999993</v>
      </c>
      <c r="U3282">
        <f t="shared" si="51"/>
        <v>2015</v>
      </c>
    </row>
    <row r="3283" spans="1:21" ht="30" x14ac:dyDescent="0.2">
      <c r="A3283" s="8">
        <f>F3283/E3283</f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14">
        <f>F3283/M3283</f>
        <v>129.36170212765958</v>
      </c>
      <c r="Q3283" s="9" t="s">
        <v>8317</v>
      </c>
      <c r="R3283" s="9" t="s">
        <v>8318</v>
      </c>
      <c r="S3283" s="13">
        <f>(((K3283/60)/60)/24)+DATE(1970,1,1)+(-5/24)</f>
        <v>42218.811400462961</v>
      </c>
      <c r="T3283" s="13">
        <f>(((J3283/60)/60)/24)+DATE(1970,1,1)+(-5/24)</f>
        <v>42248.811400462961</v>
      </c>
      <c r="U3283">
        <f t="shared" si="51"/>
        <v>2015</v>
      </c>
    </row>
    <row r="3284" spans="1:21" ht="45" x14ac:dyDescent="0.2">
      <c r="A3284" s="8">
        <f>F3284/E3284</f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14">
        <f>F3284/M3284</f>
        <v>134.26371308016877</v>
      </c>
      <c r="Q3284" s="9" t="s">
        <v>8317</v>
      </c>
      <c r="R3284" s="9" t="s">
        <v>8318</v>
      </c>
      <c r="S3284" s="13">
        <f>(((K3284/60)/60)/24)+DATE(1970,1,1)+(-5/24)</f>
        <v>42444.985972222225</v>
      </c>
      <c r="T3284" s="13">
        <f>(((J3284/60)/60)/24)+DATE(1970,1,1)+(-5/24)</f>
        <v>42488.985972222225</v>
      </c>
      <c r="U3284">
        <f t="shared" si="51"/>
        <v>2016</v>
      </c>
    </row>
    <row r="3285" spans="1:21" ht="45" x14ac:dyDescent="0.2">
      <c r="A3285" s="8">
        <f>F3285/E3285</f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14">
        <f>F3285/M3285</f>
        <v>17.829787234042552</v>
      </c>
      <c r="Q3285" s="9" t="s">
        <v>8317</v>
      </c>
      <c r="R3285" s="9" t="s">
        <v>8318</v>
      </c>
      <c r="S3285" s="13">
        <f>(((K3285/60)/60)/24)+DATE(1970,1,1)+(-5/24)</f>
        <v>42379.535856481474</v>
      </c>
      <c r="T3285" s="13">
        <f>(((J3285/60)/60)/24)+DATE(1970,1,1)+(-5/24)</f>
        <v>42410.666666666664</v>
      </c>
      <c r="U3285">
        <f t="shared" si="51"/>
        <v>2016</v>
      </c>
    </row>
    <row r="3286" spans="1:21" ht="45" x14ac:dyDescent="0.2">
      <c r="A3286" s="8">
        <f>F3286/E3286</f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14">
        <f>F3286/M3286</f>
        <v>203.2</v>
      </c>
      <c r="Q3286" s="9" t="s">
        <v>8317</v>
      </c>
      <c r="R3286" s="9" t="s">
        <v>8318</v>
      </c>
      <c r="S3286" s="13">
        <f>(((K3286/60)/60)/24)+DATE(1970,1,1)+(-5/24)</f>
        <v>42380.676539351851</v>
      </c>
      <c r="T3286" s="13">
        <f>(((J3286/60)/60)/24)+DATE(1970,1,1)+(-5/24)</f>
        <v>42398.040972222218</v>
      </c>
      <c r="U3286">
        <f t="shared" si="51"/>
        <v>2016</v>
      </c>
    </row>
    <row r="3287" spans="1:21" x14ac:dyDescent="0.2">
      <c r="A3287" s="8">
        <f>F3287/E3287</f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14">
        <f>F3287/M3287</f>
        <v>69.18518518518519</v>
      </c>
      <c r="Q3287" s="9" t="s">
        <v>8317</v>
      </c>
      <c r="R3287" s="9" t="s">
        <v>8318</v>
      </c>
      <c r="S3287" s="13">
        <f>(((K3287/60)/60)/24)+DATE(1970,1,1)+(-5/24)</f>
        <v>42762.734097222223</v>
      </c>
      <c r="T3287" s="13">
        <f>(((J3287/60)/60)/24)+DATE(1970,1,1)+(-5/24)</f>
        <v>42793.999999999993</v>
      </c>
      <c r="U3287">
        <f t="shared" si="51"/>
        <v>2017</v>
      </c>
    </row>
    <row r="3288" spans="1:21" ht="45" x14ac:dyDescent="0.2">
      <c r="A3288" s="8">
        <f>F3288/E3288</f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14">
        <f>F3288/M3288</f>
        <v>125.12295081967213</v>
      </c>
      <c r="Q3288" s="9" t="s">
        <v>8317</v>
      </c>
      <c r="R3288" s="9" t="s">
        <v>8318</v>
      </c>
      <c r="S3288" s="13">
        <f>(((K3288/60)/60)/24)+DATE(1970,1,1)+(-5/24)</f>
        <v>42567.631736111107</v>
      </c>
      <c r="T3288" s="13">
        <f>(((J3288/60)/60)/24)+DATE(1970,1,1)+(-5/24)</f>
        <v>42597.631736111107</v>
      </c>
      <c r="U3288">
        <f t="shared" si="51"/>
        <v>2016</v>
      </c>
    </row>
    <row r="3289" spans="1:21" ht="30" x14ac:dyDescent="0.2">
      <c r="A3289" s="8">
        <f>F3289/E3289</f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14">
        <f>F3289/M3289</f>
        <v>73.529411764705884</v>
      </c>
      <c r="Q3289" s="9" t="s">
        <v>8317</v>
      </c>
      <c r="R3289" s="9" t="s">
        <v>8318</v>
      </c>
      <c r="S3289" s="13">
        <f>(((K3289/60)/60)/24)+DATE(1970,1,1)+(-5/24)</f>
        <v>42311.541990740741</v>
      </c>
      <c r="T3289" s="13">
        <f>(((J3289/60)/60)/24)+DATE(1970,1,1)+(-5/24)</f>
        <v>42336.541990740741</v>
      </c>
      <c r="U3289">
        <f t="shared" si="51"/>
        <v>2015</v>
      </c>
    </row>
    <row r="3290" spans="1:21" ht="45" x14ac:dyDescent="0.2">
      <c r="A3290" s="8">
        <f>F3290/E3290</f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14">
        <f>F3290/M3290</f>
        <v>48.437149758454105</v>
      </c>
      <c r="Q3290" s="9" t="s">
        <v>8317</v>
      </c>
      <c r="R3290" s="9" t="s">
        <v>8318</v>
      </c>
      <c r="S3290" s="13">
        <f>(((K3290/60)/60)/24)+DATE(1970,1,1)+(-5/24)</f>
        <v>42505.566145833327</v>
      </c>
      <c r="T3290" s="13">
        <f>(((J3290/60)/60)/24)+DATE(1970,1,1)+(-5/24)</f>
        <v>42541.749999999993</v>
      </c>
      <c r="U3290">
        <f t="shared" si="51"/>
        <v>2016</v>
      </c>
    </row>
    <row r="3291" spans="1:21" ht="45" x14ac:dyDescent="0.2">
      <c r="A3291" s="8">
        <f>F3291/E3291</f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14">
        <f>F3291/M3291</f>
        <v>26.608400000000003</v>
      </c>
      <c r="Q3291" s="9" t="s">
        <v>8317</v>
      </c>
      <c r="R3291" s="9" t="s">
        <v>8318</v>
      </c>
      <c r="S3291" s="13">
        <f>(((K3291/60)/60)/24)+DATE(1970,1,1)+(-5/24)</f>
        <v>42758.159745370365</v>
      </c>
      <c r="T3291" s="13">
        <f>(((J3291/60)/60)/24)+DATE(1970,1,1)+(-5/24)</f>
        <v>42786.159745370365</v>
      </c>
      <c r="U3291">
        <f t="shared" si="51"/>
        <v>2017</v>
      </c>
    </row>
    <row r="3292" spans="1:21" ht="75" x14ac:dyDescent="0.2">
      <c r="A3292" s="8">
        <f>F3292/E3292</f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14">
        <f>F3292/M3292</f>
        <v>33.666666666666664</v>
      </c>
      <c r="Q3292" s="9" t="s">
        <v>8317</v>
      </c>
      <c r="R3292" s="9" t="s">
        <v>8318</v>
      </c>
      <c r="S3292" s="13">
        <f>(((K3292/60)/60)/24)+DATE(1970,1,1)+(-5/24)</f>
        <v>42775.306608796294</v>
      </c>
      <c r="T3292" s="13">
        <f>(((J3292/60)/60)/24)+DATE(1970,1,1)+(-5/24)</f>
        <v>42805.306608796294</v>
      </c>
      <c r="U3292">
        <f t="shared" si="51"/>
        <v>2017</v>
      </c>
    </row>
    <row r="3293" spans="1:21" ht="45" x14ac:dyDescent="0.2">
      <c r="A3293" s="8">
        <f>F3293/E3293</f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14">
        <f>F3293/M3293</f>
        <v>40.714285714285715</v>
      </c>
      <c r="Q3293" s="9" t="s">
        <v>8317</v>
      </c>
      <c r="R3293" s="9" t="s">
        <v>8318</v>
      </c>
      <c r="S3293" s="13">
        <f>(((K3293/60)/60)/24)+DATE(1970,1,1)+(-5/24)</f>
        <v>42232.494212962956</v>
      </c>
      <c r="T3293" s="13">
        <f>(((J3293/60)/60)/24)+DATE(1970,1,1)+(-5/24)</f>
        <v>42263.957638888889</v>
      </c>
      <c r="U3293">
        <f t="shared" si="51"/>
        <v>2015</v>
      </c>
    </row>
    <row r="3294" spans="1:21" ht="45" x14ac:dyDescent="0.2">
      <c r="A3294" s="8">
        <f>F3294/E3294</f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14">
        <f>F3294/M3294</f>
        <v>19.266666666666666</v>
      </c>
      <c r="Q3294" s="9" t="s">
        <v>8317</v>
      </c>
      <c r="R3294" s="9" t="s">
        <v>8318</v>
      </c>
      <c r="S3294" s="13">
        <f>(((K3294/60)/60)/24)+DATE(1970,1,1)+(-5/24)</f>
        <v>42282.561898148146</v>
      </c>
      <c r="T3294" s="13">
        <f>(((J3294/60)/60)/24)+DATE(1970,1,1)+(-5/24)</f>
        <v>42342.603564814817</v>
      </c>
      <c r="U3294">
        <f t="shared" si="51"/>
        <v>2015</v>
      </c>
    </row>
    <row r="3295" spans="1:21" ht="45" x14ac:dyDescent="0.2">
      <c r="A3295" s="8">
        <f>F3295/E3295</f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14">
        <f>F3295/M3295</f>
        <v>84.285714285714292</v>
      </c>
      <c r="Q3295" s="9" t="s">
        <v>8317</v>
      </c>
      <c r="R3295" s="9" t="s">
        <v>8318</v>
      </c>
      <c r="S3295" s="13">
        <f>(((K3295/60)/60)/24)+DATE(1970,1,1)+(-5/24)</f>
        <v>42768.217037037037</v>
      </c>
      <c r="T3295" s="13">
        <f>(((J3295/60)/60)/24)+DATE(1970,1,1)+(-5/24)</f>
        <v>42798.217037037037</v>
      </c>
      <c r="U3295">
        <f t="shared" si="51"/>
        <v>2017</v>
      </c>
    </row>
    <row r="3296" spans="1:21" ht="45" x14ac:dyDescent="0.2">
      <c r="A3296" s="8">
        <f>F3296/E3296</f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14">
        <f>F3296/M3296</f>
        <v>29.583333333333332</v>
      </c>
      <c r="Q3296" s="9" t="s">
        <v>8317</v>
      </c>
      <c r="R3296" s="9" t="s">
        <v>8318</v>
      </c>
      <c r="S3296" s="13">
        <f>(((K3296/60)/60)/24)+DATE(1970,1,1)+(-5/24)</f>
        <v>42141.33280092592</v>
      </c>
      <c r="T3296" s="13">
        <f>(((J3296/60)/60)/24)+DATE(1970,1,1)+(-5/24)</f>
        <v>42171.33280092592</v>
      </c>
      <c r="U3296">
        <f t="shared" si="51"/>
        <v>2015</v>
      </c>
    </row>
    <row r="3297" spans="1:21" ht="45" x14ac:dyDescent="0.2">
      <c r="A3297" s="8">
        <f>F3297/E3297</f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14">
        <f>F3297/M3297</f>
        <v>26.667037037037037</v>
      </c>
      <c r="Q3297" s="9" t="s">
        <v>8317</v>
      </c>
      <c r="R3297" s="9" t="s">
        <v>8318</v>
      </c>
      <c r="S3297" s="13">
        <f>(((K3297/60)/60)/24)+DATE(1970,1,1)+(-5/24)</f>
        <v>42609.234131944446</v>
      </c>
      <c r="T3297" s="13">
        <f>(((J3297/60)/60)/24)+DATE(1970,1,1)+(-5/24)</f>
        <v>42639.234131944446</v>
      </c>
      <c r="U3297">
        <f t="shared" si="51"/>
        <v>2016</v>
      </c>
    </row>
    <row r="3298" spans="1:21" ht="45" x14ac:dyDescent="0.2">
      <c r="A3298" s="8">
        <f>F3298/E3298</f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14">
        <f>F3298/M3298</f>
        <v>45.978723404255319</v>
      </c>
      <c r="Q3298" s="9" t="s">
        <v>8317</v>
      </c>
      <c r="R3298" s="9" t="s">
        <v>8318</v>
      </c>
      <c r="S3298" s="13">
        <f>(((K3298/60)/60)/24)+DATE(1970,1,1)+(-5/24)</f>
        <v>42309.54828703704</v>
      </c>
      <c r="T3298" s="13">
        <f>(((J3298/60)/60)/24)+DATE(1970,1,1)+(-5/24)</f>
        <v>42330.708333333336</v>
      </c>
      <c r="U3298">
        <f t="shared" si="51"/>
        <v>2015</v>
      </c>
    </row>
    <row r="3299" spans="1:21" ht="45" x14ac:dyDescent="0.2">
      <c r="A3299" s="8">
        <f>F3299/E3299</f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14">
        <f>F3299/M3299</f>
        <v>125.09090909090909</v>
      </c>
      <c r="Q3299" s="9" t="s">
        <v>8317</v>
      </c>
      <c r="R3299" s="9" t="s">
        <v>8318</v>
      </c>
      <c r="S3299" s="13">
        <f>(((K3299/60)/60)/24)+DATE(1970,1,1)+(-5/24)</f>
        <v>42193.563148148147</v>
      </c>
      <c r="T3299" s="13">
        <f>(((J3299/60)/60)/24)+DATE(1970,1,1)+(-5/24)</f>
        <v>42212.749305555553</v>
      </c>
      <c r="U3299">
        <f t="shared" si="51"/>
        <v>2015</v>
      </c>
    </row>
    <row r="3300" spans="1:21" ht="45" x14ac:dyDescent="0.2">
      <c r="A3300" s="8">
        <f>F3300/E3300</f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14">
        <f>F3300/M3300</f>
        <v>141.29166666666666</v>
      </c>
      <c r="Q3300" s="9" t="s">
        <v>8317</v>
      </c>
      <c r="R3300" s="9" t="s">
        <v>8318</v>
      </c>
      <c r="S3300" s="13">
        <f>(((K3300/60)/60)/24)+DATE(1970,1,1)+(-5/24)</f>
        <v>42239.749629629623</v>
      </c>
      <c r="T3300" s="13">
        <f>(((J3300/60)/60)/24)+DATE(1970,1,1)+(-5/24)</f>
        <v>42259.791666666664</v>
      </c>
      <c r="U3300">
        <f t="shared" si="51"/>
        <v>2015</v>
      </c>
    </row>
    <row r="3301" spans="1:21" ht="45" x14ac:dyDescent="0.2">
      <c r="A3301" s="8">
        <f>F3301/E3301</f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14">
        <f>F3301/M3301</f>
        <v>55.333333333333336</v>
      </c>
      <c r="Q3301" s="9" t="s">
        <v>8317</v>
      </c>
      <c r="R3301" s="9" t="s">
        <v>8318</v>
      </c>
      <c r="S3301" s="13">
        <f>(((K3301/60)/60)/24)+DATE(1970,1,1)+(-5/24)</f>
        <v>42261.709062499998</v>
      </c>
      <c r="T3301" s="13">
        <f>(((J3301/60)/60)/24)+DATE(1970,1,1)+(-5/24)</f>
        <v>42291.709062499998</v>
      </c>
      <c r="U3301">
        <f t="shared" si="51"/>
        <v>2015</v>
      </c>
    </row>
    <row r="3302" spans="1:21" ht="45" x14ac:dyDescent="0.2">
      <c r="A3302" s="8">
        <f>F3302/E3302</f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14">
        <f>F3302/M3302</f>
        <v>46.420454545454547</v>
      </c>
      <c r="Q3302" s="9" t="s">
        <v>8317</v>
      </c>
      <c r="R3302" s="9" t="s">
        <v>8318</v>
      </c>
      <c r="S3302" s="13">
        <f>(((K3302/60)/60)/24)+DATE(1970,1,1)+(-5/24)</f>
        <v>42102.535439814812</v>
      </c>
      <c r="T3302" s="13">
        <f>(((J3302/60)/60)/24)+DATE(1970,1,1)+(-5/24)</f>
        <v>42123.535439814812</v>
      </c>
      <c r="U3302">
        <f t="shared" si="51"/>
        <v>2015</v>
      </c>
    </row>
    <row r="3303" spans="1:21" ht="45" x14ac:dyDescent="0.2">
      <c r="A3303" s="8">
        <f>F3303/E3303</f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14">
        <f>F3303/M3303</f>
        <v>57.2</v>
      </c>
      <c r="Q3303" s="9" t="s">
        <v>8317</v>
      </c>
      <c r="R3303" s="9" t="s">
        <v>8318</v>
      </c>
      <c r="S3303" s="13">
        <f>(((K3303/60)/60)/24)+DATE(1970,1,1)+(-5/24)</f>
        <v>42538.527500000004</v>
      </c>
      <c r="T3303" s="13">
        <f>(((J3303/60)/60)/24)+DATE(1970,1,1)+(-5/24)</f>
        <v>42583.082638888889</v>
      </c>
      <c r="U3303">
        <f t="shared" si="51"/>
        <v>2016</v>
      </c>
    </row>
    <row r="3304" spans="1:21" x14ac:dyDescent="0.2">
      <c r="A3304" s="8">
        <f>F3304/E3304</f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14">
        <f>F3304/M3304</f>
        <v>173.7</v>
      </c>
      <c r="Q3304" s="9" t="s">
        <v>8317</v>
      </c>
      <c r="R3304" s="9" t="s">
        <v>8318</v>
      </c>
      <c r="S3304" s="13">
        <f>(((K3304/60)/60)/24)+DATE(1970,1,1)+(-5/24)</f>
        <v>42681.143240740734</v>
      </c>
      <c r="T3304" s="13">
        <f>(((J3304/60)/60)/24)+DATE(1970,1,1)+(-5/24)</f>
        <v>42711.143240740734</v>
      </c>
      <c r="U3304">
        <f t="shared" si="51"/>
        <v>2016</v>
      </c>
    </row>
    <row r="3305" spans="1:21" ht="45" x14ac:dyDescent="0.2">
      <c r="A3305" s="8">
        <f>F3305/E3305</f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14">
        <f>F3305/M3305</f>
        <v>59.6</v>
      </c>
      <c r="Q3305" s="9" t="s">
        <v>8317</v>
      </c>
      <c r="R3305" s="9" t="s">
        <v>8318</v>
      </c>
      <c r="S3305" s="13">
        <f>(((K3305/60)/60)/24)+DATE(1970,1,1)+(-5/24)</f>
        <v>42056.443101851844</v>
      </c>
      <c r="T3305" s="13">
        <f>(((J3305/60)/60)/24)+DATE(1970,1,1)+(-5/24)</f>
        <v>42091.401435185187</v>
      </c>
      <c r="U3305">
        <f t="shared" si="51"/>
        <v>2015</v>
      </c>
    </row>
    <row r="3306" spans="1:21" ht="45" x14ac:dyDescent="0.2">
      <c r="A3306" s="8">
        <f>F3306/E3306</f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14">
        <f>F3306/M3306</f>
        <v>89.585714285714289</v>
      </c>
      <c r="Q3306" s="9" t="s">
        <v>8317</v>
      </c>
      <c r="R3306" s="9" t="s">
        <v>8318</v>
      </c>
      <c r="S3306" s="13">
        <f>(((K3306/60)/60)/24)+DATE(1970,1,1)+(-5/24)</f>
        <v>42696.41611111111</v>
      </c>
      <c r="T3306" s="13">
        <f>(((J3306/60)/60)/24)+DATE(1970,1,1)+(-5/24)</f>
        <v>42726.41611111111</v>
      </c>
      <c r="U3306">
        <f t="shared" si="51"/>
        <v>2016</v>
      </c>
    </row>
    <row r="3307" spans="1:21" ht="45" x14ac:dyDescent="0.2">
      <c r="A3307" s="8">
        <f>F3307/E3307</f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14">
        <f>F3307/M3307</f>
        <v>204.05</v>
      </c>
      <c r="Q3307" s="9" t="s">
        <v>8317</v>
      </c>
      <c r="R3307" s="9" t="s">
        <v>8318</v>
      </c>
      <c r="S3307" s="13">
        <f>(((K3307/60)/60)/24)+DATE(1970,1,1)+(-5/24)</f>
        <v>42186.647546296292</v>
      </c>
      <c r="T3307" s="13">
        <f>(((J3307/60)/60)/24)+DATE(1970,1,1)+(-5/24)</f>
        <v>42216.647546296292</v>
      </c>
      <c r="U3307">
        <f t="shared" si="51"/>
        <v>2015</v>
      </c>
    </row>
    <row r="3308" spans="1:21" ht="45" x14ac:dyDescent="0.2">
      <c r="A3308" s="8">
        <f>F3308/E3308</f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14">
        <f>F3308/M3308</f>
        <v>48.703703703703702</v>
      </c>
      <c r="Q3308" s="9" t="s">
        <v>8317</v>
      </c>
      <c r="R3308" s="9" t="s">
        <v>8318</v>
      </c>
      <c r="S3308" s="13">
        <f>(((K3308/60)/60)/24)+DATE(1970,1,1)+(-5/24)</f>
        <v>42493.010902777773</v>
      </c>
      <c r="T3308" s="13">
        <f>(((J3308/60)/60)/24)+DATE(1970,1,1)+(-5/24)</f>
        <v>42530.916666666664</v>
      </c>
      <c r="U3308">
        <f t="shared" si="51"/>
        <v>2016</v>
      </c>
    </row>
    <row r="3309" spans="1:21" ht="45" x14ac:dyDescent="0.2">
      <c r="A3309" s="8">
        <f>F3309/E3309</f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14">
        <f>F3309/M3309</f>
        <v>53.339999999999996</v>
      </c>
      <c r="Q3309" s="9" t="s">
        <v>8317</v>
      </c>
      <c r="R3309" s="9" t="s">
        <v>8318</v>
      </c>
      <c r="S3309" s="13">
        <f>(((K3309/60)/60)/24)+DATE(1970,1,1)+(-5/24)</f>
        <v>42474.848831018513</v>
      </c>
      <c r="T3309" s="13">
        <f>(((J3309/60)/60)/24)+DATE(1970,1,1)+(-5/24)</f>
        <v>42504.848831018513</v>
      </c>
      <c r="U3309">
        <f t="shared" si="51"/>
        <v>2016</v>
      </c>
    </row>
    <row r="3310" spans="1:21" ht="45" x14ac:dyDescent="0.2">
      <c r="A3310" s="8">
        <f>F3310/E3310</f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14">
        <f>F3310/M3310</f>
        <v>75.087719298245617</v>
      </c>
      <c r="Q3310" s="9" t="s">
        <v>8317</v>
      </c>
      <c r="R3310" s="9" t="s">
        <v>8318</v>
      </c>
      <c r="S3310" s="13">
        <f>(((K3310/60)/60)/24)+DATE(1970,1,1)+(-5/24)</f>
        <v>42452.668576388889</v>
      </c>
      <c r="T3310" s="13">
        <f>(((J3310/60)/60)/24)+DATE(1970,1,1)+(-5/24)</f>
        <v>42473.668576388889</v>
      </c>
      <c r="U3310">
        <f t="shared" si="51"/>
        <v>2016</v>
      </c>
    </row>
    <row r="3311" spans="1:21" ht="30" x14ac:dyDescent="0.2">
      <c r="A3311" s="8">
        <f>F3311/E3311</f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14">
        <f>F3311/M3311</f>
        <v>18</v>
      </c>
      <c r="Q3311" s="9" t="s">
        <v>8317</v>
      </c>
      <c r="R3311" s="9" t="s">
        <v>8318</v>
      </c>
      <c r="S3311" s="13">
        <f>(((K3311/60)/60)/24)+DATE(1970,1,1)+(-5/24)</f>
        <v>42628.441874999997</v>
      </c>
      <c r="T3311" s="13">
        <f>(((J3311/60)/60)/24)+DATE(1970,1,1)+(-5/24)</f>
        <v>42659.441874999997</v>
      </c>
      <c r="U3311">
        <f t="shared" si="51"/>
        <v>2016</v>
      </c>
    </row>
    <row r="3312" spans="1:21" ht="30" x14ac:dyDescent="0.2">
      <c r="A3312" s="8">
        <f>F3312/E3312</f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14">
        <f>F3312/M3312</f>
        <v>209.83870967741936</v>
      </c>
      <c r="Q3312" s="9" t="s">
        <v>8317</v>
      </c>
      <c r="R3312" s="9" t="s">
        <v>8318</v>
      </c>
      <c r="S3312" s="13">
        <f>(((K3312/60)/60)/24)+DATE(1970,1,1)+(-5/24)</f>
        <v>42253.720196759255</v>
      </c>
      <c r="T3312" s="13">
        <f>(((J3312/60)/60)/24)+DATE(1970,1,1)+(-5/24)</f>
        <v>42283.720196759255</v>
      </c>
      <c r="U3312">
        <f t="shared" si="51"/>
        <v>2015</v>
      </c>
    </row>
    <row r="3313" spans="1:21" ht="45" x14ac:dyDescent="0.2">
      <c r="A3313" s="8">
        <f>F3313/E3313</f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14">
        <f>F3313/M3313</f>
        <v>61.022222222222226</v>
      </c>
      <c r="Q3313" s="9" t="s">
        <v>8317</v>
      </c>
      <c r="R3313" s="9" t="s">
        <v>8318</v>
      </c>
      <c r="S3313" s="13">
        <f>(((K3313/60)/60)/24)+DATE(1970,1,1)+(-5/24)</f>
        <v>42264.083449074074</v>
      </c>
      <c r="T3313" s="13">
        <f>(((J3313/60)/60)/24)+DATE(1970,1,1)+(-5/24)</f>
        <v>42294.083449074074</v>
      </c>
      <c r="U3313">
        <f t="shared" si="51"/>
        <v>2015</v>
      </c>
    </row>
    <row r="3314" spans="1:21" ht="45" x14ac:dyDescent="0.2">
      <c r="A3314" s="8">
        <f>F3314/E3314</f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14">
        <f>F3314/M3314</f>
        <v>61</v>
      </c>
      <c r="Q3314" s="9" t="s">
        <v>8317</v>
      </c>
      <c r="R3314" s="9" t="s">
        <v>8318</v>
      </c>
      <c r="S3314" s="13">
        <f>(((K3314/60)/60)/24)+DATE(1970,1,1)+(-5/24)</f>
        <v>42664.601226851846</v>
      </c>
      <c r="T3314" s="13">
        <f>(((J3314/60)/60)/24)+DATE(1970,1,1)+(-5/24)</f>
        <v>42685.708333333336</v>
      </c>
      <c r="U3314">
        <f t="shared" si="51"/>
        <v>2016</v>
      </c>
    </row>
    <row r="3315" spans="1:21" ht="45" x14ac:dyDescent="0.2">
      <c r="A3315" s="8">
        <f>F3315/E3315</f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14">
        <f>F3315/M3315</f>
        <v>80.034482758620683</v>
      </c>
      <c r="Q3315" s="9" t="s">
        <v>8317</v>
      </c>
      <c r="R3315" s="9" t="s">
        <v>8318</v>
      </c>
      <c r="S3315" s="13">
        <f>(((K3315/60)/60)/24)+DATE(1970,1,1)+(-5/24)</f>
        <v>42382.036076388882</v>
      </c>
      <c r="T3315" s="13">
        <f>(((J3315/60)/60)/24)+DATE(1970,1,1)+(-5/24)</f>
        <v>42395.833333333336</v>
      </c>
      <c r="U3315">
        <f t="shared" si="51"/>
        <v>2016</v>
      </c>
    </row>
    <row r="3316" spans="1:21" ht="45" x14ac:dyDescent="0.2">
      <c r="A3316" s="8">
        <f>F3316/E3316</f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14">
        <f>F3316/M3316</f>
        <v>29.068965517241381</v>
      </c>
      <c r="Q3316" s="9" t="s">
        <v>8317</v>
      </c>
      <c r="R3316" s="9" t="s">
        <v>8318</v>
      </c>
      <c r="S3316" s="13">
        <f>(((K3316/60)/60)/24)+DATE(1970,1,1)+(-5/24)</f>
        <v>42105.059155092589</v>
      </c>
      <c r="T3316" s="13">
        <f>(((J3316/60)/60)/24)+DATE(1970,1,1)+(-5/24)</f>
        <v>42132.628472222219</v>
      </c>
      <c r="U3316">
        <f t="shared" si="51"/>
        <v>2015</v>
      </c>
    </row>
    <row r="3317" spans="1:21" ht="45" x14ac:dyDescent="0.2">
      <c r="A3317" s="8">
        <f>F3317/E3317</f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14">
        <f>F3317/M3317</f>
        <v>49.438202247191015</v>
      </c>
      <c r="Q3317" s="9" t="s">
        <v>8317</v>
      </c>
      <c r="R3317" s="9" t="s">
        <v>8318</v>
      </c>
      <c r="S3317" s="13">
        <f>(((K3317/60)/60)/24)+DATE(1970,1,1)+(-5/24)</f>
        <v>42466.095381944448</v>
      </c>
      <c r="T3317" s="13">
        <f>(((J3317/60)/60)/24)+DATE(1970,1,1)+(-5/24)</f>
        <v>42496.095381944448</v>
      </c>
      <c r="U3317">
        <f t="shared" si="51"/>
        <v>2016</v>
      </c>
    </row>
    <row r="3318" spans="1:21" ht="75" x14ac:dyDescent="0.2">
      <c r="A3318" s="8">
        <f>F3318/E3318</f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14">
        <f>F3318/M3318</f>
        <v>93.977440000000001</v>
      </c>
      <c r="Q3318" s="9" t="s">
        <v>8317</v>
      </c>
      <c r="R3318" s="9" t="s">
        <v>8318</v>
      </c>
      <c r="S3318" s="13">
        <f>(((K3318/60)/60)/24)+DATE(1970,1,1)+(-5/24)</f>
        <v>41826.662905092591</v>
      </c>
      <c r="T3318" s="13">
        <f>(((J3318/60)/60)/24)+DATE(1970,1,1)+(-5/24)</f>
        <v>41859.370833333334</v>
      </c>
      <c r="U3318">
        <f t="shared" si="51"/>
        <v>2014</v>
      </c>
    </row>
    <row r="3319" spans="1:21" ht="45" x14ac:dyDescent="0.2">
      <c r="A3319" s="8">
        <f>F3319/E3319</f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14">
        <f>F3319/M3319</f>
        <v>61.944444444444443</v>
      </c>
      <c r="Q3319" s="9" t="s">
        <v>8317</v>
      </c>
      <c r="R3319" s="9" t="s">
        <v>8318</v>
      </c>
      <c r="S3319" s="13">
        <f>(((K3319/60)/60)/24)+DATE(1970,1,1)+(-5/24)</f>
        <v>42498.831296296288</v>
      </c>
      <c r="T3319" s="13">
        <f>(((J3319/60)/60)/24)+DATE(1970,1,1)+(-5/24)</f>
        <v>42528.831296296288</v>
      </c>
      <c r="U3319">
        <f t="shared" si="51"/>
        <v>2016</v>
      </c>
    </row>
    <row r="3320" spans="1:21" ht="30" x14ac:dyDescent="0.2">
      <c r="A3320" s="8">
        <f>F3320/E3320</f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14">
        <f>F3320/M3320</f>
        <v>78.5</v>
      </c>
      <c r="Q3320" s="9" t="s">
        <v>8317</v>
      </c>
      <c r="R3320" s="9" t="s">
        <v>8318</v>
      </c>
      <c r="S3320" s="13">
        <f>(((K3320/60)/60)/24)+DATE(1970,1,1)+(-5/24)</f>
        <v>42431.093668981477</v>
      </c>
      <c r="T3320" s="13">
        <f>(((J3320/60)/60)/24)+DATE(1970,1,1)+(-5/24)</f>
        <v>42470.895833333336</v>
      </c>
      <c r="U3320">
        <f t="shared" si="51"/>
        <v>2016</v>
      </c>
    </row>
    <row r="3321" spans="1:21" ht="45" x14ac:dyDescent="0.2">
      <c r="A3321" s="8">
        <f>F3321/E3321</f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14">
        <f>F3321/M3321</f>
        <v>33.75</v>
      </c>
      <c r="Q3321" s="9" t="s">
        <v>8317</v>
      </c>
      <c r="R3321" s="9" t="s">
        <v>8318</v>
      </c>
      <c r="S3321" s="13">
        <f>(((K3321/60)/60)/24)+DATE(1970,1,1)+(-5/24)</f>
        <v>41990.377152777779</v>
      </c>
      <c r="T3321" s="13">
        <f>(((J3321/60)/60)/24)+DATE(1970,1,1)+(-5/24)</f>
        <v>42035.377152777779</v>
      </c>
      <c r="U3321">
        <f t="shared" si="51"/>
        <v>2014</v>
      </c>
    </row>
    <row r="3322" spans="1:21" ht="45" x14ac:dyDescent="0.2">
      <c r="A3322" s="8">
        <f>F3322/E3322</f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14">
        <f>F3322/M3322</f>
        <v>66.44736842105263</v>
      </c>
      <c r="Q3322" s="9" t="s">
        <v>8317</v>
      </c>
      <c r="R3322" s="9" t="s">
        <v>8318</v>
      </c>
      <c r="S3322" s="13">
        <f>(((K3322/60)/60)/24)+DATE(1970,1,1)+(-5/24)</f>
        <v>42512.837465277778</v>
      </c>
      <c r="T3322" s="13">
        <f>(((J3322/60)/60)/24)+DATE(1970,1,1)+(-5/24)</f>
        <v>42542.837465277778</v>
      </c>
      <c r="U3322">
        <f t="shared" si="51"/>
        <v>2016</v>
      </c>
    </row>
    <row r="3323" spans="1:21" ht="45" x14ac:dyDescent="0.2">
      <c r="A3323" s="8">
        <f>F3323/E3323</f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14">
        <f>F3323/M3323</f>
        <v>35.799999999999997</v>
      </c>
      <c r="Q3323" s="9" t="s">
        <v>8317</v>
      </c>
      <c r="R3323" s="9" t="s">
        <v>8318</v>
      </c>
      <c r="S3323" s="13">
        <f>(((K3323/60)/60)/24)+DATE(1970,1,1)+(-5/24)</f>
        <v>41913.891956018517</v>
      </c>
      <c r="T3323" s="13">
        <f>(((J3323/60)/60)/24)+DATE(1970,1,1)+(-5/24)</f>
        <v>41927.957638888889</v>
      </c>
      <c r="U3323">
        <f t="shared" si="51"/>
        <v>2014</v>
      </c>
    </row>
    <row r="3324" spans="1:21" ht="45" x14ac:dyDescent="0.2">
      <c r="A3324" s="8">
        <f>F3324/E3324</f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14">
        <f>F3324/M3324</f>
        <v>145.65217391304347</v>
      </c>
      <c r="Q3324" s="9" t="s">
        <v>8317</v>
      </c>
      <c r="R3324" s="9" t="s">
        <v>8318</v>
      </c>
      <c r="S3324" s="13">
        <f>(((K3324/60)/60)/24)+DATE(1970,1,1)+(-5/24)</f>
        <v>42520.802037037036</v>
      </c>
      <c r="T3324" s="13">
        <f>(((J3324/60)/60)/24)+DATE(1970,1,1)+(-5/24)</f>
        <v>42542.954861111109</v>
      </c>
      <c r="U3324">
        <f t="shared" si="51"/>
        <v>2016</v>
      </c>
    </row>
    <row r="3325" spans="1:21" ht="45" x14ac:dyDescent="0.2">
      <c r="A3325" s="8">
        <f>F3325/E3325</f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14">
        <f>F3325/M3325</f>
        <v>25.693877551020407</v>
      </c>
      <c r="Q3325" s="9" t="s">
        <v>8317</v>
      </c>
      <c r="R3325" s="9" t="s">
        <v>8318</v>
      </c>
      <c r="S3325" s="13">
        <f>(((K3325/60)/60)/24)+DATE(1970,1,1)+(-5/24)</f>
        <v>42608.157499999994</v>
      </c>
      <c r="T3325" s="13">
        <f>(((J3325/60)/60)/24)+DATE(1970,1,1)+(-5/24)</f>
        <v>42638.157499999994</v>
      </c>
      <c r="U3325">
        <f t="shared" si="51"/>
        <v>2016</v>
      </c>
    </row>
    <row r="3326" spans="1:21" ht="30" x14ac:dyDescent="0.2">
      <c r="A3326" s="8">
        <f>F3326/E3326</f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14">
        <f>F3326/M3326</f>
        <v>152.5</v>
      </c>
      <c r="Q3326" s="9" t="s">
        <v>8317</v>
      </c>
      <c r="R3326" s="9" t="s">
        <v>8318</v>
      </c>
      <c r="S3326" s="13">
        <f>(((K3326/60)/60)/24)+DATE(1970,1,1)+(-5/24)</f>
        <v>42512.374884259254</v>
      </c>
      <c r="T3326" s="13">
        <f>(((J3326/60)/60)/24)+DATE(1970,1,1)+(-5/24)</f>
        <v>42526.374884259254</v>
      </c>
      <c r="U3326">
        <f t="shared" si="51"/>
        <v>2016</v>
      </c>
    </row>
    <row r="3327" spans="1:21" ht="45" x14ac:dyDescent="0.2">
      <c r="A3327" s="8">
        <f>F3327/E3327</f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14">
        <f>F3327/M3327</f>
        <v>30</v>
      </c>
      <c r="Q3327" s="9" t="s">
        <v>8317</v>
      </c>
      <c r="R3327" s="9" t="s">
        <v>8318</v>
      </c>
      <c r="S3327" s="13">
        <f>(((K3327/60)/60)/24)+DATE(1970,1,1)+(-5/24)</f>
        <v>42064.577280092592</v>
      </c>
      <c r="T3327" s="13">
        <f>(((J3327/60)/60)/24)+DATE(1970,1,1)+(-5/24)</f>
        <v>42099.535613425927</v>
      </c>
      <c r="U3327">
        <f t="shared" si="51"/>
        <v>2015</v>
      </c>
    </row>
    <row r="3328" spans="1:21" ht="45" x14ac:dyDescent="0.2">
      <c r="A3328" s="8">
        <f>F3328/E3328</f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14">
        <f>F3328/M3328</f>
        <v>142.28070175438597</v>
      </c>
      <c r="Q3328" s="9" t="s">
        <v>8317</v>
      </c>
      <c r="R3328" s="9" t="s">
        <v>8318</v>
      </c>
      <c r="S3328" s="13">
        <f>(((K3328/60)/60)/24)+DATE(1970,1,1)+(-5/24)</f>
        <v>42041.505844907406</v>
      </c>
      <c r="T3328" s="13">
        <f>(((J3328/60)/60)/24)+DATE(1970,1,1)+(-5/24)</f>
        <v>42071.464178240734</v>
      </c>
      <c r="U3328">
        <f t="shared" si="51"/>
        <v>2015</v>
      </c>
    </row>
    <row r="3329" spans="1:21" ht="45" x14ac:dyDescent="0.2">
      <c r="A3329" s="8">
        <f>F3329/E3329</f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14">
        <f>F3329/M3329</f>
        <v>24.545454545454547</v>
      </c>
      <c r="Q3329" s="9" t="s">
        <v>8317</v>
      </c>
      <c r="R3329" s="9" t="s">
        <v>8318</v>
      </c>
      <c r="S3329" s="13">
        <f>(((K3329/60)/60)/24)+DATE(1970,1,1)+(-5/24)</f>
        <v>42468.166273148141</v>
      </c>
      <c r="T3329" s="13">
        <f>(((J3329/60)/60)/24)+DATE(1970,1,1)+(-5/24)</f>
        <v>42498.166273148141</v>
      </c>
      <c r="U3329">
        <f t="shared" si="51"/>
        <v>2016</v>
      </c>
    </row>
    <row r="3330" spans="1:21" ht="45" x14ac:dyDescent="0.2">
      <c r="A3330" s="8">
        <f>F3330/E3330</f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14">
        <f>F3330/M3330</f>
        <v>292.77777777777777</v>
      </c>
      <c r="Q3330" s="9" t="s">
        <v>8317</v>
      </c>
      <c r="R3330" s="9" t="s">
        <v>8318</v>
      </c>
      <c r="S3330" s="13">
        <f>(((K3330/60)/60)/24)+DATE(1970,1,1)+(-5/24)</f>
        <v>41822.366701388884</v>
      </c>
      <c r="T3330" s="13">
        <f>(((J3330/60)/60)/24)+DATE(1970,1,1)+(-5/24)</f>
        <v>41824.833333333328</v>
      </c>
      <c r="U3330">
        <f t="shared" si="51"/>
        <v>2014</v>
      </c>
    </row>
    <row r="3331" spans="1:21" ht="45" x14ac:dyDescent="0.2">
      <c r="A3331" s="8">
        <f>F3331/E3331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14">
        <f>F3331/M3331</f>
        <v>44.92307692307692</v>
      </c>
      <c r="Q3331" s="9" t="s">
        <v>8317</v>
      </c>
      <c r="R3331" s="9" t="s">
        <v>8318</v>
      </c>
      <c r="S3331" s="13">
        <f>(((K3331/60)/60)/24)+DATE(1970,1,1)+(-5/24)</f>
        <v>41837.114675925921</v>
      </c>
      <c r="T3331" s="13">
        <f>(((J3331/60)/60)/24)+DATE(1970,1,1)+(-5/24)</f>
        <v>41847.75</v>
      </c>
      <c r="U3331">
        <f t="shared" ref="U3331:U3394" si="52">YEAR(S3331)</f>
        <v>2014</v>
      </c>
    </row>
    <row r="3332" spans="1:21" ht="45" x14ac:dyDescent="0.2">
      <c r="A3332" s="8">
        <f>F3332/E3332</f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14">
        <f>F3332/M3332</f>
        <v>23.10144927536232</v>
      </c>
      <c r="Q3332" s="9" t="s">
        <v>8317</v>
      </c>
      <c r="R3332" s="9" t="s">
        <v>8318</v>
      </c>
      <c r="S3332" s="13">
        <f>(((K3332/60)/60)/24)+DATE(1970,1,1)+(-5/24)</f>
        <v>42065.679027777776</v>
      </c>
      <c r="T3332" s="13">
        <f>(((J3332/60)/60)/24)+DATE(1970,1,1)+(-5/24)</f>
        <v>42095.637361111112</v>
      </c>
      <c r="U3332">
        <f t="shared" si="52"/>
        <v>2015</v>
      </c>
    </row>
    <row r="3333" spans="1:21" ht="45" x14ac:dyDescent="0.2">
      <c r="A3333" s="8">
        <f>F3333/E3333</f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14">
        <f>F3333/M3333</f>
        <v>80.400000000000006</v>
      </c>
      <c r="Q3333" s="9" t="s">
        <v>8317</v>
      </c>
      <c r="R3333" s="9" t="s">
        <v>8318</v>
      </c>
      <c r="S3333" s="13">
        <f>(((K3333/60)/60)/24)+DATE(1970,1,1)+(-5/24)</f>
        <v>42248.48942129629</v>
      </c>
      <c r="T3333" s="13">
        <f>(((J3333/60)/60)/24)+DATE(1970,1,1)+(-5/24)</f>
        <v>42283.48942129629</v>
      </c>
      <c r="U3333">
        <f t="shared" si="52"/>
        <v>2015</v>
      </c>
    </row>
    <row r="3334" spans="1:21" ht="45" x14ac:dyDescent="0.2">
      <c r="A3334" s="8">
        <f>F3334/E3334</f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14">
        <f>F3334/M3334</f>
        <v>72.289156626506028</v>
      </c>
      <c r="Q3334" s="9" t="s">
        <v>8317</v>
      </c>
      <c r="R3334" s="9" t="s">
        <v>8318</v>
      </c>
      <c r="S3334" s="13">
        <f>(((K3334/60)/60)/24)+DATE(1970,1,1)+(-5/24)</f>
        <v>41809.651967592588</v>
      </c>
      <c r="T3334" s="13">
        <f>(((J3334/60)/60)/24)+DATE(1970,1,1)+(-5/24)</f>
        <v>41839.651967592588</v>
      </c>
      <c r="U3334">
        <f t="shared" si="52"/>
        <v>2014</v>
      </c>
    </row>
    <row r="3335" spans="1:21" ht="45" x14ac:dyDescent="0.2">
      <c r="A3335" s="8">
        <f>F3335/E3335</f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14">
        <f>F3335/M3335</f>
        <v>32.972972972972975</v>
      </c>
      <c r="Q3335" s="9" t="s">
        <v>8317</v>
      </c>
      <c r="R3335" s="9" t="s">
        <v>8318</v>
      </c>
      <c r="S3335" s="13">
        <f>(((K3335/60)/60)/24)+DATE(1970,1,1)+(-5/24)</f>
        <v>42148.468518518515</v>
      </c>
      <c r="T3335" s="13">
        <f>(((J3335/60)/60)/24)+DATE(1970,1,1)+(-5/24)</f>
        <v>42170.468518518515</v>
      </c>
      <c r="U3335">
        <f t="shared" si="52"/>
        <v>2015</v>
      </c>
    </row>
    <row r="3336" spans="1:21" ht="30" x14ac:dyDescent="0.2">
      <c r="A3336" s="8">
        <f>F3336/E3336</f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14">
        <f>F3336/M3336</f>
        <v>116.65217391304348</v>
      </c>
      <c r="Q3336" s="9" t="s">
        <v>8317</v>
      </c>
      <c r="R3336" s="9" t="s">
        <v>8318</v>
      </c>
      <c r="S3336" s="13">
        <f>(((K3336/60)/60)/24)+DATE(1970,1,1)+(-5/24)</f>
        <v>42185.312754629624</v>
      </c>
      <c r="T3336" s="13">
        <f>(((J3336/60)/60)/24)+DATE(1970,1,1)+(-5/24)</f>
        <v>42215.312754629624</v>
      </c>
      <c r="U3336">
        <f t="shared" si="52"/>
        <v>2015</v>
      </c>
    </row>
    <row r="3337" spans="1:21" ht="45" x14ac:dyDescent="0.2">
      <c r="A3337" s="8">
        <f>F3337/E3337</f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14">
        <f>F3337/M3337</f>
        <v>79.61904761904762</v>
      </c>
      <c r="Q3337" s="9" t="s">
        <v>8317</v>
      </c>
      <c r="R3337" s="9" t="s">
        <v>8318</v>
      </c>
      <c r="S3337" s="13">
        <f>(((K3337/60)/60)/24)+DATE(1970,1,1)+(-5/24)</f>
        <v>41827.465810185182</v>
      </c>
      <c r="T3337" s="13">
        <f>(((J3337/60)/60)/24)+DATE(1970,1,1)+(-5/24)</f>
        <v>41854.75</v>
      </c>
      <c r="U3337">
        <f t="shared" si="52"/>
        <v>2014</v>
      </c>
    </row>
    <row r="3338" spans="1:21" ht="45" x14ac:dyDescent="0.2">
      <c r="A3338" s="8">
        <f>F3338/E3338</f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14">
        <f>F3338/M3338</f>
        <v>27.777777777777779</v>
      </c>
      <c r="Q3338" s="9" t="s">
        <v>8317</v>
      </c>
      <c r="R3338" s="9" t="s">
        <v>8318</v>
      </c>
      <c r="S3338" s="13">
        <f>(((K3338/60)/60)/24)+DATE(1970,1,1)+(-5/24)</f>
        <v>42437.190347222226</v>
      </c>
      <c r="T3338" s="13">
        <f>(((J3338/60)/60)/24)+DATE(1970,1,1)+(-5/24)</f>
        <v>42465.148680555554</v>
      </c>
      <c r="U3338">
        <f t="shared" si="52"/>
        <v>2016</v>
      </c>
    </row>
    <row r="3339" spans="1:21" ht="45" x14ac:dyDescent="0.2">
      <c r="A3339" s="8">
        <f>F3339/E3339</f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14">
        <f>F3339/M3339</f>
        <v>81.029411764705884</v>
      </c>
      <c r="Q3339" s="9" t="s">
        <v>8317</v>
      </c>
      <c r="R3339" s="9" t="s">
        <v>8318</v>
      </c>
      <c r="S3339" s="13">
        <f>(((K3339/60)/60)/24)+DATE(1970,1,1)+(-5/24)</f>
        <v>41901.073692129627</v>
      </c>
      <c r="T3339" s="13">
        <f>(((J3339/60)/60)/24)+DATE(1970,1,1)+(-5/24)</f>
        <v>41922.666666666664</v>
      </c>
      <c r="U3339">
        <f t="shared" si="52"/>
        <v>2014</v>
      </c>
    </row>
    <row r="3340" spans="1:21" ht="30" x14ac:dyDescent="0.2">
      <c r="A3340" s="8">
        <f>F3340/E3340</f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14">
        <f>F3340/M3340</f>
        <v>136.84821428571428</v>
      </c>
      <c r="Q3340" s="9" t="s">
        <v>8317</v>
      </c>
      <c r="R3340" s="9" t="s">
        <v>8318</v>
      </c>
      <c r="S3340" s="13">
        <f>(((K3340/60)/60)/24)+DATE(1970,1,1)+(-5/24)</f>
        <v>42769.366666666661</v>
      </c>
      <c r="T3340" s="13">
        <f>(((J3340/60)/60)/24)+DATE(1970,1,1)+(-5/24)</f>
        <v>42790.366666666661</v>
      </c>
      <c r="U3340">
        <f t="shared" si="52"/>
        <v>2017</v>
      </c>
    </row>
    <row r="3341" spans="1:21" ht="30" x14ac:dyDescent="0.2">
      <c r="A3341" s="8">
        <f>F3341/E3341</f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14">
        <f>F3341/M3341</f>
        <v>177.61702127659575</v>
      </c>
      <c r="Q3341" s="9" t="s">
        <v>8317</v>
      </c>
      <c r="R3341" s="9" t="s">
        <v>8318</v>
      </c>
      <c r="S3341" s="13">
        <f>(((K3341/60)/60)/24)+DATE(1970,1,1)+(-5/24)</f>
        <v>42549.457384259258</v>
      </c>
      <c r="T3341" s="13">
        <f>(((J3341/60)/60)/24)+DATE(1970,1,1)+(-5/24)</f>
        <v>42579.457384259258</v>
      </c>
      <c r="U3341">
        <f t="shared" si="52"/>
        <v>2016</v>
      </c>
    </row>
    <row r="3342" spans="1:21" ht="45" x14ac:dyDescent="0.2">
      <c r="A3342" s="8">
        <f>F3342/E3342</f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14">
        <f>F3342/M3342</f>
        <v>109.07894736842105</v>
      </c>
      <c r="Q3342" s="9" t="s">
        <v>8317</v>
      </c>
      <c r="R3342" s="9" t="s">
        <v>8318</v>
      </c>
      <c r="S3342" s="13">
        <f>(((K3342/60)/60)/24)+DATE(1970,1,1)+(-5/24)</f>
        <v>42685.765671296293</v>
      </c>
      <c r="T3342" s="13">
        <f>(((J3342/60)/60)/24)+DATE(1970,1,1)+(-5/24)</f>
        <v>42710.765671296293</v>
      </c>
      <c r="U3342">
        <f t="shared" si="52"/>
        <v>2016</v>
      </c>
    </row>
    <row r="3343" spans="1:21" ht="45" x14ac:dyDescent="0.2">
      <c r="A3343" s="8">
        <f>F3343/E3343</f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14">
        <f>F3343/M3343</f>
        <v>119.64285714285714</v>
      </c>
      <c r="Q3343" s="9" t="s">
        <v>8317</v>
      </c>
      <c r="R3343" s="9" t="s">
        <v>8318</v>
      </c>
      <c r="S3343" s="13">
        <f>(((K3343/60)/60)/24)+DATE(1970,1,1)+(-5/24)</f>
        <v>42510.590520833335</v>
      </c>
      <c r="T3343" s="13">
        <f>(((J3343/60)/60)/24)+DATE(1970,1,1)+(-5/24)</f>
        <v>42533.499999999993</v>
      </c>
      <c r="U3343">
        <f t="shared" si="52"/>
        <v>2016</v>
      </c>
    </row>
    <row r="3344" spans="1:21" ht="30" x14ac:dyDescent="0.2">
      <c r="A3344" s="8">
        <f>F3344/E3344</f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14">
        <f>F3344/M3344</f>
        <v>78.205128205128204</v>
      </c>
      <c r="Q3344" s="9" t="s">
        <v>8317</v>
      </c>
      <c r="R3344" s="9" t="s">
        <v>8318</v>
      </c>
      <c r="S3344" s="13">
        <f>(((K3344/60)/60)/24)+DATE(1970,1,1)+(-5/24)</f>
        <v>42062.088078703695</v>
      </c>
      <c r="T3344" s="13">
        <f>(((J3344/60)/60)/24)+DATE(1970,1,1)+(-5/24)</f>
        <v>42094.999305555553</v>
      </c>
      <c r="U3344">
        <f t="shared" si="52"/>
        <v>2015</v>
      </c>
    </row>
    <row r="3345" spans="1:21" ht="45" x14ac:dyDescent="0.2">
      <c r="A3345" s="8">
        <f>F3345/E3345</f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14">
        <f>F3345/M3345</f>
        <v>52.173913043478258</v>
      </c>
      <c r="Q3345" s="9" t="s">
        <v>8317</v>
      </c>
      <c r="R3345" s="9" t="s">
        <v>8318</v>
      </c>
      <c r="S3345" s="13">
        <f>(((K3345/60)/60)/24)+DATE(1970,1,1)+(-5/24)</f>
        <v>42452.708148148151</v>
      </c>
      <c r="T3345" s="13">
        <f>(((J3345/60)/60)/24)+DATE(1970,1,1)+(-5/24)</f>
        <v>42473.345833333333</v>
      </c>
      <c r="U3345">
        <f t="shared" si="52"/>
        <v>2016</v>
      </c>
    </row>
    <row r="3346" spans="1:21" ht="45" x14ac:dyDescent="0.2">
      <c r="A3346" s="8">
        <f>F3346/E3346</f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14">
        <f>F3346/M3346</f>
        <v>114.125</v>
      </c>
      <c r="Q3346" s="9" t="s">
        <v>8317</v>
      </c>
      <c r="R3346" s="9" t="s">
        <v>8318</v>
      </c>
      <c r="S3346" s="13">
        <f>(((K3346/60)/60)/24)+DATE(1970,1,1)+(-5/24)</f>
        <v>41850.991817129623</v>
      </c>
      <c r="T3346" s="13">
        <f>(((J3346/60)/60)/24)+DATE(1970,1,1)+(-5/24)</f>
        <v>41880.991817129623</v>
      </c>
      <c r="U3346">
        <f t="shared" si="52"/>
        <v>2014</v>
      </c>
    </row>
    <row r="3347" spans="1:21" ht="45" x14ac:dyDescent="0.2">
      <c r="A3347" s="8">
        <f>F3347/E3347</f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14">
        <f>F3347/M3347</f>
        <v>50</v>
      </c>
      <c r="Q3347" s="9" t="s">
        <v>8317</v>
      </c>
      <c r="R3347" s="9" t="s">
        <v>8318</v>
      </c>
      <c r="S3347" s="13">
        <f>(((K3347/60)/60)/24)+DATE(1970,1,1)+(-5/24)</f>
        <v>42052.897777777776</v>
      </c>
      <c r="T3347" s="13">
        <f>(((J3347/60)/60)/24)+DATE(1970,1,1)+(-5/24)</f>
        <v>42111.817361111105</v>
      </c>
      <c r="U3347">
        <f t="shared" si="52"/>
        <v>2015</v>
      </c>
    </row>
    <row r="3348" spans="1:21" ht="45" x14ac:dyDescent="0.2">
      <c r="A3348" s="8">
        <f>F3348/E3348</f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14">
        <f>F3348/M3348</f>
        <v>91.666666666666671</v>
      </c>
      <c r="Q3348" s="9" t="s">
        <v>8317</v>
      </c>
      <c r="R3348" s="9" t="s">
        <v>8318</v>
      </c>
      <c r="S3348" s="13">
        <f>(((K3348/60)/60)/24)+DATE(1970,1,1)+(-5/24)</f>
        <v>42053.816087962965</v>
      </c>
      <c r="T3348" s="13">
        <f>(((J3348/60)/60)/24)+DATE(1970,1,1)+(-5/24)</f>
        <v>42060.816087962965</v>
      </c>
      <c r="U3348">
        <f t="shared" si="52"/>
        <v>2015</v>
      </c>
    </row>
    <row r="3349" spans="1:21" ht="45" x14ac:dyDescent="0.2">
      <c r="A3349" s="8">
        <f>F3349/E3349</f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14">
        <f>F3349/M3349</f>
        <v>108.59090909090909</v>
      </c>
      <c r="Q3349" s="9" t="s">
        <v>8317</v>
      </c>
      <c r="R3349" s="9" t="s">
        <v>8318</v>
      </c>
      <c r="S3349" s="13">
        <f>(((K3349/60)/60)/24)+DATE(1970,1,1)+(-5/24)</f>
        <v>42484.343217592592</v>
      </c>
      <c r="T3349" s="13">
        <f>(((J3349/60)/60)/24)+DATE(1970,1,1)+(-5/24)</f>
        <v>42498.666666666664</v>
      </c>
      <c r="U3349">
        <f t="shared" si="52"/>
        <v>2016</v>
      </c>
    </row>
    <row r="3350" spans="1:21" ht="45" x14ac:dyDescent="0.2">
      <c r="A3350" s="8">
        <f>F3350/E3350</f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14">
        <f>F3350/M3350</f>
        <v>69.822784810126578</v>
      </c>
      <c r="Q3350" s="9" t="s">
        <v>8317</v>
      </c>
      <c r="R3350" s="9" t="s">
        <v>8318</v>
      </c>
      <c r="S3350" s="13">
        <f>(((K3350/60)/60)/24)+DATE(1970,1,1)+(-5/24)</f>
        <v>42466.350462962961</v>
      </c>
      <c r="T3350" s="13">
        <f>(((J3350/60)/60)/24)+DATE(1970,1,1)+(-5/24)</f>
        <v>42489.957638888889</v>
      </c>
      <c r="U3350">
        <f t="shared" si="52"/>
        <v>2016</v>
      </c>
    </row>
    <row r="3351" spans="1:21" ht="45" x14ac:dyDescent="0.2">
      <c r="A3351" s="8">
        <f>F3351/E3351</f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14">
        <f>F3351/M3351</f>
        <v>109.57142857142857</v>
      </c>
      <c r="Q3351" s="9" t="s">
        <v>8317</v>
      </c>
      <c r="R3351" s="9" t="s">
        <v>8318</v>
      </c>
      <c r="S3351" s="13">
        <f>(((K3351/60)/60)/24)+DATE(1970,1,1)+(-5/24)</f>
        <v>42512.902453703697</v>
      </c>
      <c r="T3351" s="13">
        <f>(((J3351/60)/60)/24)+DATE(1970,1,1)+(-5/24)</f>
        <v>42534.499999999993</v>
      </c>
      <c r="U3351">
        <f t="shared" si="52"/>
        <v>2016</v>
      </c>
    </row>
    <row r="3352" spans="1:21" ht="45" x14ac:dyDescent="0.2">
      <c r="A3352" s="8">
        <f>F3352/E3352</f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14">
        <f>F3352/M3352</f>
        <v>71.666666666666671</v>
      </c>
      <c r="Q3352" s="9" t="s">
        <v>8317</v>
      </c>
      <c r="R3352" s="9" t="s">
        <v>8318</v>
      </c>
      <c r="S3352" s="13">
        <f>(((K3352/60)/60)/24)+DATE(1970,1,1)+(-5/24)</f>
        <v>42302.493182870363</v>
      </c>
      <c r="T3352" s="13">
        <f>(((J3352/60)/60)/24)+DATE(1970,1,1)+(-5/24)</f>
        <v>42337.749999999993</v>
      </c>
      <c r="U3352">
        <f t="shared" si="52"/>
        <v>2015</v>
      </c>
    </row>
    <row r="3353" spans="1:21" ht="45" x14ac:dyDescent="0.2">
      <c r="A3353" s="8">
        <f>F3353/E3353</f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14">
        <f>F3353/M3353</f>
        <v>93.611111111111114</v>
      </c>
      <c r="Q3353" s="9" t="s">
        <v>8317</v>
      </c>
      <c r="R3353" s="9" t="s">
        <v>8318</v>
      </c>
      <c r="S3353" s="13">
        <f>(((K3353/60)/60)/24)+DATE(1970,1,1)+(-5/24)</f>
        <v>41806.187094907407</v>
      </c>
      <c r="T3353" s="13">
        <f>(((J3353/60)/60)/24)+DATE(1970,1,1)+(-5/24)</f>
        <v>41843.25</v>
      </c>
      <c r="U3353">
        <f t="shared" si="52"/>
        <v>2014</v>
      </c>
    </row>
    <row r="3354" spans="1:21" ht="45" x14ac:dyDescent="0.2">
      <c r="A3354" s="8">
        <f>F3354/E3354</f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14">
        <f>F3354/M3354</f>
        <v>76.8</v>
      </c>
      <c r="Q3354" s="9" t="s">
        <v>8317</v>
      </c>
      <c r="R3354" s="9" t="s">
        <v>8318</v>
      </c>
      <c r="S3354" s="13">
        <f>(((K3354/60)/60)/24)+DATE(1970,1,1)+(-5/24)</f>
        <v>42495.784467592595</v>
      </c>
      <c r="T3354" s="13">
        <f>(((J3354/60)/60)/24)+DATE(1970,1,1)+(-5/24)</f>
        <v>42552.749999999993</v>
      </c>
      <c r="U3354">
        <f t="shared" si="52"/>
        <v>2016</v>
      </c>
    </row>
    <row r="3355" spans="1:21" ht="45" x14ac:dyDescent="0.2">
      <c r="A3355" s="8">
        <f>F3355/E3355</f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14">
        <f>F3355/M3355</f>
        <v>35.795454545454547</v>
      </c>
      <c r="Q3355" s="9" t="s">
        <v>8317</v>
      </c>
      <c r="R3355" s="9" t="s">
        <v>8318</v>
      </c>
      <c r="S3355" s="13">
        <f>(((K3355/60)/60)/24)+DATE(1970,1,1)+(-5/24)</f>
        <v>42479.223958333336</v>
      </c>
      <c r="T3355" s="13">
        <f>(((J3355/60)/60)/24)+DATE(1970,1,1)+(-5/24)</f>
        <v>42492.749999999993</v>
      </c>
      <c r="U3355">
        <f t="shared" si="52"/>
        <v>2016</v>
      </c>
    </row>
    <row r="3356" spans="1:21" ht="30" x14ac:dyDescent="0.2">
      <c r="A3356" s="8">
        <f>F3356/E3356</f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14">
        <f>F3356/M3356</f>
        <v>55.6</v>
      </c>
      <c r="Q3356" s="9" t="s">
        <v>8317</v>
      </c>
      <c r="R3356" s="9" t="s">
        <v>8318</v>
      </c>
      <c r="S3356" s="13">
        <f>(((K3356/60)/60)/24)+DATE(1970,1,1)+(-5/24)</f>
        <v>42270.518587962964</v>
      </c>
      <c r="T3356" s="13">
        <f>(((J3356/60)/60)/24)+DATE(1970,1,1)+(-5/24)</f>
        <v>42305.959027777775</v>
      </c>
      <c r="U3356">
        <f t="shared" si="52"/>
        <v>2015</v>
      </c>
    </row>
    <row r="3357" spans="1:21" ht="45" x14ac:dyDescent="0.2">
      <c r="A3357" s="8">
        <f>F3357/E3357</f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14">
        <f>F3357/M3357</f>
        <v>147.33333333333334</v>
      </c>
      <c r="Q3357" s="9" t="s">
        <v>8317</v>
      </c>
      <c r="R3357" s="9" t="s">
        <v>8318</v>
      </c>
      <c r="S3357" s="13">
        <f>(((K3357/60)/60)/24)+DATE(1970,1,1)+(-5/24)</f>
        <v>42489.411192129628</v>
      </c>
      <c r="T3357" s="13">
        <f>(((J3357/60)/60)/24)+DATE(1970,1,1)+(-5/24)</f>
        <v>42500.261805555558</v>
      </c>
      <c r="U3357">
        <f t="shared" si="52"/>
        <v>2016</v>
      </c>
    </row>
    <row r="3358" spans="1:21" ht="45" x14ac:dyDescent="0.2">
      <c r="A3358" s="8">
        <f>F3358/E3358</f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14">
        <f>F3358/M3358</f>
        <v>56.333333333333336</v>
      </c>
      <c r="Q3358" s="9" t="s">
        <v>8317</v>
      </c>
      <c r="R3358" s="9" t="s">
        <v>8318</v>
      </c>
      <c r="S3358" s="13">
        <f>(((K3358/60)/60)/24)+DATE(1970,1,1)+(-5/24)</f>
        <v>42536.607314814813</v>
      </c>
      <c r="T3358" s="13">
        <f>(((J3358/60)/60)/24)+DATE(1970,1,1)+(-5/24)</f>
        <v>42566.607314814813</v>
      </c>
      <c r="U3358">
        <f t="shared" si="52"/>
        <v>2016</v>
      </c>
    </row>
    <row r="3359" spans="1:21" ht="45" x14ac:dyDescent="0.2">
      <c r="A3359" s="8">
        <f>F3359/E3359</f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14">
        <f>F3359/M3359</f>
        <v>96.19047619047619</v>
      </c>
      <c r="Q3359" s="9" t="s">
        <v>8317</v>
      </c>
      <c r="R3359" s="9" t="s">
        <v>8318</v>
      </c>
      <c r="S3359" s="13">
        <f>(((K3359/60)/60)/24)+DATE(1970,1,1)+(-5/24)</f>
        <v>41822.209606481476</v>
      </c>
      <c r="T3359" s="13">
        <f>(((J3359/60)/60)/24)+DATE(1970,1,1)+(-5/24)</f>
        <v>41852.209606481476</v>
      </c>
      <c r="U3359">
        <f t="shared" si="52"/>
        <v>2014</v>
      </c>
    </row>
    <row r="3360" spans="1:21" ht="45" x14ac:dyDescent="0.2">
      <c r="A3360" s="8">
        <f>F3360/E3360</f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14">
        <f>F3360/M3360</f>
        <v>63.574074074074076</v>
      </c>
      <c r="Q3360" s="9" t="s">
        <v>8317</v>
      </c>
      <c r="R3360" s="9" t="s">
        <v>8318</v>
      </c>
      <c r="S3360" s="13">
        <f>(((K3360/60)/60)/24)+DATE(1970,1,1)+(-5/24)</f>
        <v>41932.102766203701</v>
      </c>
      <c r="T3360" s="13">
        <f>(((J3360/60)/60)/24)+DATE(1970,1,1)+(-5/24)</f>
        <v>41962.144432870373</v>
      </c>
      <c r="U3360">
        <f t="shared" si="52"/>
        <v>2014</v>
      </c>
    </row>
    <row r="3361" spans="1:21" ht="30" x14ac:dyDescent="0.2">
      <c r="A3361" s="8">
        <f>F3361/E3361</f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14">
        <f>F3361/M3361</f>
        <v>184.78260869565219</v>
      </c>
      <c r="Q3361" s="9" t="s">
        <v>8317</v>
      </c>
      <c r="R3361" s="9" t="s">
        <v>8318</v>
      </c>
      <c r="S3361" s="13">
        <f>(((K3361/60)/60)/24)+DATE(1970,1,1)+(-5/24)</f>
        <v>42745.848773148151</v>
      </c>
      <c r="T3361" s="13">
        <f>(((J3361/60)/60)/24)+DATE(1970,1,1)+(-5/24)</f>
        <v>42790.848773148151</v>
      </c>
      <c r="U3361">
        <f t="shared" si="52"/>
        <v>2017</v>
      </c>
    </row>
    <row r="3362" spans="1:21" ht="30" x14ac:dyDescent="0.2">
      <c r="A3362" s="8">
        <f>F3362/E3362</f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14">
        <f>F3362/M3362</f>
        <v>126.72222222222223</v>
      </c>
      <c r="Q3362" s="9" t="s">
        <v>8317</v>
      </c>
      <c r="R3362" s="9" t="s">
        <v>8318</v>
      </c>
      <c r="S3362" s="13">
        <f>(((K3362/60)/60)/24)+DATE(1970,1,1)+(-5/24)</f>
        <v>42696.874340277776</v>
      </c>
      <c r="T3362" s="13">
        <f>(((J3362/60)/60)/24)+DATE(1970,1,1)+(-5/24)</f>
        <v>42718.457638888889</v>
      </c>
      <c r="U3362">
        <f t="shared" si="52"/>
        <v>2016</v>
      </c>
    </row>
    <row r="3363" spans="1:21" ht="45" x14ac:dyDescent="0.2">
      <c r="A3363" s="8">
        <f>F3363/E3363</f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14">
        <f>F3363/M3363</f>
        <v>83.42647058823529</v>
      </c>
      <c r="Q3363" s="9" t="s">
        <v>8317</v>
      </c>
      <c r="R3363" s="9" t="s">
        <v>8318</v>
      </c>
      <c r="S3363" s="13">
        <f>(((K3363/60)/60)/24)+DATE(1970,1,1)+(-5/24)</f>
        <v>41865.817013888889</v>
      </c>
      <c r="T3363" s="13">
        <f>(((J3363/60)/60)/24)+DATE(1970,1,1)+(-5/24)</f>
        <v>41883.457638888889</v>
      </c>
      <c r="U3363">
        <f t="shared" si="52"/>
        <v>2014</v>
      </c>
    </row>
    <row r="3364" spans="1:21" ht="45" x14ac:dyDescent="0.2">
      <c r="A3364" s="8">
        <f>F3364/E3364</f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14">
        <f>F3364/M3364</f>
        <v>54.5</v>
      </c>
      <c r="Q3364" s="9" t="s">
        <v>8317</v>
      </c>
      <c r="R3364" s="9" t="s">
        <v>8318</v>
      </c>
      <c r="S3364" s="13">
        <f>(((K3364/60)/60)/24)+DATE(1970,1,1)+(-5/24)</f>
        <v>42055.883298611108</v>
      </c>
      <c r="T3364" s="13">
        <f>(((J3364/60)/60)/24)+DATE(1970,1,1)+(-5/24)</f>
        <v>42069.996527777774</v>
      </c>
      <c r="U3364">
        <f t="shared" si="52"/>
        <v>2015</v>
      </c>
    </row>
    <row r="3365" spans="1:21" ht="45" x14ac:dyDescent="0.2">
      <c r="A3365" s="8">
        <f>F3365/E3365</f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14">
        <f>F3365/M3365</f>
        <v>302.30769230769232</v>
      </c>
      <c r="Q3365" s="9" t="s">
        <v>8317</v>
      </c>
      <c r="R3365" s="9" t="s">
        <v>8318</v>
      </c>
      <c r="S3365" s="13">
        <f>(((K3365/60)/60)/24)+DATE(1970,1,1)+(-5/24)</f>
        <v>41851.563020833331</v>
      </c>
      <c r="T3365" s="13">
        <f>(((J3365/60)/60)/24)+DATE(1970,1,1)+(-5/24)</f>
        <v>41870.458333333328</v>
      </c>
      <c r="U3365">
        <f t="shared" si="52"/>
        <v>2014</v>
      </c>
    </row>
    <row r="3366" spans="1:21" ht="45" x14ac:dyDescent="0.2">
      <c r="A3366" s="8">
        <f>F3366/E3366</f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14">
        <f>F3366/M3366</f>
        <v>44.138888888888886</v>
      </c>
      <c r="Q3366" s="9" t="s">
        <v>8317</v>
      </c>
      <c r="R3366" s="9" t="s">
        <v>8318</v>
      </c>
      <c r="S3366" s="13">
        <f>(((K3366/60)/60)/24)+DATE(1970,1,1)+(-5/24)</f>
        <v>42422.769085648142</v>
      </c>
      <c r="T3366" s="13">
        <f>(((J3366/60)/60)/24)+DATE(1970,1,1)+(-5/24)</f>
        <v>42444.666666666664</v>
      </c>
      <c r="U3366">
        <f t="shared" si="52"/>
        <v>2016</v>
      </c>
    </row>
    <row r="3367" spans="1:21" ht="45" x14ac:dyDescent="0.2">
      <c r="A3367" s="8">
        <f>F3367/E3367</f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14">
        <f>F3367/M3367</f>
        <v>866.66666666666663</v>
      </c>
      <c r="Q3367" s="9" t="s">
        <v>8317</v>
      </c>
      <c r="R3367" s="9" t="s">
        <v>8318</v>
      </c>
      <c r="S3367" s="13">
        <f>(((K3367/60)/60)/24)+DATE(1970,1,1)+(-5/24)</f>
        <v>42320.893425925926</v>
      </c>
      <c r="T3367" s="13">
        <f>(((J3367/60)/60)/24)+DATE(1970,1,1)+(-5/24)</f>
        <v>42350.893425925926</v>
      </c>
      <c r="U3367">
        <f t="shared" si="52"/>
        <v>2015</v>
      </c>
    </row>
    <row r="3368" spans="1:21" ht="45" x14ac:dyDescent="0.2">
      <c r="A3368" s="8">
        <f>F3368/E3368</f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14">
        <f>F3368/M3368</f>
        <v>61.388888888888886</v>
      </c>
      <c r="Q3368" s="9" t="s">
        <v>8317</v>
      </c>
      <c r="R3368" s="9" t="s">
        <v>8318</v>
      </c>
      <c r="S3368" s="13">
        <f>(((K3368/60)/60)/24)+DATE(1970,1,1)+(-5/24)</f>
        <v>42106.859224537031</v>
      </c>
      <c r="T3368" s="13">
        <f>(((J3368/60)/60)/24)+DATE(1970,1,1)+(-5/24)</f>
        <v>42136.859224537031</v>
      </c>
      <c r="U3368">
        <f t="shared" si="52"/>
        <v>2015</v>
      </c>
    </row>
    <row r="3369" spans="1:21" ht="45" x14ac:dyDescent="0.2">
      <c r="A3369" s="8">
        <f>F3369/E3369</f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14">
        <f>F3369/M3369</f>
        <v>29.666666666666668</v>
      </c>
      <c r="Q3369" s="9" t="s">
        <v>8317</v>
      </c>
      <c r="R3369" s="9" t="s">
        <v>8318</v>
      </c>
      <c r="S3369" s="13">
        <f>(((K3369/60)/60)/24)+DATE(1970,1,1)+(-5/24)</f>
        <v>42192.725624999999</v>
      </c>
      <c r="T3369" s="13">
        <f>(((J3369/60)/60)/24)+DATE(1970,1,1)+(-5/24)</f>
        <v>42217.725624999999</v>
      </c>
      <c r="U3369">
        <f t="shared" si="52"/>
        <v>2015</v>
      </c>
    </row>
    <row r="3370" spans="1:21" ht="45" x14ac:dyDescent="0.2">
      <c r="A3370" s="8">
        <f>F3370/E3370</f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14">
        <f>F3370/M3370</f>
        <v>45.478260869565219</v>
      </c>
      <c r="Q3370" s="9" t="s">
        <v>8317</v>
      </c>
      <c r="R3370" s="9" t="s">
        <v>8318</v>
      </c>
      <c r="S3370" s="13">
        <f>(((K3370/60)/60)/24)+DATE(1970,1,1)+(-5/24)</f>
        <v>41968.991423611107</v>
      </c>
      <c r="T3370" s="13">
        <f>(((J3370/60)/60)/24)+DATE(1970,1,1)+(-5/24)</f>
        <v>42004.999999999993</v>
      </c>
      <c r="U3370">
        <f t="shared" si="52"/>
        <v>2014</v>
      </c>
    </row>
    <row r="3371" spans="1:21" ht="45" x14ac:dyDescent="0.2">
      <c r="A3371" s="8">
        <f>F3371/E3371</f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14">
        <f>F3371/M3371</f>
        <v>96.203703703703709</v>
      </c>
      <c r="Q3371" s="9" t="s">
        <v>8317</v>
      </c>
      <c r="R3371" s="9" t="s">
        <v>8318</v>
      </c>
      <c r="S3371" s="13">
        <f>(((K3371/60)/60)/24)+DATE(1970,1,1)+(-5/24)</f>
        <v>42689.833101851851</v>
      </c>
      <c r="T3371" s="13">
        <f>(((J3371/60)/60)/24)+DATE(1970,1,1)+(-5/24)</f>
        <v>42749.833101851851</v>
      </c>
      <c r="U3371">
        <f t="shared" si="52"/>
        <v>2016</v>
      </c>
    </row>
    <row r="3372" spans="1:21" ht="30" x14ac:dyDescent="0.2">
      <c r="A3372" s="8">
        <f>F3372/E3372</f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14">
        <f>F3372/M3372</f>
        <v>67.92307692307692</v>
      </c>
      <c r="Q3372" s="9" t="s">
        <v>8317</v>
      </c>
      <c r="R3372" s="9" t="s">
        <v>8318</v>
      </c>
      <c r="S3372" s="13">
        <f>(((K3372/60)/60)/24)+DATE(1970,1,1)+(-5/24)</f>
        <v>42690.125983796293</v>
      </c>
      <c r="T3372" s="13">
        <f>(((J3372/60)/60)/24)+DATE(1970,1,1)+(-5/24)</f>
        <v>42721.124999999993</v>
      </c>
      <c r="U3372">
        <f t="shared" si="52"/>
        <v>2016</v>
      </c>
    </row>
    <row r="3373" spans="1:21" ht="30" x14ac:dyDescent="0.2">
      <c r="A3373" s="8">
        <f>F3373/E3373</f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14">
        <f>F3373/M3373</f>
        <v>30.777777777777779</v>
      </c>
      <c r="Q3373" s="9" t="s">
        <v>8317</v>
      </c>
      <c r="R3373" s="9" t="s">
        <v>8318</v>
      </c>
      <c r="S3373" s="13">
        <f>(((K3373/60)/60)/24)+DATE(1970,1,1)+(-5/24)</f>
        <v>42312.666261574072</v>
      </c>
      <c r="T3373" s="13">
        <f>(((J3373/60)/60)/24)+DATE(1970,1,1)+(-5/24)</f>
        <v>42340.666261574072</v>
      </c>
      <c r="U3373">
        <f t="shared" si="52"/>
        <v>2015</v>
      </c>
    </row>
    <row r="3374" spans="1:21" ht="45" x14ac:dyDescent="0.2">
      <c r="A3374" s="8">
        <f>F3374/E3374</f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14">
        <f>F3374/M3374</f>
        <v>38.333333333333336</v>
      </c>
      <c r="Q3374" s="9" t="s">
        <v>8317</v>
      </c>
      <c r="R3374" s="9" t="s">
        <v>8318</v>
      </c>
      <c r="S3374" s="13">
        <f>(((K3374/60)/60)/24)+DATE(1970,1,1)+(-5/24)</f>
        <v>41855.339768518512</v>
      </c>
      <c r="T3374" s="13">
        <f>(((J3374/60)/60)/24)+DATE(1970,1,1)+(-5/24)</f>
        <v>41875.999305555553</v>
      </c>
      <c r="U3374">
        <f t="shared" si="52"/>
        <v>2014</v>
      </c>
    </row>
    <row r="3375" spans="1:21" ht="45" x14ac:dyDescent="0.2">
      <c r="A3375" s="8">
        <f>F3375/E3375</f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14">
        <f>F3375/M3375</f>
        <v>66.833333333333329</v>
      </c>
      <c r="Q3375" s="9" t="s">
        <v>8317</v>
      </c>
      <c r="R3375" s="9" t="s">
        <v>8318</v>
      </c>
      <c r="S3375" s="13">
        <f>(((K3375/60)/60)/24)+DATE(1970,1,1)+(-5/24)</f>
        <v>42179.646296296291</v>
      </c>
      <c r="T3375" s="13">
        <f>(((J3375/60)/60)/24)+DATE(1970,1,1)+(-5/24)</f>
        <v>42203.458333333336</v>
      </c>
      <c r="U3375">
        <f t="shared" si="52"/>
        <v>2015</v>
      </c>
    </row>
    <row r="3376" spans="1:21" ht="45" x14ac:dyDescent="0.2">
      <c r="A3376" s="8">
        <f>F3376/E3376</f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14">
        <f>F3376/M3376</f>
        <v>71.730769230769226</v>
      </c>
      <c r="Q3376" s="9" t="s">
        <v>8317</v>
      </c>
      <c r="R3376" s="9" t="s">
        <v>8318</v>
      </c>
      <c r="S3376" s="13">
        <f>(((K3376/60)/60)/24)+DATE(1970,1,1)+(-5/24)</f>
        <v>42275.523333333331</v>
      </c>
      <c r="T3376" s="13">
        <f>(((J3376/60)/60)/24)+DATE(1970,1,1)+(-5/24)</f>
        <v>42305.523333333331</v>
      </c>
      <c r="U3376">
        <f t="shared" si="52"/>
        <v>2015</v>
      </c>
    </row>
    <row r="3377" spans="1:21" ht="45" x14ac:dyDescent="0.2">
      <c r="A3377" s="8">
        <f>F3377/E3377</f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14">
        <f>F3377/M3377</f>
        <v>176.47058823529412</v>
      </c>
      <c r="Q3377" s="9" t="s">
        <v>8317</v>
      </c>
      <c r="R3377" s="9" t="s">
        <v>8318</v>
      </c>
      <c r="S3377" s="13">
        <f>(((K3377/60)/60)/24)+DATE(1970,1,1)+(-5/24)</f>
        <v>41765.402465277773</v>
      </c>
      <c r="T3377" s="13">
        <f>(((J3377/60)/60)/24)+DATE(1970,1,1)+(-5/24)</f>
        <v>41777.402465277773</v>
      </c>
      <c r="U3377">
        <f t="shared" si="52"/>
        <v>2014</v>
      </c>
    </row>
    <row r="3378" spans="1:21" ht="45" x14ac:dyDescent="0.2">
      <c r="A3378" s="8">
        <f>F3378/E3378</f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14">
        <f>F3378/M3378</f>
        <v>421.10526315789474</v>
      </c>
      <c r="Q3378" s="9" t="s">
        <v>8317</v>
      </c>
      <c r="R3378" s="9" t="s">
        <v>8318</v>
      </c>
      <c r="S3378" s="13">
        <f>(((K3378/60)/60)/24)+DATE(1970,1,1)+(-5/24)</f>
        <v>42059.492986111109</v>
      </c>
      <c r="T3378" s="13">
        <f>(((J3378/60)/60)/24)+DATE(1970,1,1)+(-5/24)</f>
        <v>42119.451319444437</v>
      </c>
      <c r="U3378">
        <f t="shared" si="52"/>
        <v>2015</v>
      </c>
    </row>
    <row r="3379" spans="1:21" ht="45" x14ac:dyDescent="0.2">
      <c r="A3379" s="8">
        <f>F3379/E3379</f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14">
        <f>F3379/M3379</f>
        <v>104.98701298701299</v>
      </c>
      <c r="Q3379" s="9" t="s">
        <v>8317</v>
      </c>
      <c r="R3379" s="9" t="s">
        <v>8318</v>
      </c>
      <c r="S3379" s="13">
        <f>(((K3379/60)/60)/24)+DATE(1970,1,1)+(-5/24)</f>
        <v>42053.524293981485</v>
      </c>
      <c r="T3379" s="13">
        <f>(((J3379/60)/60)/24)+DATE(1970,1,1)+(-5/24)</f>
        <v>42083.49722222222</v>
      </c>
      <c r="U3379">
        <f t="shared" si="52"/>
        <v>2015</v>
      </c>
    </row>
    <row r="3380" spans="1:21" ht="45" x14ac:dyDescent="0.2">
      <c r="A3380" s="8">
        <f>F3380/E3380</f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14">
        <f>F3380/M3380</f>
        <v>28.19047619047619</v>
      </c>
      <c r="Q3380" s="9" t="s">
        <v>8317</v>
      </c>
      <c r="R3380" s="9" t="s">
        <v>8318</v>
      </c>
      <c r="S3380" s="13">
        <f>(((K3380/60)/60)/24)+DATE(1970,1,1)+(-5/24)</f>
        <v>41858.147060185183</v>
      </c>
      <c r="T3380" s="13">
        <f>(((J3380/60)/60)/24)+DATE(1970,1,1)+(-5/24)</f>
        <v>41882.338888888888</v>
      </c>
      <c r="U3380">
        <f t="shared" si="52"/>
        <v>2014</v>
      </c>
    </row>
    <row r="3381" spans="1:21" ht="45" x14ac:dyDescent="0.2">
      <c r="A3381" s="8">
        <f>F3381/E3381</f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14">
        <f>F3381/M3381</f>
        <v>54.55263157894737</v>
      </c>
      <c r="Q3381" s="9" t="s">
        <v>8317</v>
      </c>
      <c r="R3381" s="9" t="s">
        <v>8318</v>
      </c>
      <c r="S3381" s="13">
        <f>(((K3381/60)/60)/24)+DATE(1970,1,1)+(-5/24)</f>
        <v>42225.305555555555</v>
      </c>
      <c r="T3381" s="13">
        <f>(((J3381/60)/60)/24)+DATE(1970,1,1)+(-5/24)</f>
        <v>42242.749999999993</v>
      </c>
      <c r="U3381">
        <f t="shared" si="52"/>
        <v>2015</v>
      </c>
    </row>
    <row r="3382" spans="1:21" ht="45" x14ac:dyDescent="0.2">
      <c r="A3382" s="8">
        <f>F3382/E3382</f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14">
        <f>F3382/M3382</f>
        <v>111.89285714285714</v>
      </c>
      <c r="Q3382" s="9" t="s">
        <v>8317</v>
      </c>
      <c r="R3382" s="9" t="s">
        <v>8318</v>
      </c>
      <c r="S3382" s="13">
        <f>(((K3382/60)/60)/24)+DATE(1970,1,1)+(-5/24)</f>
        <v>41937.745115740734</v>
      </c>
      <c r="T3382" s="13">
        <f>(((J3382/60)/60)/24)+DATE(1970,1,1)+(-5/24)</f>
        <v>41972.786782407398</v>
      </c>
      <c r="U3382">
        <f t="shared" si="52"/>
        <v>2014</v>
      </c>
    </row>
    <row r="3383" spans="1:21" ht="45" x14ac:dyDescent="0.2">
      <c r="A3383" s="8">
        <f>F3383/E3383</f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14">
        <f>F3383/M3383</f>
        <v>85.208333333333329</v>
      </c>
      <c r="Q3383" s="9" t="s">
        <v>8317</v>
      </c>
      <c r="R3383" s="9" t="s">
        <v>8318</v>
      </c>
      <c r="S3383" s="13">
        <f>(((K3383/60)/60)/24)+DATE(1970,1,1)+(-5/24)</f>
        <v>42043.976655092592</v>
      </c>
      <c r="T3383" s="13">
        <f>(((J3383/60)/60)/24)+DATE(1970,1,1)+(-5/24)</f>
        <v>42073.934988425921</v>
      </c>
      <c r="U3383">
        <f t="shared" si="52"/>
        <v>2015</v>
      </c>
    </row>
    <row r="3384" spans="1:21" ht="45" x14ac:dyDescent="0.2">
      <c r="A3384" s="8">
        <f>F3384/E3384</f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14">
        <f>F3384/M3384</f>
        <v>76.652173913043484</v>
      </c>
      <c r="Q3384" s="9" t="s">
        <v>8317</v>
      </c>
      <c r="R3384" s="9" t="s">
        <v>8318</v>
      </c>
      <c r="S3384" s="13">
        <f>(((K3384/60)/60)/24)+DATE(1970,1,1)+(-5/24)</f>
        <v>42559.222870370366</v>
      </c>
      <c r="T3384" s="13">
        <f>(((J3384/60)/60)/24)+DATE(1970,1,1)+(-5/24)</f>
        <v>42583.749305555553</v>
      </c>
      <c r="U3384">
        <f t="shared" si="52"/>
        <v>2016</v>
      </c>
    </row>
    <row r="3385" spans="1:21" ht="45" x14ac:dyDescent="0.2">
      <c r="A3385" s="8">
        <f>F3385/E3385</f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14">
        <f>F3385/M3385</f>
        <v>65.166666666666671</v>
      </c>
      <c r="Q3385" s="9" t="s">
        <v>8317</v>
      </c>
      <c r="R3385" s="9" t="s">
        <v>8318</v>
      </c>
      <c r="S3385" s="13">
        <f>(((K3385/60)/60)/24)+DATE(1970,1,1)+(-5/24)</f>
        <v>42524.574305555558</v>
      </c>
      <c r="T3385" s="13">
        <f>(((J3385/60)/60)/24)+DATE(1970,1,1)+(-5/24)</f>
        <v>42544.574305555558</v>
      </c>
      <c r="U3385">
        <f t="shared" si="52"/>
        <v>2016</v>
      </c>
    </row>
    <row r="3386" spans="1:21" ht="45" x14ac:dyDescent="0.2">
      <c r="A3386" s="8">
        <f>F3386/E3386</f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14">
        <f>F3386/M3386</f>
        <v>93.760312499999998</v>
      </c>
      <c r="Q3386" s="9" t="s">
        <v>8317</v>
      </c>
      <c r="R3386" s="9" t="s">
        <v>8318</v>
      </c>
      <c r="S3386" s="13">
        <f>(((K3386/60)/60)/24)+DATE(1970,1,1)+(-5/24)</f>
        <v>42291.879259259258</v>
      </c>
      <c r="T3386" s="13">
        <f>(((J3386/60)/60)/24)+DATE(1970,1,1)+(-5/24)</f>
        <v>42328.916666666664</v>
      </c>
      <c r="U3386">
        <f t="shared" si="52"/>
        <v>2015</v>
      </c>
    </row>
    <row r="3387" spans="1:21" ht="45" x14ac:dyDescent="0.2">
      <c r="A3387" s="8">
        <f>F3387/E3387</f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14">
        <f>F3387/M3387</f>
        <v>133.33333333333334</v>
      </c>
      <c r="Q3387" s="9" t="s">
        <v>8317</v>
      </c>
      <c r="R3387" s="9" t="s">
        <v>8318</v>
      </c>
      <c r="S3387" s="13">
        <f>(((K3387/60)/60)/24)+DATE(1970,1,1)+(-5/24)</f>
        <v>41953.659166666665</v>
      </c>
      <c r="T3387" s="13">
        <f>(((J3387/60)/60)/24)+DATE(1970,1,1)+(-5/24)</f>
        <v>41983.659166666665</v>
      </c>
      <c r="U3387">
        <f t="shared" si="52"/>
        <v>2014</v>
      </c>
    </row>
    <row r="3388" spans="1:21" ht="45" x14ac:dyDescent="0.2">
      <c r="A3388" s="8">
        <f>F3388/E3388</f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14">
        <f>F3388/M3388</f>
        <v>51.219512195121951</v>
      </c>
      <c r="Q3388" s="9" t="s">
        <v>8317</v>
      </c>
      <c r="R3388" s="9" t="s">
        <v>8318</v>
      </c>
      <c r="S3388" s="13">
        <f>(((K3388/60)/60)/24)+DATE(1970,1,1)+(-5/24)</f>
        <v>41946.436412037037</v>
      </c>
      <c r="T3388" s="13">
        <f>(((J3388/60)/60)/24)+DATE(1970,1,1)+(-5/24)</f>
        <v>41976.436412037037</v>
      </c>
      <c r="U3388">
        <f t="shared" si="52"/>
        <v>2014</v>
      </c>
    </row>
    <row r="3389" spans="1:21" ht="45" x14ac:dyDescent="0.2">
      <c r="A3389" s="8">
        <f>F3389/E3389</f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14">
        <f>F3389/M3389</f>
        <v>100.17142857142858</v>
      </c>
      <c r="Q3389" s="9" t="s">
        <v>8317</v>
      </c>
      <c r="R3389" s="9" t="s">
        <v>8318</v>
      </c>
      <c r="S3389" s="13">
        <f>(((K3389/60)/60)/24)+DATE(1970,1,1)+(-5/24)</f>
        <v>41947.554259259254</v>
      </c>
      <c r="T3389" s="13">
        <f>(((J3389/60)/60)/24)+DATE(1970,1,1)+(-5/24)</f>
        <v>41987.554259259261</v>
      </c>
      <c r="U3389">
        <f t="shared" si="52"/>
        <v>2014</v>
      </c>
    </row>
    <row r="3390" spans="1:21" ht="45" x14ac:dyDescent="0.2">
      <c r="A3390" s="8">
        <f>F3390/E3390</f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14">
        <f>F3390/M3390</f>
        <v>34.6</v>
      </c>
      <c r="Q3390" s="9" t="s">
        <v>8317</v>
      </c>
      <c r="R3390" s="9" t="s">
        <v>8318</v>
      </c>
      <c r="S3390" s="13">
        <f>(((K3390/60)/60)/24)+DATE(1970,1,1)+(-5/24)</f>
        <v>42143.252789351849</v>
      </c>
      <c r="T3390" s="13">
        <f>(((J3390/60)/60)/24)+DATE(1970,1,1)+(-5/24)</f>
        <v>42173.252789351849</v>
      </c>
      <c r="U3390">
        <f t="shared" si="52"/>
        <v>2015</v>
      </c>
    </row>
    <row r="3391" spans="1:21" ht="45" x14ac:dyDescent="0.2">
      <c r="A3391" s="8">
        <f>F3391/E3391</f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14">
        <f>F3391/M3391</f>
        <v>184.67741935483872</v>
      </c>
      <c r="Q3391" s="9" t="s">
        <v>8317</v>
      </c>
      <c r="R3391" s="9" t="s">
        <v>8318</v>
      </c>
      <c r="S3391" s="13">
        <f>(((K3391/60)/60)/24)+DATE(1970,1,1)+(-5/24)</f>
        <v>42494.355115740742</v>
      </c>
      <c r="T3391" s="13">
        <f>(((J3391/60)/60)/24)+DATE(1970,1,1)+(-5/24)</f>
        <v>42524.355115740742</v>
      </c>
      <c r="U3391">
        <f t="shared" si="52"/>
        <v>2016</v>
      </c>
    </row>
    <row r="3392" spans="1:21" ht="45" x14ac:dyDescent="0.2">
      <c r="A3392" s="8">
        <f>F3392/E3392</f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14">
        <f>F3392/M3392</f>
        <v>69.818181818181813</v>
      </c>
      <c r="Q3392" s="9" t="s">
        <v>8317</v>
      </c>
      <c r="R3392" s="9" t="s">
        <v>8318</v>
      </c>
      <c r="S3392" s="13">
        <f>(((K3392/60)/60)/24)+DATE(1970,1,1)+(-5/24)</f>
        <v>41815.56649305555</v>
      </c>
      <c r="T3392" s="13">
        <f>(((J3392/60)/60)/24)+DATE(1970,1,1)+(-5/24)</f>
        <v>41830.56649305555</v>
      </c>
      <c r="U3392">
        <f t="shared" si="52"/>
        <v>2014</v>
      </c>
    </row>
    <row r="3393" spans="1:21" ht="45" x14ac:dyDescent="0.2">
      <c r="A3393" s="8">
        <f>F3393/E3393</f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14">
        <f>F3393/M3393</f>
        <v>61.944444444444443</v>
      </c>
      <c r="Q3393" s="9" t="s">
        <v>8317</v>
      </c>
      <c r="R3393" s="9" t="s">
        <v>8318</v>
      </c>
      <c r="S3393" s="13">
        <f>(((K3393/60)/60)/24)+DATE(1970,1,1)+(-5/24)</f>
        <v>41830.337361111109</v>
      </c>
      <c r="T3393" s="13">
        <f>(((J3393/60)/60)/24)+DATE(1970,1,1)+(-5/24)</f>
        <v>41859.727777777778</v>
      </c>
      <c r="U3393">
        <f t="shared" si="52"/>
        <v>2014</v>
      </c>
    </row>
    <row r="3394" spans="1:21" ht="45" x14ac:dyDescent="0.2">
      <c r="A3394" s="8">
        <f>F3394/E3394</f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14">
        <f>F3394/M3394</f>
        <v>41.666666666666664</v>
      </c>
      <c r="Q3394" s="9" t="s">
        <v>8317</v>
      </c>
      <c r="R3394" s="9" t="s">
        <v>8318</v>
      </c>
      <c r="S3394" s="13">
        <f>(((K3394/60)/60)/24)+DATE(1970,1,1)+(-5/24)</f>
        <v>42446.63721064815</v>
      </c>
      <c r="T3394" s="13">
        <f>(((J3394/60)/60)/24)+DATE(1970,1,1)+(-5/24)</f>
        <v>42496.63721064815</v>
      </c>
      <c r="U3394">
        <f t="shared" si="52"/>
        <v>2016</v>
      </c>
    </row>
    <row r="3395" spans="1:21" ht="45" x14ac:dyDescent="0.2">
      <c r="A3395" s="8">
        <f>F3395/E3395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14">
        <f>F3395/M3395</f>
        <v>36.06818181818182</v>
      </c>
      <c r="Q3395" s="9" t="s">
        <v>8317</v>
      </c>
      <c r="R3395" s="9" t="s">
        <v>8318</v>
      </c>
      <c r="S3395" s="13">
        <f>(((K3395/60)/60)/24)+DATE(1970,1,1)+(-5/24)</f>
        <v>41923.713310185187</v>
      </c>
      <c r="T3395" s="13">
        <f>(((J3395/60)/60)/24)+DATE(1970,1,1)+(-5/24)</f>
        <v>41948.823611111111</v>
      </c>
      <c r="U3395">
        <f t="shared" ref="U3395:U3458" si="53">YEAR(S3395)</f>
        <v>2014</v>
      </c>
    </row>
    <row r="3396" spans="1:21" ht="45" x14ac:dyDescent="0.2">
      <c r="A3396" s="8">
        <f>F3396/E3396</f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14">
        <f>F3396/M3396</f>
        <v>29</v>
      </c>
      <c r="Q3396" s="9" t="s">
        <v>8317</v>
      </c>
      <c r="R3396" s="9" t="s">
        <v>8318</v>
      </c>
      <c r="S3396" s="13">
        <f>(((K3396/60)/60)/24)+DATE(1970,1,1)+(-5/24)</f>
        <v>41817.387094907404</v>
      </c>
      <c r="T3396" s="13">
        <f>(((J3396/60)/60)/24)+DATE(1970,1,1)+(-5/24)</f>
        <v>41847.387094907404</v>
      </c>
      <c r="U3396">
        <f t="shared" si="53"/>
        <v>2014</v>
      </c>
    </row>
    <row r="3397" spans="1:21" ht="30" x14ac:dyDescent="0.2">
      <c r="A3397" s="8">
        <f>F3397/E3397</f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14">
        <f>F3397/M3397</f>
        <v>24.210526315789473</v>
      </c>
      <c r="Q3397" s="9" t="s">
        <v>8317</v>
      </c>
      <c r="R3397" s="9" t="s">
        <v>8318</v>
      </c>
      <c r="S3397" s="13">
        <f>(((K3397/60)/60)/24)+DATE(1970,1,1)+(-5/24)</f>
        <v>42140.503981481481</v>
      </c>
      <c r="T3397" s="13">
        <f>(((J3397/60)/60)/24)+DATE(1970,1,1)+(-5/24)</f>
        <v>42154.548611111109</v>
      </c>
      <c r="U3397">
        <f t="shared" si="53"/>
        <v>2015</v>
      </c>
    </row>
    <row r="3398" spans="1:21" ht="45" x14ac:dyDescent="0.2">
      <c r="A3398" s="8">
        <f>F3398/E3398</f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14">
        <f>F3398/M3398</f>
        <v>55.892857142857146</v>
      </c>
      <c r="Q3398" s="9" t="s">
        <v>8317</v>
      </c>
      <c r="R3398" s="9" t="s">
        <v>8318</v>
      </c>
      <c r="S3398" s="13">
        <f>(((K3398/60)/60)/24)+DATE(1970,1,1)+(-5/24)</f>
        <v>41764.238298611104</v>
      </c>
      <c r="T3398" s="13">
        <f>(((J3398/60)/60)/24)+DATE(1970,1,1)+(-5/24)</f>
        <v>41790.957638888889</v>
      </c>
      <c r="U3398">
        <f t="shared" si="53"/>
        <v>2014</v>
      </c>
    </row>
    <row r="3399" spans="1:21" ht="30" x14ac:dyDescent="0.2">
      <c r="A3399" s="8">
        <f>F3399/E3399</f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14">
        <f>F3399/M3399</f>
        <v>11.666666666666666</v>
      </c>
      <c r="Q3399" s="9" t="s">
        <v>8317</v>
      </c>
      <c r="R3399" s="9" t="s">
        <v>8318</v>
      </c>
      <c r="S3399" s="13">
        <f>(((K3399/60)/60)/24)+DATE(1970,1,1)+(-5/24)</f>
        <v>42378.270011574066</v>
      </c>
      <c r="T3399" s="13">
        <f>(((J3399/60)/60)/24)+DATE(1970,1,1)+(-5/24)</f>
        <v>42418.708333333336</v>
      </c>
      <c r="U3399">
        <f t="shared" si="53"/>
        <v>2016</v>
      </c>
    </row>
    <row r="3400" spans="1:21" ht="45" x14ac:dyDescent="0.2">
      <c r="A3400" s="8">
        <f>F3400/E3400</f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14">
        <f>F3400/M3400</f>
        <v>68.353846153846149</v>
      </c>
      <c r="Q3400" s="9" t="s">
        <v>8317</v>
      </c>
      <c r="R3400" s="9" t="s">
        <v>8318</v>
      </c>
      <c r="S3400" s="13">
        <f>(((K3400/60)/60)/24)+DATE(1970,1,1)+(-5/24)</f>
        <v>41941.543703703705</v>
      </c>
      <c r="T3400" s="13">
        <f>(((J3400/60)/60)/24)+DATE(1970,1,1)+(-5/24)</f>
        <v>41964.499999999993</v>
      </c>
      <c r="U3400">
        <f t="shared" si="53"/>
        <v>2014</v>
      </c>
    </row>
    <row r="3401" spans="1:21" ht="45" x14ac:dyDescent="0.2">
      <c r="A3401" s="8">
        <f>F3401/E3401</f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14">
        <f>F3401/M3401</f>
        <v>27.065217391304348</v>
      </c>
      <c r="Q3401" s="9" t="s">
        <v>8317</v>
      </c>
      <c r="R3401" s="9" t="s">
        <v>8318</v>
      </c>
      <c r="S3401" s="13">
        <f>(((K3401/60)/60)/24)+DATE(1970,1,1)+(-5/24)</f>
        <v>42026.712094907409</v>
      </c>
      <c r="T3401" s="13">
        <f>(((J3401/60)/60)/24)+DATE(1970,1,1)+(-5/24)</f>
        <v>42056.712094907409</v>
      </c>
      <c r="U3401">
        <f t="shared" si="53"/>
        <v>2015</v>
      </c>
    </row>
    <row r="3402" spans="1:21" ht="45" x14ac:dyDescent="0.2">
      <c r="A3402" s="8">
        <f>F3402/E3402</f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14">
        <f>F3402/M3402</f>
        <v>118.12941176470588</v>
      </c>
      <c r="Q3402" s="9" t="s">
        <v>8317</v>
      </c>
      <c r="R3402" s="9" t="s">
        <v>8318</v>
      </c>
      <c r="S3402" s="13">
        <f>(((K3402/60)/60)/24)+DATE(1970,1,1)+(-5/24)</f>
        <v>41834.745532407404</v>
      </c>
      <c r="T3402" s="13">
        <f>(((J3402/60)/60)/24)+DATE(1970,1,1)+(-5/24)</f>
        <v>41879.745532407404</v>
      </c>
      <c r="U3402">
        <f t="shared" si="53"/>
        <v>2014</v>
      </c>
    </row>
    <row r="3403" spans="1:21" ht="45" x14ac:dyDescent="0.2">
      <c r="A3403" s="8">
        <f>F3403/E3403</f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14">
        <f>F3403/M3403</f>
        <v>44.757575757575758</v>
      </c>
      <c r="Q3403" s="9" t="s">
        <v>8317</v>
      </c>
      <c r="R3403" s="9" t="s">
        <v>8318</v>
      </c>
      <c r="S3403" s="13">
        <f>(((K3403/60)/60)/24)+DATE(1970,1,1)+(-5/24)</f>
        <v>42193.5155787037</v>
      </c>
      <c r="T3403" s="13">
        <f>(((J3403/60)/60)/24)+DATE(1970,1,1)+(-5/24)</f>
        <v>42223.5155787037</v>
      </c>
      <c r="U3403">
        <f t="shared" si="53"/>
        <v>2015</v>
      </c>
    </row>
    <row r="3404" spans="1:21" ht="45" x14ac:dyDescent="0.2">
      <c r="A3404" s="8">
        <f>F3404/E3404</f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14">
        <f>F3404/M3404</f>
        <v>99.787878787878782</v>
      </c>
      <c r="Q3404" s="9" t="s">
        <v>8317</v>
      </c>
      <c r="R3404" s="9" t="s">
        <v>8318</v>
      </c>
      <c r="S3404" s="13">
        <f>(((K3404/60)/60)/24)+DATE(1970,1,1)+(-5/24)</f>
        <v>42290.410219907404</v>
      </c>
      <c r="T3404" s="13">
        <f>(((J3404/60)/60)/24)+DATE(1970,1,1)+(-5/24)</f>
        <v>42319.896527777775</v>
      </c>
      <c r="U3404">
        <f t="shared" si="53"/>
        <v>2015</v>
      </c>
    </row>
    <row r="3405" spans="1:21" ht="45" x14ac:dyDescent="0.2">
      <c r="A3405" s="8">
        <f>F3405/E3405</f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14">
        <f>F3405/M3405</f>
        <v>117.64705882352941</v>
      </c>
      <c r="Q3405" s="9" t="s">
        <v>8317</v>
      </c>
      <c r="R3405" s="9" t="s">
        <v>8318</v>
      </c>
      <c r="S3405" s="13">
        <f>(((K3405/60)/60)/24)+DATE(1970,1,1)+(-5/24)</f>
        <v>42150.253749999996</v>
      </c>
      <c r="T3405" s="13">
        <f>(((J3405/60)/60)/24)+DATE(1970,1,1)+(-5/24)</f>
        <v>42180.253749999996</v>
      </c>
      <c r="U3405">
        <f t="shared" si="53"/>
        <v>2015</v>
      </c>
    </row>
    <row r="3406" spans="1:21" ht="45" x14ac:dyDescent="0.2">
      <c r="A3406" s="8">
        <f>F3406/E3406</f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14">
        <f>F3406/M3406</f>
        <v>203.33333333333334</v>
      </c>
      <c r="Q3406" s="9" t="s">
        <v>8317</v>
      </c>
      <c r="R3406" s="9" t="s">
        <v>8318</v>
      </c>
      <c r="S3406" s="13">
        <f>(((K3406/60)/60)/24)+DATE(1970,1,1)+(-5/24)</f>
        <v>42152.295162037037</v>
      </c>
      <c r="T3406" s="13">
        <f>(((J3406/60)/60)/24)+DATE(1970,1,1)+(-5/24)</f>
        <v>42172.295162037037</v>
      </c>
      <c r="U3406">
        <f t="shared" si="53"/>
        <v>2015</v>
      </c>
    </row>
    <row r="3407" spans="1:21" ht="45" x14ac:dyDescent="0.2">
      <c r="A3407" s="8">
        <f>F3407/E3407</f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14">
        <f>F3407/M3407</f>
        <v>28.323529411764707</v>
      </c>
      <c r="Q3407" s="9" t="s">
        <v>8317</v>
      </c>
      <c r="R3407" s="9" t="s">
        <v>8318</v>
      </c>
      <c r="S3407" s="13">
        <f>(((K3407/60)/60)/24)+DATE(1970,1,1)+(-5/24)</f>
        <v>42409.808865740742</v>
      </c>
      <c r="T3407" s="13">
        <f>(((J3407/60)/60)/24)+DATE(1970,1,1)+(-5/24)</f>
        <v>42430.790972222218</v>
      </c>
      <c r="U3407">
        <f t="shared" si="53"/>
        <v>2016</v>
      </c>
    </row>
    <row r="3408" spans="1:21" ht="30" x14ac:dyDescent="0.2">
      <c r="A3408" s="8">
        <f>F3408/E3408</f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14">
        <f>F3408/M3408</f>
        <v>110.23076923076923</v>
      </c>
      <c r="Q3408" s="9" t="s">
        <v>8317</v>
      </c>
      <c r="R3408" s="9" t="s">
        <v>8318</v>
      </c>
      <c r="S3408" s="13">
        <f>(((K3408/60)/60)/24)+DATE(1970,1,1)+(-5/24)</f>
        <v>41791.284444444442</v>
      </c>
      <c r="T3408" s="13">
        <f>(((J3408/60)/60)/24)+DATE(1970,1,1)+(-5/24)</f>
        <v>41836.284444444442</v>
      </c>
      <c r="U3408">
        <f t="shared" si="53"/>
        <v>2014</v>
      </c>
    </row>
    <row r="3409" spans="1:21" ht="60" x14ac:dyDescent="0.2">
      <c r="A3409" s="8">
        <f>F3409/E3409</f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14">
        <f>F3409/M3409</f>
        <v>31.970149253731343</v>
      </c>
      <c r="Q3409" s="9" t="s">
        <v>8317</v>
      </c>
      <c r="R3409" s="9" t="s">
        <v>8318</v>
      </c>
      <c r="S3409" s="13">
        <f>(((K3409/60)/60)/24)+DATE(1970,1,1)+(-5/24)</f>
        <v>41796.21399305555</v>
      </c>
      <c r="T3409" s="13">
        <f>(((J3409/60)/60)/24)+DATE(1970,1,1)+(-5/24)</f>
        <v>41826.21399305555</v>
      </c>
      <c r="U3409">
        <f t="shared" si="53"/>
        <v>2014</v>
      </c>
    </row>
    <row r="3410" spans="1:21" ht="45" x14ac:dyDescent="0.2">
      <c r="A3410" s="8">
        <f>F3410/E3410</f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14">
        <f>F3410/M3410</f>
        <v>58.611111111111114</v>
      </c>
      <c r="Q3410" s="9" t="s">
        <v>8317</v>
      </c>
      <c r="R3410" s="9" t="s">
        <v>8318</v>
      </c>
      <c r="S3410" s="13">
        <f>(((K3410/60)/60)/24)+DATE(1970,1,1)+(-5/24)</f>
        <v>41808.78361111111</v>
      </c>
      <c r="T3410" s="13">
        <f>(((J3410/60)/60)/24)+DATE(1970,1,1)+(-5/24)</f>
        <v>41838.78361111111</v>
      </c>
      <c r="U3410">
        <f t="shared" si="53"/>
        <v>2014</v>
      </c>
    </row>
    <row r="3411" spans="1:21" ht="45" x14ac:dyDescent="0.2">
      <c r="A3411" s="8">
        <f>F3411/E3411</f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14">
        <f>F3411/M3411</f>
        <v>29.428571428571427</v>
      </c>
      <c r="Q3411" s="9" t="s">
        <v>8317</v>
      </c>
      <c r="R3411" s="9" t="s">
        <v>8318</v>
      </c>
      <c r="S3411" s="13">
        <f>(((K3411/60)/60)/24)+DATE(1970,1,1)+(-5/24)</f>
        <v>42544.605995370373</v>
      </c>
      <c r="T3411" s="13">
        <f>(((J3411/60)/60)/24)+DATE(1970,1,1)+(-5/24)</f>
        <v>42582.665277777771</v>
      </c>
      <c r="U3411">
        <f t="shared" si="53"/>
        <v>2016</v>
      </c>
    </row>
    <row r="3412" spans="1:21" ht="45" x14ac:dyDescent="0.2">
      <c r="A3412" s="8">
        <f>F3412/E3412</f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14">
        <f>F3412/M3412</f>
        <v>81.375</v>
      </c>
      <c r="Q3412" s="9" t="s">
        <v>8317</v>
      </c>
      <c r="R3412" s="9" t="s">
        <v>8318</v>
      </c>
      <c r="S3412" s="13">
        <f>(((K3412/60)/60)/24)+DATE(1970,1,1)+(-5/24)</f>
        <v>42499.83321759259</v>
      </c>
      <c r="T3412" s="13">
        <f>(((J3412/60)/60)/24)+DATE(1970,1,1)+(-5/24)</f>
        <v>42527.083333333336</v>
      </c>
      <c r="U3412">
        <f t="shared" si="53"/>
        <v>2016</v>
      </c>
    </row>
    <row r="3413" spans="1:21" ht="45" x14ac:dyDescent="0.2">
      <c r="A3413" s="8">
        <f>F3413/E3413</f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14">
        <f>F3413/M3413</f>
        <v>199.16666666666666</v>
      </c>
      <c r="Q3413" s="9" t="s">
        <v>8317</v>
      </c>
      <c r="R3413" s="9" t="s">
        <v>8318</v>
      </c>
      <c r="S3413" s="13">
        <f>(((K3413/60)/60)/24)+DATE(1970,1,1)+(-5/24)</f>
        <v>42264.814490740733</v>
      </c>
      <c r="T3413" s="13">
        <f>(((J3413/60)/60)/24)+DATE(1970,1,1)+(-5/24)</f>
        <v>42284.814490740733</v>
      </c>
      <c r="U3413">
        <f t="shared" si="53"/>
        <v>2015</v>
      </c>
    </row>
    <row r="3414" spans="1:21" ht="45" x14ac:dyDescent="0.2">
      <c r="A3414" s="8">
        <f>F3414/E3414</f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14">
        <f>F3414/M3414</f>
        <v>115.38461538461539</v>
      </c>
      <c r="Q3414" s="9" t="s">
        <v>8317</v>
      </c>
      <c r="R3414" s="9" t="s">
        <v>8318</v>
      </c>
      <c r="S3414" s="13">
        <f>(((K3414/60)/60)/24)+DATE(1970,1,1)+(-5/24)</f>
        <v>41879.750717592593</v>
      </c>
      <c r="T3414" s="13">
        <f>(((J3414/60)/60)/24)+DATE(1970,1,1)+(-5/24)</f>
        <v>41909.750717592593</v>
      </c>
      <c r="U3414">
        <f t="shared" si="53"/>
        <v>2014</v>
      </c>
    </row>
    <row r="3415" spans="1:21" ht="45" x14ac:dyDescent="0.2">
      <c r="A3415" s="8">
        <f>F3415/E3415</f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14">
        <f>F3415/M3415</f>
        <v>46.428571428571431</v>
      </c>
      <c r="Q3415" s="9" t="s">
        <v>8317</v>
      </c>
      <c r="R3415" s="9" t="s">
        <v>8318</v>
      </c>
      <c r="S3415" s="13">
        <f>(((K3415/60)/60)/24)+DATE(1970,1,1)+(-5/24)</f>
        <v>42053.524745370371</v>
      </c>
      <c r="T3415" s="13">
        <f>(((J3415/60)/60)/24)+DATE(1970,1,1)+(-5/24)</f>
        <v>42062.999305555553</v>
      </c>
      <c r="U3415">
        <f t="shared" si="53"/>
        <v>2015</v>
      </c>
    </row>
    <row r="3416" spans="1:21" ht="45" x14ac:dyDescent="0.2">
      <c r="A3416" s="8">
        <f>F3416/E3416</f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14">
        <f>F3416/M3416</f>
        <v>70.568181818181813</v>
      </c>
      <c r="Q3416" s="9" t="s">
        <v>8317</v>
      </c>
      <c r="R3416" s="9" t="s">
        <v>8318</v>
      </c>
      <c r="S3416" s="13">
        <f>(((K3416/60)/60)/24)+DATE(1970,1,1)+(-5/24)</f>
        <v>42675.624131944445</v>
      </c>
      <c r="T3416" s="13">
        <f>(((J3416/60)/60)/24)+DATE(1970,1,1)+(-5/24)</f>
        <v>42705.124305555553</v>
      </c>
      <c r="U3416">
        <f t="shared" si="53"/>
        <v>2016</v>
      </c>
    </row>
    <row r="3417" spans="1:21" ht="30" x14ac:dyDescent="0.2">
      <c r="A3417" s="8">
        <f>F3417/E3417</f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14">
        <f>F3417/M3417</f>
        <v>22.222222222222221</v>
      </c>
      <c r="Q3417" s="9" t="s">
        <v>8317</v>
      </c>
      <c r="R3417" s="9" t="s">
        <v>8318</v>
      </c>
      <c r="S3417" s="13">
        <f>(((K3417/60)/60)/24)+DATE(1970,1,1)+(-5/24)</f>
        <v>42466.935833333329</v>
      </c>
      <c r="T3417" s="13">
        <f>(((J3417/60)/60)/24)+DATE(1970,1,1)+(-5/24)</f>
        <v>42477.770833333336</v>
      </c>
      <c r="U3417">
        <f t="shared" si="53"/>
        <v>2016</v>
      </c>
    </row>
    <row r="3418" spans="1:21" ht="45" x14ac:dyDescent="0.2">
      <c r="A3418" s="8">
        <f>F3418/E3418</f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14">
        <f>F3418/M3418</f>
        <v>159.46666666666667</v>
      </c>
      <c r="Q3418" s="9" t="s">
        <v>8317</v>
      </c>
      <c r="R3418" s="9" t="s">
        <v>8318</v>
      </c>
      <c r="S3418" s="13">
        <f>(((K3418/60)/60)/24)+DATE(1970,1,1)+(-5/24)</f>
        <v>42089.204224537032</v>
      </c>
      <c r="T3418" s="13">
        <f>(((J3418/60)/60)/24)+DATE(1970,1,1)+(-5/24)</f>
        <v>42117.562499999993</v>
      </c>
      <c r="U3418">
        <f t="shared" si="53"/>
        <v>2015</v>
      </c>
    </row>
    <row r="3419" spans="1:21" ht="45" x14ac:dyDescent="0.2">
      <c r="A3419" s="8">
        <f>F3419/E3419</f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14">
        <f>F3419/M3419</f>
        <v>37.777999999999999</v>
      </c>
      <c r="Q3419" s="9" t="s">
        <v>8317</v>
      </c>
      <c r="R3419" s="9" t="s">
        <v>8318</v>
      </c>
      <c r="S3419" s="13">
        <f>(((K3419/60)/60)/24)+DATE(1970,1,1)+(-5/24)</f>
        <v>41894.705416666664</v>
      </c>
      <c r="T3419" s="13">
        <f>(((J3419/60)/60)/24)+DATE(1970,1,1)+(-5/24)</f>
        <v>41937.821527777778</v>
      </c>
      <c r="U3419">
        <f t="shared" si="53"/>
        <v>2014</v>
      </c>
    </row>
    <row r="3420" spans="1:21" ht="45" x14ac:dyDescent="0.2">
      <c r="A3420" s="8">
        <f>F3420/E3420</f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14">
        <f>F3420/M3420</f>
        <v>72.053571428571431</v>
      </c>
      <c r="Q3420" s="9" t="s">
        <v>8317</v>
      </c>
      <c r="R3420" s="9" t="s">
        <v>8318</v>
      </c>
      <c r="S3420" s="13">
        <f>(((K3420/60)/60)/24)+DATE(1970,1,1)+(-5/24)</f>
        <v>41752.626238425924</v>
      </c>
      <c r="T3420" s="13">
        <f>(((J3420/60)/60)/24)+DATE(1970,1,1)+(-5/24)</f>
        <v>41782.626238425924</v>
      </c>
      <c r="U3420">
        <f t="shared" si="53"/>
        <v>2014</v>
      </c>
    </row>
    <row r="3421" spans="1:21" ht="60" x14ac:dyDescent="0.2">
      <c r="A3421" s="8">
        <f>F3421/E3421</f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14">
        <f>F3421/M3421</f>
        <v>63.695652173913047</v>
      </c>
      <c r="Q3421" s="9" t="s">
        <v>8317</v>
      </c>
      <c r="R3421" s="9" t="s">
        <v>8318</v>
      </c>
      <c r="S3421" s="13">
        <f>(((K3421/60)/60)/24)+DATE(1970,1,1)+(-5/24)</f>
        <v>42448.613252314812</v>
      </c>
      <c r="T3421" s="13">
        <f>(((J3421/60)/60)/24)+DATE(1970,1,1)+(-5/24)</f>
        <v>42466.687499999993</v>
      </c>
      <c r="U3421">
        <f t="shared" si="53"/>
        <v>2016</v>
      </c>
    </row>
    <row r="3422" spans="1:21" ht="45" x14ac:dyDescent="0.2">
      <c r="A3422" s="8">
        <f>F3422/E3422</f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14">
        <f>F3422/M3422</f>
        <v>28.411764705882351</v>
      </c>
      <c r="Q3422" s="9" t="s">
        <v>8317</v>
      </c>
      <c r="R3422" s="9" t="s">
        <v>8318</v>
      </c>
      <c r="S3422" s="13">
        <f>(((K3422/60)/60)/24)+DATE(1970,1,1)+(-5/24)</f>
        <v>42404.881967592592</v>
      </c>
      <c r="T3422" s="13">
        <f>(((J3422/60)/60)/24)+DATE(1970,1,1)+(-5/24)</f>
        <v>42413.791666666664</v>
      </c>
      <c r="U3422">
        <f t="shared" si="53"/>
        <v>2016</v>
      </c>
    </row>
    <row r="3423" spans="1:21" ht="45" x14ac:dyDescent="0.2">
      <c r="A3423" s="8">
        <f>F3423/E3423</f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14">
        <f>F3423/M3423</f>
        <v>103.21428571428571</v>
      </c>
      <c r="Q3423" s="9" t="s">
        <v>8317</v>
      </c>
      <c r="R3423" s="9" t="s">
        <v>8318</v>
      </c>
      <c r="S3423" s="13">
        <f>(((K3423/60)/60)/24)+DATE(1970,1,1)+(-5/24)</f>
        <v>42037.582905092589</v>
      </c>
      <c r="T3423" s="13">
        <f>(((J3423/60)/60)/24)+DATE(1970,1,1)+(-5/24)</f>
        <v>42067.582905092589</v>
      </c>
      <c r="U3423">
        <f t="shared" si="53"/>
        <v>2015</v>
      </c>
    </row>
    <row r="3424" spans="1:21" ht="45" x14ac:dyDescent="0.2">
      <c r="A3424" s="8">
        <f>F3424/E3424</f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14">
        <f>F3424/M3424</f>
        <v>71.152173913043484</v>
      </c>
      <c r="Q3424" s="9" t="s">
        <v>8317</v>
      </c>
      <c r="R3424" s="9" t="s">
        <v>8318</v>
      </c>
      <c r="S3424" s="13">
        <f>(((K3424/60)/60)/24)+DATE(1970,1,1)+(-5/24)</f>
        <v>42323.353888888887</v>
      </c>
      <c r="T3424" s="13">
        <f>(((J3424/60)/60)/24)+DATE(1970,1,1)+(-5/24)</f>
        <v>42351.791666666664</v>
      </c>
      <c r="U3424">
        <f t="shared" si="53"/>
        <v>2015</v>
      </c>
    </row>
    <row r="3425" spans="1:21" ht="45" x14ac:dyDescent="0.2">
      <c r="A3425" s="8">
        <f>F3425/E3425</f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14">
        <f>F3425/M3425</f>
        <v>35</v>
      </c>
      <c r="Q3425" s="9" t="s">
        <v>8317</v>
      </c>
      <c r="R3425" s="9" t="s">
        <v>8318</v>
      </c>
      <c r="S3425" s="13">
        <f>(((K3425/60)/60)/24)+DATE(1970,1,1)+(-5/24)</f>
        <v>42088.703020833331</v>
      </c>
      <c r="T3425" s="13">
        <f>(((J3425/60)/60)/24)+DATE(1970,1,1)+(-5/24)</f>
        <v>42118.703020833331</v>
      </c>
      <c r="U3425">
        <f t="shared" si="53"/>
        <v>2015</v>
      </c>
    </row>
    <row r="3426" spans="1:21" ht="45" x14ac:dyDescent="0.2">
      <c r="A3426" s="8">
        <f>F3426/E3426</f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14">
        <f>F3426/M3426</f>
        <v>81.776315789473685</v>
      </c>
      <c r="Q3426" s="9" t="s">
        <v>8317</v>
      </c>
      <c r="R3426" s="9" t="s">
        <v>8318</v>
      </c>
      <c r="S3426" s="13">
        <f>(((K3426/60)/60)/24)+DATE(1970,1,1)+(-5/24)</f>
        <v>42018.468564814808</v>
      </c>
      <c r="T3426" s="13">
        <f>(((J3426/60)/60)/24)+DATE(1970,1,1)+(-5/24)</f>
        <v>42040.082638888889</v>
      </c>
      <c r="U3426">
        <f t="shared" si="53"/>
        <v>2015</v>
      </c>
    </row>
    <row r="3427" spans="1:21" ht="45" x14ac:dyDescent="0.2">
      <c r="A3427" s="8">
        <f>F3427/E3427</f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14">
        <f>F3427/M3427</f>
        <v>297.02980769230766</v>
      </c>
      <c r="Q3427" s="9" t="s">
        <v>8317</v>
      </c>
      <c r="R3427" s="9" t="s">
        <v>8318</v>
      </c>
      <c r="S3427" s="13">
        <f>(((K3427/60)/60)/24)+DATE(1970,1,1)+(-5/24)</f>
        <v>41884.40898148148</v>
      </c>
      <c r="T3427" s="13">
        <f>(((J3427/60)/60)/24)+DATE(1970,1,1)+(-5/24)</f>
        <v>41916.40898148148</v>
      </c>
      <c r="U3427">
        <f t="shared" si="53"/>
        <v>2014</v>
      </c>
    </row>
    <row r="3428" spans="1:21" ht="45" x14ac:dyDescent="0.2">
      <c r="A3428" s="8">
        <f>F3428/E3428</f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14">
        <f>F3428/M3428</f>
        <v>46.609195402298852</v>
      </c>
      <c r="Q3428" s="9" t="s">
        <v>8317</v>
      </c>
      <c r="R3428" s="9" t="s">
        <v>8318</v>
      </c>
      <c r="S3428" s="13">
        <f>(((K3428/60)/60)/24)+DATE(1970,1,1)+(-5/24)</f>
        <v>41883.848414351851</v>
      </c>
      <c r="T3428" s="13">
        <f>(((J3428/60)/60)/24)+DATE(1970,1,1)+(-5/24)</f>
        <v>41902.875</v>
      </c>
      <c r="U3428">
        <f t="shared" si="53"/>
        <v>2014</v>
      </c>
    </row>
    <row r="3429" spans="1:21" ht="45" x14ac:dyDescent="0.2">
      <c r="A3429" s="8">
        <f>F3429/E3429</f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14">
        <f>F3429/M3429</f>
        <v>51.724137931034484</v>
      </c>
      <c r="Q3429" s="9" t="s">
        <v>8317</v>
      </c>
      <c r="R3429" s="9" t="s">
        <v>8318</v>
      </c>
      <c r="S3429" s="13">
        <f>(((K3429/60)/60)/24)+DATE(1970,1,1)+(-5/24)</f>
        <v>41792.436944444438</v>
      </c>
      <c r="T3429" s="13">
        <f>(((J3429/60)/60)/24)+DATE(1970,1,1)+(-5/24)</f>
        <v>41822.436944444438</v>
      </c>
      <c r="U3429">
        <f t="shared" si="53"/>
        <v>2014</v>
      </c>
    </row>
    <row r="3430" spans="1:21" ht="45" x14ac:dyDescent="0.2">
      <c r="A3430" s="8">
        <f>F3430/E3430</f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14">
        <f>F3430/M3430</f>
        <v>40.294117647058826</v>
      </c>
      <c r="Q3430" s="9" t="s">
        <v>8317</v>
      </c>
      <c r="R3430" s="9" t="s">
        <v>8318</v>
      </c>
      <c r="S3430" s="13">
        <f>(((K3430/60)/60)/24)+DATE(1970,1,1)+(-5/24)</f>
        <v>42038.512118055551</v>
      </c>
      <c r="T3430" s="13">
        <f>(((J3430/60)/60)/24)+DATE(1970,1,1)+(-5/24)</f>
        <v>42063.499999999993</v>
      </c>
      <c r="U3430">
        <f t="shared" si="53"/>
        <v>2015</v>
      </c>
    </row>
    <row r="3431" spans="1:21" ht="45" x14ac:dyDescent="0.2">
      <c r="A3431" s="8">
        <f>F3431/E3431</f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14">
        <f>F3431/M3431</f>
        <v>16.25</v>
      </c>
      <c r="Q3431" s="9" t="s">
        <v>8317</v>
      </c>
      <c r="R3431" s="9" t="s">
        <v>8318</v>
      </c>
      <c r="S3431" s="13">
        <f>(((K3431/60)/60)/24)+DATE(1970,1,1)+(-5/24)</f>
        <v>42661.813206018516</v>
      </c>
      <c r="T3431" s="13">
        <f>(((J3431/60)/60)/24)+DATE(1970,1,1)+(-5/24)</f>
        <v>42675.813206018516</v>
      </c>
      <c r="U3431">
        <f t="shared" si="53"/>
        <v>2016</v>
      </c>
    </row>
    <row r="3432" spans="1:21" ht="45" x14ac:dyDescent="0.2">
      <c r="A3432" s="8">
        <f>F3432/E3432</f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14">
        <f>F3432/M3432</f>
        <v>30.152638888888887</v>
      </c>
      <c r="Q3432" s="9" t="s">
        <v>8317</v>
      </c>
      <c r="R3432" s="9" t="s">
        <v>8318</v>
      </c>
      <c r="S3432" s="13">
        <f>(((K3432/60)/60)/24)+DATE(1970,1,1)+(-5/24)</f>
        <v>41820.737280092588</v>
      </c>
      <c r="T3432" s="13">
        <f>(((J3432/60)/60)/24)+DATE(1970,1,1)+(-5/24)</f>
        <v>41850.737280092588</v>
      </c>
      <c r="U3432">
        <f t="shared" si="53"/>
        <v>2014</v>
      </c>
    </row>
    <row r="3433" spans="1:21" ht="45" x14ac:dyDescent="0.2">
      <c r="A3433" s="8">
        <f>F3433/E3433</f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14">
        <f>F3433/M3433</f>
        <v>95.238095238095241</v>
      </c>
      <c r="Q3433" s="9" t="s">
        <v>8317</v>
      </c>
      <c r="R3433" s="9" t="s">
        <v>8318</v>
      </c>
      <c r="S3433" s="13">
        <f>(((K3433/60)/60)/24)+DATE(1970,1,1)+(-5/24)</f>
        <v>41839.522604166668</v>
      </c>
      <c r="T3433" s="13">
        <f>(((J3433/60)/60)/24)+DATE(1970,1,1)+(-5/24)</f>
        <v>41869.522604166668</v>
      </c>
      <c r="U3433">
        <f t="shared" si="53"/>
        <v>2014</v>
      </c>
    </row>
    <row r="3434" spans="1:21" ht="45" x14ac:dyDescent="0.2">
      <c r="A3434" s="8">
        <f>F3434/E3434</f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14">
        <f>F3434/M3434</f>
        <v>52.214285714285715</v>
      </c>
      <c r="Q3434" s="9" t="s">
        <v>8317</v>
      </c>
      <c r="R3434" s="9" t="s">
        <v>8318</v>
      </c>
      <c r="S3434" s="13">
        <f>(((K3434/60)/60)/24)+DATE(1970,1,1)+(-5/24)</f>
        <v>42380.372847222221</v>
      </c>
      <c r="T3434" s="13">
        <f>(((J3434/60)/60)/24)+DATE(1970,1,1)+(-5/24)</f>
        <v>42405.708333333336</v>
      </c>
      <c r="U3434">
        <f t="shared" si="53"/>
        <v>2016</v>
      </c>
    </row>
    <row r="3435" spans="1:21" ht="45" x14ac:dyDescent="0.2">
      <c r="A3435" s="8">
        <f>F3435/E3435</f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14">
        <f>F3435/M3435</f>
        <v>134.1549295774648</v>
      </c>
      <c r="Q3435" s="9" t="s">
        <v>8317</v>
      </c>
      <c r="R3435" s="9" t="s">
        <v>8318</v>
      </c>
      <c r="S3435" s="13">
        <f>(((K3435/60)/60)/24)+DATE(1970,1,1)+(-5/24)</f>
        <v>41775.854803240742</v>
      </c>
      <c r="T3435" s="13">
        <f>(((J3435/60)/60)/24)+DATE(1970,1,1)+(-5/24)</f>
        <v>41806.916666666664</v>
      </c>
      <c r="U3435">
        <f t="shared" si="53"/>
        <v>2014</v>
      </c>
    </row>
    <row r="3436" spans="1:21" ht="45" x14ac:dyDescent="0.2">
      <c r="A3436" s="8">
        <f>F3436/E3436</f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14">
        <f>F3436/M3436</f>
        <v>62.827380952380949</v>
      </c>
      <c r="Q3436" s="9" t="s">
        <v>8317</v>
      </c>
      <c r="R3436" s="9" t="s">
        <v>8318</v>
      </c>
      <c r="S3436" s="13">
        <f>(((K3436/60)/60)/24)+DATE(1970,1,1)+(-5/24)</f>
        <v>41800.172094907408</v>
      </c>
      <c r="T3436" s="13">
        <f>(((J3436/60)/60)/24)+DATE(1970,1,1)+(-5/24)</f>
        <v>41830.172094907408</v>
      </c>
      <c r="U3436">
        <f t="shared" si="53"/>
        <v>2014</v>
      </c>
    </row>
    <row r="3437" spans="1:21" ht="45" x14ac:dyDescent="0.2">
      <c r="A3437" s="8">
        <f>F3437/E3437</f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14">
        <f>F3437/M3437</f>
        <v>58.94736842105263</v>
      </c>
      <c r="Q3437" s="9" t="s">
        <v>8317</v>
      </c>
      <c r="R3437" s="9" t="s">
        <v>8318</v>
      </c>
      <c r="S3437" s="13">
        <f>(((K3437/60)/60)/24)+DATE(1970,1,1)+(-5/24)</f>
        <v>42572.408483796295</v>
      </c>
      <c r="T3437" s="13">
        <f>(((J3437/60)/60)/24)+DATE(1970,1,1)+(-5/24)</f>
        <v>42588.916666666664</v>
      </c>
      <c r="U3437">
        <f t="shared" si="53"/>
        <v>2016</v>
      </c>
    </row>
    <row r="3438" spans="1:21" ht="45" x14ac:dyDescent="0.2">
      <c r="A3438" s="8">
        <f>F3438/E3438</f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14">
        <f>F3438/M3438</f>
        <v>143.1081081081081</v>
      </c>
      <c r="Q3438" s="9" t="s">
        <v>8317</v>
      </c>
      <c r="R3438" s="9" t="s">
        <v>8318</v>
      </c>
      <c r="S3438" s="13">
        <f>(((K3438/60)/60)/24)+DATE(1970,1,1)+(-5/24)</f>
        <v>41851.333252314813</v>
      </c>
      <c r="T3438" s="13">
        <f>(((J3438/60)/60)/24)+DATE(1970,1,1)+(-5/24)</f>
        <v>41872.477777777778</v>
      </c>
      <c r="U3438">
        <f t="shared" si="53"/>
        <v>2014</v>
      </c>
    </row>
    <row r="3439" spans="1:21" ht="45" x14ac:dyDescent="0.2">
      <c r="A3439" s="8">
        <f>F3439/E3439</f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14">
        <f>F3439/M3439</f>
        <v>84.166666666666671</v>
      </c>
      <c r="Q3439" s="9" t="s">
        <v>8317</v>
      </c>
      <c r="R3439" s="9" t="s">
        <v>8318</v>
      </c>
      <c r="S3439" s="13">
        <f>(((K3439/60)/60)/24)+DATE(1970,1,1)+(-5/24)</f>
        <v>42205.502546296295</v>
      </c>
      <c r="T3439" s="13">
        <f>(((J3439/60)/60)/24)+DATE(1970,1,1)+(-5/24)</f>
        <v>42235.502546296295</v>
      </c>
      <c r="U3439">
        <f t="shared" si="53"/>
        <v>2015</v>
      </c>
    </row>
    <row r="3440" spans="1:21" ht="45" x14ac:dyDescent="0.2">
      <c r="A3440" s="8">
        <f>F3440/E3440</f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14">
        <f>F3440/M3440</f>
        <v>186.07142857142858</v>
      </c>
      <c r="Q3440" s="9" t="s">
        <v>8317</v>
      </c>
      <c r="R3440" s="9" t="s">
        <v>8318</v>
      </c>
      <c r="S3440" s="13">
        <f>(((K3440/60)/60)/24)+DATE(1970,1,1)+(-5/24)</f>
        <v>42100.719525462955</v>
      </c>
      <c r="T3440" s="13">
        <f>(((J3440/60)/60)/24)+DATE(1970,1,1)+(-5/24)</f>
        <v>42126.666666666664</v>
      </c>
      <c r="U3440">
        <f t="shared" si="53"/>
        <v>2015</v>
      </c>
    </row>
    <row r="3441" spans="1:21" ht="30" x14ac:dyDescent="0.2">
      <c r="A3441" s="8">
        <f>F3441/E3441</f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14">
        <f>F3441/M3441</f>
        <v>89.785555555555561</v>
      </c>
      <c r="Q3441" s="9" t="s">
        <v>8317</v>
      </c>
      <c r="R3441" s="9" t="s">
        <v>8318</v>
      </c>
      <c r="S3441" s="13">
        <f>(((K3441/60)/60)/24)+DATE(1970,1,1)+(-5/24)</f>
        <v>42374.702893518515</v>
      </c>
      <c r="T3441" s="13">
        <f>(((J3441/60)/60)/24)+DATE(1970,1,1)+(-5/24)</f>
        <v>42387.999305555553</v>
      </c>
      <c r="U3441">
        <f t="shared" si="53"/>
        <v>2016</v>
      </c>
    </row>
    <row r="3442" spans="1:21" ht="45" x14ac:dyDescent="0.2">
      <c r="A3442" s="8">
        <f>F3442/E3442</f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14">
        <f>F3442/M3442</f>
        <v>64.157560975609755</v>
      </c>
      <c r="Q3442" s="9" t="s">
        <v>8317</v>
      </c>
      <c r="R3442" s="9" t="s">
        <v>8318</v>
      </c>
      <c r="S3442" s="13">
        <f>(((K3442/60)/60)/24)+DATE(1970,1,1)+(-5/24)</f>
        <v>41808.914675925924</v>
      </c>
      <c r="T3442" s="13">
        <f>(((J3442/60)/60)/24)+DATE(1970,1,1)+(-5/24)</f>
        <v>41831.46875</v>
      </c>
      <c r="U3442">
        <f t="shared" si="53"/>
        <v>2014</v>
      </c>
    </row>
    <row r="3443" spans="1:21" ht="45" x14ac:dyDescent="0.2">
      <c r="A3443" s="8">
        <f>F3443/E3443</f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14">
        <f>F3443/M3443</f>
        <v>59.651162790697676</v>
      </c>
      <c r="Q3443" s="9" t="s">
        <v>8317</v>
      </c>
      <c r="R3443" s="9" t="s">
        <v>8318</v>
      </c>
      <c r="S3443" s="13">
        <f>(((K3443/60)/60)/24)+DATE(1970,1,1)+(-5/24)</f>
        <v>42294.221307870372</v>
      </c>
      <c r="T3443" s="13">
        <f>(((J3443/60)/60)/24)+DATE(1970,1,1)+(-5/24)</f>
        <v>42321.636805555558</v>
      </c>
      <c r="U3443">
        <f t="shared" si="53"/>
        <v>2015</v>
      </c>
    </row>
    <row r="3444" spans="1:21" ht="45" x14ac:dyDescent="0.2">
      <c r="A3444" s="8">
        <f>F3444/E3444</f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14">
        <f>F3444/M3444</f>
        <v>31.25</v>
      </c>
      <c r="Q3444" s="9" t="s">
        <v>8317</v>
      </c>
      <c r="R3444" s="9" t="s">
        <v>8318</v>
      </c>
      <c r="S3444" s="13">
        <f>(((K3444/60)/60)/24)+DATE(1970,1,1)+(-5/24)</f>
        <v>42124.63277777777</v>
      </c>
      <c r="T3444" s="13">
        <f>(((J3444/60)/60)/24)+DATE(1970,1,1)+(-5/24)</f>
        <v>42154.63277777777</v>
      </c>
      <c r="U3444">
        <f t="shared" si="53"/>
        <v>2015</v>
      </c>
    </row>
    <row r="3445" spans="1:21" ht="45" x14ac:dyDescent="0.2">
      <c r="A3445" s="8">
        <f>F3445/E3445</f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14">
        <f>F3445/M3445</f>
        <v>41.222222222222221</v>
      </c>
      <c r="Q3445" s="9" t="s">
        <v>8317</v>
      </c>
      <c r="R3445" s="9" t="s">
        <v>8318</v>
      </c>
      <c r="S3445" s="13">
        <f>(((K3445/60)/60)/24)+DATE(1970,1,1)+(-5/24)</f>
        <v>41861.316504629627</v>
      </c>
      <c r="T3445" s="13">
        <f>(((J3445/60)/60)/24)+DATE(1970,1,1)+(-5/24)</f>
        <v>41891.316504629627</v>
      </c>
      <c r="U3445">
        <f t="shared" si="53"/>
        <v>2014</v>
      </c>
    </row>
    <row r="3446" spans="1:21" ht="45" x14ac:dyDescent="0.2">
      <c r="A3446" s="8">
        <f>F3446/E3446</f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14">
        <f>F3446/M3446</f>
        <v>43.35</v>
      </c>
      <c r="Q3446" s="9" t="s">
        <v>8317</v>
      </c>
      <c r="R3446" s="9" t="s">
        <v>8318</v>
      </c>
      <c r="S3446" s="13">
        <f>(((K3446/60)/60)/24)+DATE(1970,1,1)+(-5/24)</f>
        <v>42521.08317129629</v>
      </c>
      <c r="T3446" s="13">
        <f>(((J3446/60)/60)/24)+DATE(1970,1,1)+(-5/24)</f>
        <v>42529.374305555553</v>
      </c>
      <c r="U3446">
        <f t="shared" si="53"/>
        <v>2016</v>
      </c>
    </row>
    <row r="3447" spans="1:21" ht="45" x14ac:dyDescent="0.2">
      <c r="A3447" s="8">
        <f>F3447/E3447</f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14">
        <f>F3447/M3447</f>
        <v>64.516129032258064</v>
      </c>
      <c r="Q3447" s="9" t="s">
        <v>8317</v>
      </c>
      <c r="R3447" s="9" t="s">
        <v>8318</v>
      </c>
      <c r="S3447" s="13">
        <f>(((K3447/60)/60)/24)+DATE(1970,1,1)+(-5/24)</f>
        <v>42272.322175925925</v>
      </c>
      <c r="T3447" s="13">
        <f>(((J3447/60)/60)/24)+DATE(1970,1,1)+(-5/24)</f>
        <v>42300.322175925925</v>
      </c>
      <c r="U3447">
        <f t="shared" si="53"/>
        <v>2015</v>
      </c>
    </row>
    <row r="3448" spans="1:21" ht="45" x14ac:dyDescent="0.2">
      <c r="A3448" s="8">
        <f>F3448/E3448</f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14">
        <f>F3448/M3448</f>
        <v>43.28</v>
      </c>
      <c r="Q3448" s="9" t="s">
        <v>8317</v>
      </c>
      <c r="R3448" s="9" t="s">
        <v>8318</v>
      </c>
      <c r="S3448" s="13">
        <f>(((K3448/60)/60)/24)+DATE(1970,1,1)+(-5/24)</f>
        <v>42016.624131944445</v>
      </c>
      <c r="T3448" s="13">
        <f>(((J3448/60)/60)/24)+DATE(1970,1,1)+(-5/24)</f>
        <v>42040.305555555555</v>
      </c>
      <c r="U3448">
        <f t="shared" si="53"/>
        <v>2015</v>
      </c>
    </row>
    <row r="3449" spans="1:21" ht="30" x14ac:dyDescent="0.2">
      <c r="A3449" s="8">
        <f>F3449/E3449</f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14">
        <f>F3449/M3449</f>
        <v>77</v>
      </c>
      <c r="Q3449" s="9" t="s">
        <v>8317</v>
      </c>
      <c r="R3449" s="9" t="s">
        <v>8318</v>
      </c>
      <c r="S3449" s="13">
        <f>(((K3449/60)/60)/24)+DATE(1970,1,1)+(-5/24)</f>
        <v>42402.680694444447</v>
      </c>
      <c r="T3449" s="13">
        <f>(((J3449/60)/60)/24)+DATE(1970,1,1)+(-5/24)</f>
        <v>42447.639027777775</v>
      </c>
      <c r="U3449">
        <f t="shared" si="53"/>
        <v>2016</v>
      </c>
    </row>
    <row r="3450" spans="1:21" ht="45" x14ac:dyDescent="0.2">
      <c r="A3450" s="8">
        <f>F3450/E3450</f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14">
        <f>F3450/M3450</f>
        <v>51.222222222222221</v>
      </c>
      <c r="Q3450" s="9" t="s">
        <v>8317</v>
      </c>
      <c r="R3450" s="9" t="s">
        <v>8318</v>
      </c>
      <c r="S3450" s="13">
        <f>(((K3450/60)/60)/24)+DATE(1970,1,1)+(-5/24)</f>
        <v>41959.910752314812</v>
      </c>
      <c r="T3450" s="13">
        <f>(((J3450/60)/60)/24)+DATE(1970,1,1)+(-5/24)</f>
        <v>41989.910752314812</v>
      </c>
      <c r="U3450">
        <f t="shared" si="53"/>
        <v>2014</v>
      </c>
    </row>
    <row r="3451" spans="1:21" ht="45" x14ac:dyDescent="0.2">
      <c r="A3451" s="8">
        <f>F3451/E3451</f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14">
        <f>F3451/M3451</f>
        <v>68.25</v>
      </c>
      <c r="Q3451" s="9" t="s">
        <v>8317</v>
      </c>
      <c r="R3451" s="9" t="s">
        <v>8318</v>
      </c>
      <c r="S3451" s="13">
        <f>(((K3451/60)/60)/24)+DATE(1970,1,1)+(-5/24)</f>
        <v>42531.844189814808</v>
      </c>
      <c r="T3451" s="13">
        <f>(((J3451/60)/60)/24)+DATE(1970,1,1)+(-5/24)</f>
        <v>42559.958333333336</v>
      </c>
      <c r="U3451">
        <f t="shared" si="53"/>
        <v>2016</v>
      </c>
    </row>
    <row r="3452" spans="1:21" ht="45" x14ac:dyDescent="0.2">
      <c r="A3452" s="8">
        <f>F3452/E3452</f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14">
        <f>F3452/M3452</f>
        <v>19.487179487179485</v>
      </c>
      <c r="Q3452" s="9" t="s">
        <v>8317</v>
      </c>
      <c r="R3452" s="9" t="s">
        <v>8318</v>
      </c>
      <c r="S3452" s="13">
        <f>(((K3452/60)/60)/24)+DATE(1970,1,1)+(-5/24)</f>
        <v>42036.496192129627</v>
      </c>
      <c r="T3452" s="13">
        <f>(((J3452/60)/60)/24)+DATE(1970,1,1)+(-5/24)</f>
        <v>42096.454525462956</v>
      </c>
      <c r="U3452">
        <f t="shared" si="53"/>
        <v>2015</v>
      </c>
    </row>
    <row r="3453" spans="1:21" ht="45" x14ac:dyDescent="0.2">
      <c r="A3453" s="8">
        <f>F3453/E3453</f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14">
        <f>F3453/M3453</f>
        <v>41.125</v>
      </c>
      <c r="Q3453" s="9" t="s">
        <v>8317</v>
      </c>
      <c r="R3453" s="9" t="s">
        <v>8318</v>
      </c>
      <c r="S3453" s="13">
        <f>(((K3453/60)/60)/24)+DATE(1970,1,1)+(-5/24)</f>
        <v>42088.515358796292</v>
      </c>
      <c r="T3453" s="13">
        <f>(((J3453/60)/60)/24)+DATE(1970,1,1)+(-5/24)</f>
        <v>42115.515358796292</v>
      </c>
      <c r="U3453">
        <f t="shared" si="53"/>
        <v>2015</v>
      </c>
    </row>
    <row r="3454" spans="1:21" ht="45" x14ac:dyDescent="0.2">
      <c r="A3454" s="8">
        <f>F3454/E3454</f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14">
        <f>F3454/M3454</f>
        <v>41.405405405405403</v>
      </c>
      <c r="Q3454" s="9" t="s">
        <v>8317</v>
      </c>
      <c r="R3454" s="9" t="s">
        <v>8318</v>
      </c>
      <c r="S3454" s="13">
        <f>(((K3454/60)/60)/24)+DATE(1970,1,1)+(-5/24)</f>
        <v>41820.430856481478</v>
      </c>
      <c r="T3454" s="13">
        <f>(((J3454/60)/60)/24)+DATE(1970,1,1)+(-5/24)</f>
        <v>41842.957638888889</v>
      </c>
      <c r="U3454">
        <f t="shared" si="53"/>
        <v>2014</v>
      </c>
    </row>
    <row r="3455" spans="1:21" ht="45" x14ac:dyDescent="0.2">
      <c r="A3455" s="8">
        <f>F3455/E3455</f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14">
        <f>F3455/M3455</f>
        <v>27.5</v>
      </c>
      <c r="Q3455" s="9" t="s">
        <v>8317</v>
      </c>
      <c r="R3455" s="9" t="s">
        <v>8318</v>
      </c>
      <c r="S3455" s="13">
        <f>(((K3455/60)/60)/24)+DATE(1970,1,1)+(-5/24)</f>
        <v>42535.770324074074</v>
      </c>
      <c r="T3455" s="13">
        <f>(((J3455/60)/60)/24)+DATE(1970,1,1)+(-5/24)</f>
        <v>42595.770324074074</v>
      </c>
      <c r="U3455">
        <f t="shared" si="53"/>
        <v>2016</v>
      </c>
    </row>
    <row r="3456" spans="1:21" ht="45" x14ac:dyDescent="0.2">
      <c r="A3456" s="8">
        <f>F3456/E3456</f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14">
        <f>F3456/M3456</f>
        <v>33.571428571428569</v>
      </c>
      <c r="Q3456" s="9" t="s">
        <v>8317</v>
      </c>
      <c r="R3456" s="9" t="s">
        <v>8318</v>
      </c>
      <c r="S3456" s="13">
        <f>(((K3456/60)/60)/24)+DATE(1970,1,1)+(-5/24)</f>
        <v>41821.490266203698</v>
      </c>
      <c r="T3456" s="13">
        <f>(((J3456/60)/60)/24)+DATE(1970,1,1)+(-5/24)</f>
        <v>41851.490266203698</v>
      </c>
      <c r="U3456">
        <f t="shared" si="53"/>
        <v>2014</v>
      </c>
    </row>
    <row r="3457" spans="1:21" ht="45" x14ac:dyDescent="0.2">
      <c r="A3457" s="8">
        <f>F3457/E3457</f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14">
        <f>F3457/M3457</f>
        <v>145.86956521739131</v>
      </c>
      <c r="Q3457" s="9" t="s">
        <v>8317</v>
      </c>
      <c r="R3457" s="9" t="s">
        <v>8318</v>
      </c>
      <c r="S3457" s="13">
        <f>(((K3457/60)/60)/24)+DATE(1970,1,1)+(-5/24)</f>
        <v>42626.541979166665</v>
      </c>
      <c r="T3457" s="13">
        <f>(((J3457/60)/60)/24)+DATE(1970,1,1)+(-5/24)</f>
        <v>42656.541979166665</v>
      </c>
      <c r="U3457">
        <f t="shared" si="53"/>
        <v>2016</v>
      </c>
    </row>
    <row r="3458" spans="1:21" ht="45" x14ac:dyDescent="0.2">
      <c r="A3458" s="8">
        <f>F3458/E3458</f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14">
        <f>F3458/M3458</f>
        <v>358.6875</v>
      </c>
      <c r="Q3458" s="9" t="s">
        <v>8317</v>
      </c>
      <c r="R3458" s="9" t="s">
        <v>8318</v>
      </c>
      <c r="S3458" s="13">
        <f>(((K3458/60)/60)/24)+DATE(1970,1,1)+(-5/24)</f>
        <v>41820.997303240736</v>
      </c>
      <c r="T3458" s="13">
        <f>(((J3458/60)/60)/24)+DATE(1970,1,1)+(-5/24)</f>
        <v>41852.082638888889</v>
      </c>
      <c r="U3458">
        <f t="shared" si="53"/>
        <v>2014</v>
      </c>
    </row>
    <row r="3459" spans="1:21" ht="30" x14ac:dyDescent="0.2">
      <c r="A3459" s="8">
        <f>F3459/E3459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14">
        <f>F3459/M3459</f>
        <v>50.981818181818184</v>
      </c>
      <c r="Q3459" s="9" t="s">
        <v>8317</v>
      </c>
      <c r="R3459" s="9" t="s">
        <v>8318</v>
      </c>
      <c r="S3459" s="13">
        <f>(((K3459/60)/60)/24)+DATE(1970,1,1)+(-5/24)</f>
        <v>42016.498344907406</v>
      </c>
      <c r="T3459" s="13">
        <f>(((J3459/60)/60)/24)+DATE(1970,1,1)+(-5/24)</f>
        <v>42047.040972222218</v>
      </c>
      <c r="U3459">
        <f t="shared" ref="U3459:U3522" si="54">YEAR(S3459)</f>
        <v>2015</v>
      </c>
    </row>
    <row r="3460" spans="1:21" ht="45" x14ac:dyDescent="0.2">
      <c r="A3460" s="8">
        <f>F3460/E3460</f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14">
        <f>F3460/M3460</f>
        <v>45.037037037037038</v>
      </c>
      <c r="Q3460" s="9" t="s">
        <v>8317</v>
      </c>
      <c r="R3460" s="9" t="s">
        <v>8318</v>
      </c>
      <c r="S3460" s="13">
        <f>(((K3460/60)/60)/24)+DATE(1970,1,1)+(-5/24)</f>
        <v>42010.994247685179</v>
      </c>
      <c r="T3460" s="13">
        <f>(((J3460/60)/60)/24)+DATE(1970,1,1)+(-5/24)</f>
        <v>42037.977083333331</v>
      </c>
      <c r="U3460">
        <f t="shared" si="54"/>
        <v>2015</v>
      </c>
    </row>
    <row r="3461" spans="1:21" ht="45" x14ac:dyDescent="0.2">
      <c r="A3461" s="8">
        <f>F3461/E3461</f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14">
        <f>F3461/M3461</f>
        <v>17.527777777777779</v>
      </c>
      <c r="Q3461" s="9" t="s">
        <v>8317</v>
      </c>
      <c r="R3461" s="9" t="s">
        <v>8318</v>
      </c>
      <c r="S3461" s="13">
        <f>(((K3461/60)/60)/24)+DATE(1970,1,1)+(-5/24)</f>
        <v>42480.271527777775</v>
      </c>
      <c r="T3461" s="13">
        <f>(((J3461/60)/60)/24)+DATE(1970,1,1)+(-5/24)</f>
        <v>42510.271527777775</v>
      </c>
      <c r="U3461">
        <f t="shared" si="54"/>
        <v>2016</v>
      </c>
    </row>
    <row r="3462" spans="1:21" ht="45" x14ac:dyDescent="0.2">
      <c r="A3462" s="8">
        <f>F3462/E3462</f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14">
        <f>F3462/M3462</f>
        <v>50</v>
      </c>
      <c r="Q3462" s="9" t="s">
        <v>8317</v>
      </c>
      <c r="R3462" s="9" t="s">
        <v>8318</v>
      </c>
      <c r="S3462" s="13">
        <f>(((K3462/60)/60)/24)+DATE(1970,1,1)+(-5/24)</f>
        <v>41852.318888888884</v>
      </c>
      <c r="T3462" s="13">
        <f>(((J3462/60)/60)/24)+DATE(1970,1,1)+(-5/24)</f>
        <v>41866.318888888884</v>
      </c>
      <c r="U3462">
        <f t="shared" si="54"/>
        <v>2014</v>
      </c>
    </row>
    <row r="3463" spans="1:21" ht="45" x14ac:dyDescent="0.2">
      <c r="A3463" s="8">
        <f>F3463/E3463</f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14">
        <f>F3463/M3463</f>
        <v>57.916666666666664</v>
      </c>
      <c r="Q3463" s="9" t="s">
        <v>8317</v>
      </c>
      <c r="R3463" s="9" t="s">
        <v>8318</v>
      </c>
      <c r="S3463" s="13">
        <f>(((K3463/60)/60)/24)+DATE(1970,1,1)+(-5/24)</f>
        <v>42643.424525462957</v>
      </c>
      <c r="T3463" s="13">
        <f>(((J3463/60)/60)/24)+DATE(1970,1,1)+(-5/24)</f>
        <v>42671.916666666664</v>
      </c>
      <c r="U3463">
        <f t="shared" si="54"/>
        <v>2016</v>
      </c>
    </row>
    <row r="3464" spans="1:21" ht="45" x14ac:dyDescent="0.2">
      <c r="A3464" s="8">
        <f>F3464/E3464</f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14">
        <f>F3464/M3464</f>
        <v>29.705882352941178</v>
      </c>
      <c r="Q3464" s="9" t="s">
        <v>8317</v>
      </c>
      <c r="R3464" s="9" t="s">
        <v>8318</v>
      </c>
      <c r="S3464" s="13">
        <f>(((K3464/60)/60)/24)+DATE(1970,1,1)+(-5/24)</f>
        <v>42179.690138888887</v>
      </c>
      <c r="T3464" s="13">
        <f>(((J3464/60)/60)/24)+DATE(1970,1,1)+(-5/24)</f>
        <v>42195.541666666664</v>
      </c>
      <c r="U3464">
        <f t="shared" si="54"/>
        <v>2015</v>
      </c>
    </row>
    <row r="3465" spans="1:21" ht="45" x14ac:dyDescent="0.2">
      <c r="A3465" s="8">
        <f>F3465/E3465</f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14">
        <f>F3465/M3465</f>
        <v>90.684210526315795</v>
      </c>
      <c r="Q3465" s="9" t="s">
        <v>8317</v>
      </c>
      <c r="R3465" s="9" t="s">
        <v>8318</v>
      </c>
      <c r="S3465" s="13">
        <f>(((K3465/60)/60)/24)+DATE(1970,1,1)+(-5/24)</f>
        <v>42612.710474537038</v>
      </c>
      <c r="T3465" s="13">
        <f>(((J3465/60)/60)/24)+DATE(1970,1,1)+(-5/24)</f>
        <v>42653.957638888889</v>
      </c>
      <c r="U3465">
        <f t="shared" si="54"/>
        <v>2016</v>
      </c>
    </row>
    <row r="3466" spans="1:21" ht="45" x14ac:dyDescent="0.2">
      <c r="A3466" s="8">
        <f>F3466/E3466</f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14">
        <f>F3466/M3466</f>
        <v>55.012688172043013</v>
      </c>
      <c r="Q3466" s="9" t="s">
        <v>8317</v>
      </c>
      <c r="R3466" s="9" t="s">
        <v>8318</v>
      </c>
      <c r="S3466" s="13">
        <f>(((K3466/60)/60)/24)+DATE(1970,1,1)+(-5/24)</f>
        <v>42574.921724537031</v>
      </c>
      <c r="T3466" s="13">
        <f>(((J3466/60)/60)/24)+DATE(1970,1,1)+(-5/24)</f>
        <v>42604.921724537031</v>
      </c>
      <c r="U3466">
        <f t="shared" si="54"/>
        <v>2016</v>
      </c>
    </row>
    <row r="3467" spans="1:21" ht="45" x14ac:dyDescent="0.2">
      <c r="A3467" s="8">
        <f>F3467/E3467</f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14">
        <f>F3467/M3467</f>
        <v>57.222222222222221</v>
      </c>
      <c r="Q3467" s="9" t="s">
        <v>8317</v>
      </c>
      <c r="R3467" s="9" t="s">
        <v>8318</v>
      </c>
      <c r="S3467" s="13">
        <f>(((K3467/60)/60)/24)+DATE(1970,1,1)+(-5/24)</f>
        <v>42200.417499999996</v>
      </c>
      <c r="T3467" s="13">
        <f>(((J3467/60)/60)/24)+DATE(1970,1,1)+(-5/24)</f>
        <v>42225.458333333336</v>
      </c>
      <c r="U3467">
        <f t="shared" si="54"/>
        <v>2015</v>
      </c>
    </row>
    <row r="3468" spans="1:21" ht="30" x14ac:dyDescent="0.2">
      <c r="A3468" s="8">
        <f>F3468/E3468</f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14">
        <f>F3468/M3468</f>
        <v>72.950819672131146</v>
      </c>
      <c r="Q3468" s="9" t="s">
        <v>8317</v>
      </c>
      <c r="R3468" s="9" t="s">
        <v>8318</v>
      </c>
      <c r="S3468" s="13">
        <f>(((K3468/60)/60)/24)+DATE(1970,1,1)+(-5/24)</f>
        <v>42419.810763888883</v>
      </c>
      <c r="T3468" s="13">
        <f>(((J3468/60)/60)/24)+DATE(1970,1,1)+(-5/24)</f>
        <v>42479.769097222219</v>
      </c>
      <c r="U3468">
        <f t="shared" si="54"/>
        <v>2016</v>
      </c>
    </row>
    <row r="3469" spans="1:21" x14ac:dyDescent="0.2">
      <c r="A3469" s="8">
        <f>F3469/E3469</f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14">
        <f>F3469/M3469</f>
        <v>64.468085106382972</v>
      </c>
      <c r="Q3469" s="9" t="s">
        <v>8317</v>
      </c>
      <c r="R3469" s="9" t="s">
        <v>8318</v>
      </c>
      <c r="S3469" s="13">
        <f>(((K3469/60)/60)/24)+DATE(1970,1,1)+(-5/24)</f>
        <v>42053.463333333326</v>
      </c>
      <c r="T3469" s="13">
        <f>(((J3469/60)/60)/24)+DATE(1970,1,1)+(-5/24)</f>
        <v>42083.421666666669</v>
      </c>
      <c r="U3469">
        <f t="shared" si="54"/>
        <v>2015</v>
      </c>
    </row>
    <row r="3470" spans="1:21" ht="45" x14ac:dyDescent="0.2">
      <c r="A3470" s="8">
        <f>F3470/E3470</f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14">
        <f>F3470/M3470</f>
        <v>716.35294117647061</v>
      </c>
      <c r="Q3470" s="9" t="s">
        <v>8317</v>
      </c>
      <c r="R3470" s="9" t="s">
        <v>8318</v>
      </c>
      <c r="S3470" s="13">
        <f>(((K3470/60)/60)/24)+DATE(1970,1,1)+(-5/24)</f>
        <v>42605.557048611103</v>
      </c>
      <c r="T3470" s="13">
        <f>(((J3470/60)/60)/24)+DATE(1970,1,1)+(-5/24)</f>
        <v>42633.916666666664</v>
      </c>
      <c r="U3470">
        <f t="shared" si="54"/>
        <v>2016</v>
      </c>
    </row>
    <row r="3471" spans="1:21" ht="45" x14ac:dyDescent="0.2">
      <c r="A3471" s="8">
        <f>F3471/E3471</f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14">
        <f>F3471/M3471</f>
        <v>50.396825396825399</v>
      </c>
      <c r="Q3471" s="9" t="s">
        <v>8317</v>
      </c>
      <c r="R3471" s="9" t="s">
        <v>8318</v>
      </c>
      <c r="S3471" s="13">
        <f>(((K3471/60)/60)/24)+DATE(1970,1,1)+(-5/24)</f>
        <v>42458.433391203704</v>
      </c>
      <c r="T3471" s="13">
        <f>(((J3471/60)/60)/24)+DATE(1970,1,1)+(-5/24)</f>
        <v>42488.433391203704</v>
      </c>
      <c r="U3471">
        <f t="shared" si="54"/>
        <v>2016</v>
      </c>
    </row>
    <row r="3472" spans="1:21" ht="30" x14ac:dyDescent="0.2">
      <c r="A3472" s="8">
        <f>F3472/E3472</f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14">
        <f>F3472/M3472</f>
        <v>41.666666666666664</v>
      </c>
      <c r="Q3472" s="9" t="s">
        <v>8317</v>
      </c>
      <c r="R3472" s="9" t="s">
        <v>8318</v>
      </c>
      <c r="S3472" s="13">
        <f>(((K3472/60)/60)/24)+DATE(1970,1,1)+(-5/24)</f>
        <v>42528.813680555548</v>
      </c>
      <c r="T3472" s="13">
        <f>(((J3472/60)/60)/24)+DATE(1970,1,1)+(-5/24)</f>
        <v>42566.693055555552</v>
      </c>
      <c r="U3472">
        <f t="shared" si="54"/>
        <v>2016</v>
      </c>
    </row>
    <row r="3473" spans="1:21" ht="45" x14ac:dyDescent="0.2">
      <c r="A3473" s="8">
        <f>F3473/E3473</f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14">
        <f>F3473/M3473</f>
        <v>35.766666666666666</v>
      </c>
      <c r="Q3473" s="9" t="s">
        <v>8317</v>
      </c>
      <c r="R3473" s="9" t="s">
        <v>8318</v>
      </c>
      <c r="S3473" s="13">
        <f>(((K3473/60)/60)/24)+DATE(1970,1,1)+(-5/24)</f>
        <v>41841.612152777772</v>
      </c>
      <c r="T3473" s="13">
        <f>(((J3473/60)/60)/24)+DATE(1970,1,1)+(-5/24)</f>
        <v>41882.625</v>
      </c>
      <c r="U3473">
        <f t="shared" si="54"/>
        <v>2014</v>
      </c>
    </row>
    <row r="3474" spans="1:21" ht="45" x14ac:dyDescent="0.2">
      <c r="A3474" s="8">
        <f>F3474/E3474</f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14">
        <f>F3474/M3474</f>
        <v>88.739130434782609</v>
      </c>
      <c r="Q3474" s="9" t="s">
        <v>8317</v>
      </c>
      <c r="R3474" s="9" t="s">
        <v>8318</v>
      </c>
      <c r="S3474" s="13">
        <f>(((K3474/60)/60)/24)+DATE(1970,1,1)+(-5/24)</f>
        <v>41927.962164351848</v>
      </c>
      <c r="T3474" s="13">
        <f>(((J3474/60)/60)/24)+DATE(1970,1,1)+(-5/24)</f>
        <v>41949.040972222218</v>
      </c>
      <c r="U3474">
        <f t="shared" si="54"/>
        <v>2014</v>
      </c>
    </row>
    <row r="3475" spans="1:21" ht="45" x14ac:dyDescent="0.2">
      <c r="A3475" s="8">
        <f>F3475/E3475</f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14">
        <f>F3475/M3475</f>
        <v>148.4848484848485</v>
      </c>
      <c r="Q3475" s="9" t="s">
        <v>8317</v>
      </c>
      <c r="R3475" s="9" t="s">
        <v>8318</v>
      </c>
      <c r="S3475" s="13">
        <f>(((K3475/60)/60)/24)+DATE(1970,1,1)+(-5/24)</f>
        <v>42062.626111111109</v>
      </c>
      <c r="T3475" s="13">
        <f>(((J3475/60)/60)/24)+DATE(1970,1,1)+(-5/24)</f>
        <v>42083.643749999996</v>
      </c>
      <c r="U3475">
        <f t="shared" si="54"/>
        <v>2015</v>
      </c>
    </row>
    <row r="3476" spans="1:21" ht="45" x14ac:dyDescent="0.2">
      <c r="A3476" s="8">
        <f>F3476/E3476</f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14">
        <f>F3476/M3476</f>
        <v>51.794871794871796</v>
      </c>
      <c r="Q3476" s="9" t="s">
        <v>8317</v>
      </c>
      <c r="R3476" s="9" t="s">
        <v>8318</v>
      </c>
      <c r="S3476" s="13">
        <f>(((K3476/60)/60)/24)+DATE(1970,1,1)+(-5/24)</f>
        <v>42541.293182870366</v>
      </c>
      <c r="T3476" s="13">
        <f>(((J3476/60)/60)/24)+DATE(1970,1,1)+(-5/24)</f>
        <v>42571.293182870366</v>
      </c>
      <c r="U3476">
        <f t="shared" si="54"/>
        <v>2016</v>
      </c>
    </row>
    <row r="3477" spans="1:21" ht="45" x14ac:dyDescent="0.2">
      <c r="A3477" s="8">
        <f>F3477/E3477</f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14">
        <f>F3477/M3477</f>
        <v>20</v>
      </c>
      <c r="Q3477" s="9" t="s">
        <v>8317</v>
      </c>
      <c r="R3477" s="9" t="s">
        <v>8318</v>
      </c>
      <c r="S3477" s="13">
        <f>(((K3477/60)/60)/24)+DATE(1970,1,1)+(-5/24)</f>
        <v>41918.672499999993</v>
      </c>
      <c r="T3477" s="13">
        <f>(((J3477/60)/60)/24)+DATE(1970,1,1)+(-5/24)</f>
        <v>41945.791666666664</v>
      </c>
      <c r="U3477">
        <f t="shared" si="54"/>
        <v>2014</v>
      </c>
    </row>
    <row r="3478" spans="1:21" ht="45" x14ac:dyDescent="0.2">
      <c r="A3478" s="8">
        <f>F3478/E3478</f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14">
        <f>F3478/M3478</f>
        <v>52</v>
      </c>
      <c r="Q3478" s="9" t="s">
        <v>8317</v>
      </c>
      <c r="R3478" s="9" t="s">
        <v>8318</v>
      </c>
      <c r="S3478" s="13">
        <f>(((K3478/60)/60)/24)+DATE(1970,1,1)+(-5/24)</f>
        <v>41921.071643518517</v>
      </c>
      <c r="T3478" s="13">
        <f>(((J3478/60)/60)/24)+DATE(1970,1,1)+(-5/24)</f>
        <v>41938.916666666664</v>
      </c>
      <c r="U3478">
        <f t="shared" si="54"/>
        <v>2014</v>
      </c>
    </row>
    <row r="3479" spans="1:21" ht="45" x14ac:dyDescent="0.2">
      <c r="A3479" s="8">
        <f>F3479/E3479</f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14">
        <f>F3479/M3479</f>
        <v>53.230769230769234</v>
      </c>
      <c r="Q3479" s="9" t="s">
        <v>8317</v>
      </c>
      <c r="R3479" s="9" t="s">
        <v>8318</v>
      </c>
      <c r="S3479" s="13">
        <f>(((K3479/60)/60)/24)+DATE(1970,1,1)+(-5/24)</f>
        <v>42128.528275462959</v>
      </c>
      <c r="T3479" s="13">
        <f>(((J3479/60)/60)/24)+DATE(1970,1,1)+(-5/24)</f>
        <v>42140.916666666664</v>
      </c>
      <c r="U3479">
        <f t="shared" si="54"/>
        <v>2015</v>
      </c>
    </row>
    <row r="3480" spans="1:21" ht="45" x14ac:dyDescent="0.2">
      <c r="A3480" s="8">
        <f>F3480/E3480</f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14">
        <f>F3480/M3480</f>
        <v>39.596491228070178</v>
      </c>
      <c r="Q3480" s="9" t="s">
        <v>8317</v>
      </c>
      <c r="R3480" s="9" t="s">
        <v>8318</v>
      </c>
      <c r="S3480" s="13">
        <f>(((K3480/60)/60)/24)+DATE(1970,1,1)+(-5/24)</f>
        <v>42053.708587962967</v>
      </c>
      <c r="T3480" s="13">
        <f>(((J3480/60)/60)/24)+DATE(1970,1,1)+(-5/24)</f>
        <v>42079.666666666664</v>
      </c>
      <c r="U3480">
        <f t="shared" si="54"/>
        <v>2015</v>
      </c>
    </row>
    <row r="3481" spans="1:21" ht="45" x14ac:dyDescent="0.2">
      <c r="A3481" s="8">
        <f>F3481/E3481</f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14">
        <f>F3481/M3481</f>
        <v>34.25</v>
      </c>
      <c r="Q3481" s="9" t="s">
        <v>8317</v>
      </c>
      <c r="R3481" s="9" t="s">
        <v>8318</v>
      </c>
      <c r="S3481" s="13">
        <f>(((K3481/60)/60)/24)+DATE(1970,1,1)+(-5/24)</f>
        <v>41781.646759259253</v>
      </c>
      <c r="T3481" s="13">
        <f>(((J3481/60)/60)/24)+DATE(1970,1,1)+(-5/24)</f>
        <v>41811.646759259253</v>
      </c>
      <c r="U3481">
        <f t="shared" si="54"/>
        <v>2014</v>
      </c>
    </row>
    <row r="3482" spans="1:21" ht="45" x14ac:dyDescent="0.2">
      <c r="A3482" s="8">
        <f>F3482/E3482</f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14">
        <f>F3482/M3482</f>
        <v>164.61538461538461</v>
      </c>
      <c r="Q3482" s="9" t="s">
        <v>8317</v>
      </c>
      <c r="R3482" s="9" t="s">
        <v>8318</v>
      </c>
      <c r="S3482" s="13">
        <f>(((K3482/60)/60)/24)+DATE(1970,1,1)+(-5/24)</f>
        <v>42171.109108796292</v>
      </c>
      <c r="T3482" s="13">
        <f>(((J3482/60)/60)/24)+DATE(1970,1,1)+(-5/24)</f>
        <v>42195.666666666664</v>
      </c>
      <c r="U3482">
        <f t="shared" si="54"/>
        <v>2015</v>
      </c>
    </row>
    <row r="3483" spans="1:21" ht="45" x14ac:dyDescent="0.2">
      <c r="A3483" s="8">
        <f>F3483/E3483</f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14">
        <f>F3483/M3483</f>
        <v>125.05263157894737</v>
      </c>
      <c r="Q3483" s="9" t="s">
        <v>8317</v>
      </c>
      <c r="R3483" s="9" t="s">
        <v>8318</v>
      </c>
      <c r="S3483" s="13">
        <f>(((K3483/60)/60)/24)+DATE(1970,1,1)+(-5/24)</f>
        <v>41989.039212962954</v>
      </c>
      <c r="T3483" s="13">
        <f>(((J3483/60)/60)/24)+DATE(1970,1,1)+(-5/24)</f>
        <v>42006.039212962954</v>
      </c>
      <c r="U3483">
        <f t="shared" si="54"/>
        <v>2014</v>
      </c>
    </row>
    <row r="3484" spans="1:21" ht="45" x14ac:dyDescent="0.2">
      <c r="A3484" s="8">
        <f>F3484/E3484</f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14">
        <f>F3484/M3484</f>
        <v>51.875</v>
      </c>
      <c r="Q3484" s="9" t="s">
        <v>8317</v>
      </c>
      <c r="R3484" s="9" t="s">
        <v>8318</v>
      </c>
      <c r="S3484" s="13">
        <f>(((K3484/60)/60)/24)+DATE(1970,1,1)+(-5/24)</f>
        <v>41796.563263888886</v>
      </c>
      <c r="T3484" s="13">
        <f>(((J3484/60)/60)/24)+DATE(1970,1,1)+(-5/24)</f>
        <v>41826.563263888886</v>
      </c>
      <c r="U3484">
        <f t="shared" si="54"/>
        <v>2014</v>
      </c>
    </row>
    <row r="3485" spans="1:21" ht="45" x14ac:dyDescent="0.2">
      <c r="A3485" s="8">
        <f>F3485/E3485</f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14">
        <f>F3485/M3485</f>
        <v>40.285714285714285</v>
      </c>
      <c r="Q3485" s="9" t="s">
        <v>8317</v>
      </c>
      <c r="R3485" s="9" t="s">
        <v>8318</v>
      </c>
      <c r="S3485" s="13">
        <f>(((K3485/60)/60)/24)+DATE(1970,1,1)+(-5/24)</f>
        <v>41793.460428240738</v>
      </c>
      <c r="T3485" s="13">
        <f>(((J3485/60)/60)/24)+DATE(1970,1,1)+(-5/24)</f>
        <v>41823.460428240738</v>
      </c>
      <c r="U3485">
        <f t="shared" si="54"/>
        <v>2014</v>
      </c>
    </row>
    <row r="3486" spans="1:21" ht="45" x14ac:dyDescent="0.2">
      <c r="A3486" s="8">
        <f>F3486/E3486</f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14">
        <f>F3486/M3486</f>
        <v>64.909090909090907</v>
      </c>
      <c r="Q3486" s="9" t="s">
        <v>8317</v>
      </c>
      <c r="R3486" s="9" t="s">
        <v>8318</v>
      </c>
      <c r="S3486" s="13">
        <f>(((K3486/60)/60)/24)+DATE(1970,1,1)+(-5/24)</f>
        <v>42506.552071759252</v>
      </c>
      <c r="T3486" s="13">
        <f>(((J3486/60)/60)/24)+DATE(1970,1,1)+(-5/24)</f>
        <v>42536.552071759252</v>
      </c>
      <c r="U3486">
        <f t="shared" si="54"/>
        <v>2016</v>
      </c>
    </row>
    <row r="3487" spans="1:21" ht="45" x14ac:dyDescent="0.2">
      <c r="A3487" s="8">
        <f>F3487/E3487</f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14">
        <f>F3487/M3487</f>
        <v>55.333333333333336</v>
      </c>
      <c r="Q3487" s="9" t="s">
        <v>8317</v>
      </c>
      <c r="R3487" s="9" t="s">
        <v>8318</v>
      </c>
      <c r="S3487" s="13">
        <f>(((K3487/60)/60)/24)+DATE(1970,1,1)+(-5/24)</f>
        <v>42372.484722222223</v>
      </c>
      <c r="T3487" s="13">
        <f>(((J3487/60)/60)/24)+DATE(1970,1,1)+(-5/24)</f>
        <v>42402.484722222223</v>
      </c>
      <c r="U3487">
        <f t="shared" si="54"/>
        <v>2016</v>
      </c>
    </row>
    <row r="3488" spans="1:21" ht="45" x14ac:dyDescent="0.2">
      <c r="A3488" s="8">
        <f>F3488/E3488</f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14">
        <f>F3488/M3488</f>
        <v>83.142857142857139</v>
      </c>
      <c r="Q3488" s="9" t="s">
        <v>8317</v>
      </c>
      <c r="R3488" s="9" t="s">
        <v>8318</v>
      </c>
      <c r="S3488" s="13">
        <f>(((K3488/60)/60)/24)+DATE(1970,1,1)+(-5/24)</f>
        <v>42126.666678240734</v>
      </c>
      <c r="T3488" s="13">
        <f>(((J3488/60)/60)/24)+DATE(1970,1,1)+(-5/24)</f>
        <v>42158.082638888889</v>
      </c>
      <c r="U3488">
        <f t="shared" si="54"/>
        <v>2015</v>
      </c>
    </row>
    <row r="3489" spans="1:21" ht="45" x14ac:dyDescent="0.2">
      <c r="A3489" s="8">
        <f>F3489/E3489</f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14">
        <f>F3489/M3489</f>
        <v>38.712121212121211</v>
      </c>
      <c r="Q3489" s="9" t="s">
        <v>8317</v>
      </c>
      <c r="R3489" s="9" t="s">
        <v>8318</v>
      </c>
      <c r="S3489" s="13">
        <f>(((K3489/60)/60)/24)+DATE(1970,1,1)+(-5/24)</f>
        <v>42149.732083333329</v>
      </c>
      <c r="T3489" s="13">
        <f>(((J3489/60)/60)/24)+DATE(1970,1,1)+(-5/24)</f>
        <v>42179.732083333329</v>
      </c>
      <c r="U3489">
        <f t="shared" si="54"/>
        <v>2015</v>
      </c>
    </row>
    <row r="3490" spans="1:21" ht="45" x14ac:dyDescent="0.2">
      <c r="A3490" s="8">
        <f>F3490/E3490</f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14">
        <f>F3490/M3490</f>
        <v>125.37931034482759</v>
      </c>
      <c r="Q3490" s="9" t="s">
        <v>8317</v>
      </c>
      <c r="R3490" s="9" t="s">
        <v>8318</v>
      </c>
      <c r="S3490" s="13">
        <f>(((K3490/60)/60)/24)+DATE(1970,1,1)+(-5/24)</f>
        <v>42087.55972222222</v>
      </c>
      <c r="T3490" s="13">
        <f>(((J3490/60)/60)/24)+DATE(1970,1,1)+(-5/24)</f>
        <v>42111.458333333336</v>
      </c>
      <c r="U3490">
        <f t="shared" si="54"/>
        <v>2015</v>
      </c>
    </row>
    <row r="3491" spans="1:21" ht="45" x14ac:dyDescent="0.2">
      <c r="A3491" s="8">
        <f>F3491/E3491</f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14">
        <f>F3491/M3491</f>
        <v>78.263888888888886</v>
      </c>
      <c r="Q3491" s="9" t="s">
        <v>8317</v>
      </c>
      <c r="R3491" s="9" t="s">
        <v>8318</v>
      </c>
      <c r="S3491" s="13">
        <f>(((K3491/60)/60)/24)+DATE(1970,1,1)+(-5/24)</f>
        <v>41753.427442129629</v>
      </c>
      <c r="T3491" s="13">
        <f>(((J3491/60)/60)/24)+DATE(1970,1,1)+(-5/24)</f>
        <v>41783.666666666664</v>
      </c>
      <c r="U3491">
        <f t="shared" si="54"/>
        <v>2014</v>
      </c>
    </row>
    <row r="3492" spans="1:21" ht="45" x14ac:dyDescent="0.2">
      <c r="A3492" s="8">
        <f>F3492/E3492</f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14">
        <f>F3492/M3492</f>
        <v>47.222222222222221</v>
      </c>
      <c r="Q3492" s="9" t="s">
        <v>8317</v>
      </c>
      <c r="R3492" s="9" t="s">
        <v>8318</v>
      </c>
      <c r="S3492" s="13">
        <f>(((K3492/60)/60)/24)+DATE(1970,1,1)+(-5/24)</f>
        <v>42443.594027777777</v>
      </c>
      <c r="T3492" s="13">
        <f>(((J3492/60)/60)/24)+DATE(1970,1,1)+(-5/24)</f>
        <v>42473.594027777777</v>
      </c>
      <c r="U3492">
        <f t="shared" si="54"/>
        <v>2016</v>
      </c>
    </row>
    <row r="3493" spans="1:21" ht="45" x14ac:dyDescent="0.2">
      <c r="A3493" s="8">
        <f>F3493/E3493</f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14">
        <f>F3493/M3493</f>
        <v>79.099999999999994</v>
      </c>
      <c r="Q3493" s="9" t="s">
        <v>8317</v>
      </c>
      <c r="R3493" s="9" t="s">
        <v>8318</v>
      </c>
      <c r="S3493" s="13">
        <f>(((K3493/60)/60)/24)+DATE(1970,1,1)+(-5/24)</f>
        <v>42121.041481481479</v>
      </c>
      <c r="T3493" s="13">
        <f>(((J3493/60)/60)/24)+DATE(1970,1,1)+(-5/24)</f>
        <v>42142.041481481479</v>
      </c>
      <c r="U3493">
        <f t="shared" si="54"/>
        <v>2015</v>
      </c>
    </row>
    <row r="3494" spans="1:21" ht="45" x14ac:dyDescent="0.2">
      <c r="A3494" s="8">
        <f>F3494/E3494</f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14">
        <f>F3494/M3494</f>
        <v>114.29199999999999</v>
      </c>
      <c r="Q3494" s="9" t="s">
        <v>8317</v>
      </c>
      <c r="R3494" s="9" t="s">
        <v>8318</v>
      </c>
      <c r="S3494" s="13">
        <f>(((K3494/60)/60)/24)+DATE(1970,1,1)+(-5/24)</f>
        <v>42267.800891203697</v>
      </c>
      <c r="T3494" s="13">
        <f>(((J3494/60)/60)/24)+DATE(1970,1,1)+(-5/24)</f>
        <v>42302.800891203697</v>
      </c>
      <c r="U3494">
        <f t="shared" si="54"/>
        <v>2015</v>
      </c>
    </row>
    <row r="3495" spans="1:21" ht="45" x14ac:dyDescent="0.2">
      <c r="A3495" s="8">
        <f>F3495/E3495</f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14">
        <f>F3495/M3495</f>
        <v>51.724137931034484</v>
      </c>
      <c r="Q3495" s="9" t="s">
        <v>8317</v>
      </c>
      <c r="R3495" s="9" t="s">
        <v>8318</v>
      </c>
      <c r="S3495" s="13">
        <f>(((K3495/60)/60)/24)+DATE(1970,1,1)+(-5/24)</f>
        <v>41848.657824074071</v>
      </c>
      <c r="T3495" s="13">
        <f>(((J3495/60)/60)/24)+DATE(1970,1,1)+(-5/24)</f>
        <v>41868.007638888885</v>
      </c>
      <c r="U3495">
        <f t="shared" si="54"/>
        <v>2014</v>
      </c>
    </row>
    <row r="3496" spans="1:21" ht="45" x14ac:dyDescent="0.2">
      <c r="A3496" s="8">
        <f>F3496/E3496</f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14">
        <f>F3496/M3496</f>
        <v>30.76923076923077</v>
      </c>
      <c r="Q3496" s="9" t="s">
        <v>8317</v>
      </c>
      <c r="R3496" s="9" t="s">
        <v>8318</v>
      </c>
      <c r="S3496" s="13">
        <f>(((K3496/60)/60)/24)+DATE(1970,1,1)+(-5/24)</f>
        <v>42689.006655092591</v>
      </c>
      <c r="T3496" s="13">
        <f>(((J3496/60)/60)/24)+DATE(1970,1,1)+(-5/24)</f>
        <v>42700.041666666664</v>
      </c>
      <c r="U3496">
        <f t="shared" si="54"/>
        <v>2016</v>
      </c>
    </row>
    <row r="3497" spans="1:21" ht="45" x14ac:dyDescent="0.2">
      <c r="A3497" s="8">
        <f>F3497/E3497</f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14">
        <f>F3497/M3497</f>
        <v>74.208333333333329</v>
      </c>
      <c r="Q3497" s="9" t="s">
        <v>8317</v>
      </c>
      <c r="R3497" s="9" t="s">
        <v>8318</v>
      </c>
      <c r="S3497" s="13">
        <f>(((K3497/60)/60)/24)+DATE(1970,1,1)+(-5/24)</f>
        <v>41915.554502314815</v>
      </c>
      <c r="T3497" s="13">
        <f>(((J3497/60)/60)/24)+DATE(1970,1,1)+(-5/24)</f>
        <v>41944.512499999997</v>
      </c>
      <c r="U3497">
        <f t="shared" si="54"/>
        <v>2014</v>
      </c>
    </row>
    <row r="3498" spans="1:21" ht="45" x14ac:dyDescent="0.2">
      <c r="A3498" s="8">
        <f>F3498/E3498</f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14">
        <f>F3498/M3498</f>
        <v>47.846153846153847</v>
      </c>
      <c r="Q3498" s="9" t="s">
        <v>8317</v>
      </c>
      <c r="R3498" s="9" t="s">
        <v>8318</v>
      </c>
      <c r="S3498" s="13">
        <f>(((K3498/60)/60)/24)+DATE(1970,1,1)+(-5/24)</f>
        <v>42584.638495370367</v>
      </c>
      <c r="T3498" s="13">
        <f>(((J3498/60)/60)/24)+DATE(1970,1,1)+(-5/24)</f>
        <v>42624.638495370367</v>
      </c>
      <c r="U3498">
        <f t="shared" si="54"/>
        <v>2016</v>
      </c>
    </row>
    <row r="3499" spans="1:21" ht="45" x14ac:dyDescent="0.2">
      <c r="A3499" s="8">
        <f>F3499/E3499</f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14">
        <f>F3499/M3499</f>
        <v>34.408163265306122</v>
      </c>
      <c r="Q3499" s="9" t="s">
        <v>8317</v>
      </c>
      <c r="R3499" s="9" t="s">
        <v>8318</v>
      </c>
      <c r="S3499" s="13">
        <f>(((K3499/60)/60)/24)+DATE(1970,1,1)+(-5/24)</f>
        <v>42511.533611111103</v>
      </c>
      <c r="T3499" s="13">
        <f>(((J3499/60)/60)/24)+DATE(1970,1,1)+(-5/24)</f>
        <v>42523.708333333336</v>
      </c>
      <c r="U3499">
        <f t="shared" si="54"/>
        <v>2016</v>
      </c>
    </row>
    <row r="3500" spans="1:21" ht="45" x14ac:dyDescent="0.2">
      <c r="A3500" s="8">
        <f>F3500/E3500</f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14">
        <f>F3500/M3500</f>
        <v>40.238095238095241</v>
      </c>
      <c r="Q3500" s="9" t="s">
        <v>8317</v>
      </c>
      <c r="R3500" s="9" t="s">
        <v>8318</v>
      </c>
      <c r="S3500" s="13">
        <f>(((K3500/60)/60)/24)+DATE(1970,1,1)+(-5/24)</f>
        <v>42458.950277777774</v>
      </c>
      <c r="T3500" s="13">
        <f>(((J3500/60)/60)/24)+DATE(1970,1,1)+(-5/24)</f>
        <v>42518.697222222218</v>
      </c>
      <c r="U3500">
        <f t="shared" si="54"/>
        <v>2016</v>
      </c>
    </row>
    <row r="3501" spans="1:21" ht="45" x14ac:dyDescent="0.2">
      <c r="A3501" s="8">
        <f>F3501/E3501</f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14">
        <f>F3501/M3501</f>
        <v>60.285714285714285</v>
      </c>
      <c r="Q3501" s="9" t="s">
        <v>8317</v>
      </c>
      <c r="R3501" s="9" t="s">
        <v>8318</v>
      </c>
      <c r="S3501" s="13">
        <f>(((K3501/60)/60)/24)+DATE(1970,1,1)+(-5/24)</f>
        <v>42131.827835648146</v>
      </c>
      <c r="T3501" s="13">
        <f>(((J3501/60)/60)/24)+DATE(1970,1,1)+(-5/24)</f>
        <v>42186.082638888889</v>
      </c>
      <c r="U3501">
        <f t="shared" si="54"/>
        <v>2015</v>
      </c>
    </row>
    <row r="3502" spans="1:21" ht="45" x14ac:dyDescent="0.2">
      <c r="A3502" s="8">
        <f>F3502/E3502</f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14">
        <f>F3502/M3502</f>
        <v>25.30952380952381</v>
      </c>
      <c r="Q3502" s="9" t="s">
        <v>8317</v>
      </c>
      <c r="R3502" s="9" t="s">
        <v>8318</v>
      </c>
      <c r="S3502" s="13">
        <f>(((K3502/60)/60)/24)+DATE(1970,1,1)+(-5/24)</f>
        <v>42419.711087962954</v>
      </c>
      <c r="T3502" s="13">
        <f>(((J3502/60)/60)/24)+DATE(1970,1,1)+(-5/24)</f>
        <v>42435.999305555553</v>
      </c>
      <c r="U3502">
        <f t="shared" si="54"/>
        <v>2016</v>
      </c>
    </row>
    <row r="3503" spans="1:21" ht="45" x14ac:dyDescent="0.2">
      <c r="A3503" s="8">
        <f>F3503/E3503</f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14">
        <f>F3503/M3503</f>
        <v>35.952380952380949</v>
      </c>
      <c r="Q3503" s="9" t="s">
        <v>8317</v>
      </c>
      <c r="R3503" s="9" t="s">
        <v>8318</v>
      </c>
      <c r="S3503" s="13">
        <f>(((K3503/60)/60)/24)+DATE(1970,1,1)+(-5/24)</f>
        <v>42233.555497685178</v>
      </c>
      <c r="T3503" s="13">
        <f>(((J3503/60)/60)/24)+DATE(1970,1,1)+(-5/24)</f>
        <v>42258.555497685178</v>
      </c>
      <c r="U3503">
        <f t="shared" si="54"/>
        <v>2015</v>
      </c>
    </row>
    <row r="3504" spans="1:21" ht="45" x14ac:dyDescent="0.2">
      <c r="A3504" s="8">
        <f>F3504/E3504</f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14">
        <f>F3504/M3504</f>
        <v>136</v>
      </c>
      <c r="Q3504" s="9" t="s">
        <v>8317</v>
      </c>
      <c r="R3504" s="9" t="s">
        <v>8318</v>
      </c>
      <c r="S3504" s="13">
        <f>(((K3504/60)/60)/24)+DATE(1970,1,1)+(-5/24)</f>
        <v>42430.631064814814</v>
      </c>
      <c r="T3504" s="13">
        <f>(((J3504/60)/60)/24)+DATE(1970,1,1)+(-5/24)</f>
        <v>42444.957638888889</v>
      </c>
      <c r="U3504">
        <f t="shared" si="54"/>
        <v>2016</v>
      </c>
    </row>
    <row r="3505" spans="1:21" ht="45" x14ac:dyDescent="0.2">
      <c r="A3505" s="8">
        <f>F3505/E3505</f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14">
        <f>F3505/M3505</f>
        <v>70.763157894736835</v>
      </c>
      <c r="Q3505" s="9" t="s">
        <v>8317</v>
      </c>
      <c r="R3505" s="9" t="s">
        <v>8318</v>
      </c>
      <c r="S3505" s="13">
        <f>(((K3505/60)/60)/24)+DATE(1970,1,1)+(-5/24)</f>
        <v>42545.27</v>
      </c>
      <c r="T3505" s="13">
        <f>(((J3505/60)/60)/24)+DATE(1970,1,1)+(-5/24)</f>
        <v>42575.27</v>
      </c>
      <c r="U3505">
        <f t="shared" si="54"/>
        <v>2016</v>
      </c>
    </row>
    <row r="3506" spans="1:21" ht="45" x14ac:dyDescent="0.2">
      <c r="A3506" s="8">
        <f>F3506/E3506</f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14">
        <f>F3506/M3506</f>
        <v>125</v>
      </c>
      <c r="Q3506" s="9" t="s">
        <v>8317</v>
      </c>
      <c r="R3506" s="9" t="s">
        <v>8318</v>
      </c>
      <c r="S3506" s="13">
        <f>(((K3506/60)/60)/24)+DATE(1970,1,1)+(-5/24)</f>
        <v>42297.540405092594</v>
      </c>
      <c r="T3506" s="13">
        <f>(((J3506/60)/60)/24)+DATE(1970,1,1)+(-5/24)</f>
        <v>42327.582071759258</v>
      </c>
      <c r="U3506">
        <f t="shared" si="54"/>
        <v>2015</v>
      </c>
    </row>
    <row r="3507" spans="1:21" ht="90" x14ac:dyDescent="0.2">
      <c r="A3507" s="8">
        <f>F3507/E3507</f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14">
        <f>F3507/M3507</f>
        <v>66.512820512820511</v>
      </c>
      <c r="Q3507" s="9" t="s">
        <v>8317</v>
      </c>
      <c r="R3507" s="9" t="s">
        <v>8318</v>
      </c>
      <c r="S3507" s="13">
        <f>(((K3507/60)/60)/24)+DATE(1970,1,1)+(-5/24)</f>
        <v>41760.727372685185</v>
      </c>
      <c r="T3507" s="13">
        <f>(((J3507/60)/60)/24)+DATE(1970,1,1)+(-5/24)</f>
        <v>41771.958333333328</v>
      </c>
      <c r="U3507">
        <f t="shared" si="54"/>
        <v>2014</v>
      </c>
    </row>
    <row r="3508" spans="1:21" ht="45" x14ac:dyDescent="0.2">
      <c r="A3508" s="8">
        <f>F3508/E3508</f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14">
        <f>F3508/M3508</f>
        <v>105</v>
      </c>
      <c r="Q3508" s="9" t="s">
        <v>8317</v>
      </c>
      <c r="R3508" s="9" t="s">
        <v>8318</v>
      </c>
      <c r="S3508" s="13">
        <f>(((K3508/60)/60)/24)+DATE(1970,1,1)+(-5/24)</f>
        <v>41829.525925925926</v>
      </c>
      <c r="T3508" s="13">
        <f>(((J3508/60)/60)/24)+DATE(1970,1,1)+(-5/24)</f>
        <v>41874.525925925926</v>
      </c>
      <c r="U3508">
        <f t="shared" si="54"/>
        <v>2014</v>
      </c>
    </row>
    <row r="3509" spans="1:21" ht="30" x14ac:dyDescent="0.2">
      <c r="A3509" s="8">
        <f>F3509/E3509</f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14">
        <f>F3509/M3509</f>
        <v>145</v>
      </c>
      <c r="Q3509" s="9" t="s">
        <v>8317</v>
      </c>
      <c r="R3509" s="9" t="s">
        <v>8318</v>
      </c>
      <c r="S3509" s="13">
        <f>(((K3509/60)/60)/24)+DATE(1970,1,1)+(-5/24)</f>
        <v>42491.714548611104</v>
      </c>
      <c r="T3509" s="13">
        <f>(((J3509/60)/60)/24)+DATE(1970,1,1)+(-5/24)</f>
        <v>42521.714548611104</v>
      </c>
      <c r="U3509">
        <f t="shared" si="54"/>
        <v>2016</v>
      </c>
    </row>
    <row r="3510" spans="1:21" ht="45" x14ac:dyDescent="0.2">
      <c r="A3510" s="8">
        <f>F3510/E3510</f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14">
        <f>F3510/M3510</f>
        <v>12</v>
      </c>
      <c r="Q3510" s="9" t="s">
        <v>8317</v>
      </c>
      <c r="R3510" s="9" t="s">
        <v>8318</v>
      </c>
      <c r="S3510" s="13">
        <f>(((K3510/60)/60)/24)+DATE(1970,1,1)+(-5/24)</f>
        <v>42477.521446759252</v>
      </c>
      <c r="T3510" s="13">
        <f>(((J3510/60)/60)/24)+DATE(1970,1,1)+(-5/24)</f>
        <v>42500.666666666664</v>
      </c>
      <c r="U3510">
        <f t="shared" si="54"/>
        <v>2016</v>
      </c>
    </row>
    <row r="3511" spans="1:21" ht="45" x14ac:dyDescent="0.2">
      <c r="A3511" s="8">
        <f>F3511/E3511</f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14">
        <f>F3511/M3511</f>
        <v>96.666666666666671</v>
      </c>
      <c r="Q3511" s="9" t="s">
        <v>8317</v>
      </c>
      <c r="R3511" s="9" t="s">
        <v>8318</v>
      </c>
      <c r="S3511" s="13">
        <f>(((K3511/60)/60)/24)+DATE(1970,1,1)+(-5/24)</f>
        <v>41950.651226851849</v>
      </c>
      <c r="T3511" s="13">
        <f>(((J3511/60)/60)/24)+DATE(1970,1,1)+(-5/24)</f>
        <v>41963.996527777774</v>
      </c>
      <c r="U3511">
        <f t="shared" si="54"/>
        <v>2014</v>
      </c>
    </row>
    <row r="3512" spans="1:21" ht="45" x14ac:dyDescent="0.2">
      <c r="A3512" s="8">
        <f>F3512/E3512</f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14">
        <f>F3512/M3512</f>
        <v>60.333333333333336</v>
      </c>
      <c r="Q3512" s="9" t="s">
        <v>8317</v>
      </c>
      <c r="R3512" s="9" t="s">
        <v>8318</v>
      </c>
      <c r="S3512" s="13">
        <f>(((K3512/60)/60)/24)+DATE(1970,1,1)+(-5/24)</f>
        <v>41802.412569444445</v>
      </c>
      <c r="T3512" s="13">
        <f>(((J3512/60)/60)/24)+DATE(1970,1,1)+(-5/24)</f>
        <v>41822.412569444445</v>
      </c>
      <c r="U3512">
        <f t="shared" si="54"/>
        <v>2014</v>
      </c>
    </row>
    <row r="3513" spans="1:21" ht="45" x14ac:dyDescent="0.2">
      <c r="A3513" s="8">
        <f>F3513/E3513</f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14">
        <f>F3513/M3513</f>
        <v>79.89473684210526</v>
      </c>
      <c r="Q3513" s="9" t="s">
        <v>8317</v>
      </c>
      <c r="R3513" s="9" t="s">
        <v>8318</v>
      </c>
      <c r="S3513" s="13">
        <f>(((K3513/60)/60)/24)+DATE(1970,1,1)+(-5/24)</f>
        <v>41927.665451388886</v>
      </c>
      <c r="T3513" s="13">
        <f>(((J3513/60)/60)/24)+DATE(1970,1,1)+(-5/24)</f>
        <v>41950.5625</v>
      </c>
      <c r="U3513">
        <f t="shared" si="54"/>
        <v>2014</v>
      </c>
    </row>
    <row r="3514" spans="1:21" ht="45" x14ac:dyDescent="0.2">
      <c r="A3514" s="8">
        <f>F3514/E3514</f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14">
        <f>F3514/M3514</f>
        <v>58.823529411764703</v>
      </c>
      <c r="Q3514" s="9" t="s">
        <v>8317</v>
      </c>
      <c r="R3514" s="9" t="s">
        <v>8318</v>
      </c>
      <c r="S3514" s="13">
        <f>(((K3514/60)/60)/24)+DATE(1970,1,1)+(-5/24)</f>
        <v>42057.328611111108</v>
      </c>
      <c r="T3514" s="13">
        <f>(((J3514/60)/60)/24)+DATE(1970,1,1)+(-5/24)</f>
        <v>42117.286944444444</v>
      </c>
      <c r="U3514">
        <f t="shared" si="54"/>
        <v>2015</v>
      </c>
    </row>
    <row r="3515" spans="1:21" ht="45" x14ac:dyDescent="0.2">
      <c r="A3515" s="8">
        <f>F3515/E3515</f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14">
        <f>F3515/M3515</f>
        <v>75.340909090909093</v>
      </c>
      <c r="Q3515" s="9" t="s">
        <v>8317</v>
      </c>
      <c r="R3515" s="9" t="s">
        <v>8318</v>
      </c>
      <c r="S3515" s="13">
        <f>(((K3515/60)/60)/24)+DATE(1970,1,1)+(-5/24)</f>
        <v>41780.887870370367</v>
      </c>
      <c r="T3515" s="13">
        <f>(((J3515/60)/60)/24)+DATE(1970,1,1)+(-5/24)</f>
        <v>41793.999305555553</v>
      </c>
      <c r="U3515">
        <f t="shared" si="54"/>
        <v>2014</v>
      </c>
    </row>
    <row r="3516" spans="1:21" ht="45" x14ac:dyDescent="0.2">
      <c r="A3516" s="8">
        <f>F3516/E3516</f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14">
        <f>F3516/M3516</f>
        <v>55</v>
      </c>
      <c r="Q3516" s="9" t="s">
        <v>8317</v>
      </c>
      <c r="R3516" s="9" t="s">
        <v>8318</v>
      </c>
      <c r="S3516" s="13">
        <f>(((K3516/60)/60)/24)+DATE(1970,1,1)+(-5/24)</f>
        <v>42020.638333333329</v>
      </c>
      <c r="T3516" s="13">
        <f>(((J3516/60)/60)/24)+DATE(1970,1,1)+(-5/24)</f>
        <v>42036.999305555553</v>
      </c>
      <c r="U3516">
        <f t="shared" si="54"/>
        <v>2015</v>
      </c>
    </row>
    <row r="3517" spans="1:21" ht="45" x14ac:dyDescent="0.2">
      <c r="A3517" s="8">
        <f>F3517/E3517</f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14">
        <f>F3517/M3517</f>
        <v>66.956521739130437</v>
      </c>
      <c r="Q3517" s="9" t="s">
        <v>8317</v>
      </c>
      <c r="R3517" s="9" t="s">
        <v>8318</v>
      </c>
      <c r="S3517" s="13">
        <f>(((K3517/60)/60)/24)+DATE(1970,1,1)+(-5/24)</f>
        <v>42125.564479166664</v>
      </c>
      <c r="T3517" s="13">
        <f>(((J3517/60)/60)/24)+DATE(1970,1,1)+(-5/24)</f>
        <v>42155.564479166664</v>
      </c>
      <c r="U3517">
        <f t="shared" si="54"/>
        <v>2015</v>
      </c>
    </row>
    <row r="3518" spans="1:21" ht="45" x14ac:dyDescent="0.2">
      <c r="A3518" s="8">
        <f>F3518/E3518</f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14">
        <f>F3518/M3518</f>
        <v>227.27272727272728</v>
      </c>
      <c r="Q3518" s="9" t="s">
        <v>8317</v>
      </c>
      <c r="R3518" s="9" t="s">
        <v>8318</v>
      </c>
      <c r="S3518" s="13">
        <f>(((K3518/60)/60)/24)+DATE(1970,1,1)+(-5/24)</f>
        <v>41855.801736111105</v>
      </c>
      <c r="T3518" s="13">
        <f>(((J3518/60)/60)/24)+DATE(1970,1,1)+(-5/24)</f>
        <v>41889.916666666664</v>
      </c>
      <c r="U3518">
        <f t="shared" si="54"/>
        <v>2014</v>
      </c>
    </row>
    <row r="3519" spans="1:21" ht="45" x14ac:dyDescent="0.2">
      <c r="A3519" s="8">
        <f>F3519/E3519</f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14">
        <f>F3519/M3519</f>
        <v>307.69230769230768</v>
      </c>
      <c r="Q3519" s="9" t="s">
        <v>8317</v>
      </c>
      <c r="R3519" s="9" t="s">
        <v>8318</v>
      </c>
      <c r="S3519" s="13">
        <f>(((K3519/60)/60)/24)+DATE(1970,1,1)+(-5/24)</f>
        <v>41794.609189814815</v>
      </c>
      <c r="T3519" s="13">
        <f>(((J3519/60)/60)/24)+DATE(1970,1,1)+(-5/24)</f>
        <v>41824.25</v>
      </c>
      <c r="U3519">
        <f t="shared" si="54"/>
        <v>2014</v>
      </c>
    </row>
    <row r="3520" spans="1:21" ht="45" x14ac:dyDescent="0.2">
      <c r="A3520" s="8">
        <f>F3520/E3520</f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14">
        <f>F3520/M3520</f>
        <v>50.020909090909093</v>
      </c>
      <c r="Q3520" s="9" t="s">
        <v>8317</v>
      </c>
      <c r="R3520" s="9" t="s">
        <v>8318</v>
      </c>
      <c r="S3520" s="13">
        <f>(((K3520/60)/60)/24)+DATE(1970,1,1)+(-5/24)</f>
        <v>41893.575219907405</v>
      </c>
      <c r="T3520" s="13">
        <f>(((J3520/60)/60)/24)+DATE(1970,1,1)+(-5/24)</f>
        <v>41914.38958333333</v>
      </c>
      <c r="U3520">
        <f t="shared" si="54"/>
        <v>2014</v>
      </c>
    </row>
    <row r="3521" spans="1:21" ht="45" x14ac:dyDescent="0.2">
      <c r="A3521" s="8">
        <f>F3521/E3521</f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14">
        <f>F3521/M3521</f>
        <v>72.392857142857139</v>
      </c>
      <c r="Q3521" s="9" t="s">
        <v>8317</v>
      </c>
      <c r="R3521" s="9" t="s">
        <v>8318</v>
      </c>
      <c r="S3521" s="13">
        <f>(((K3521/60)/60)/24)+DATE(1970,1,1)+(-5/24)</f>
        <v>42037.390624999993</v>
      </c>
      <c r="T3521" s="13">
        <f>(((J3521/60)/60)/24)+DATE(1970,1,1)+(-5/24)</f>
        <v>42067.390624999993</v>
      </c>
      <c r="U3521">
        <f t="shared" si="54"/>
        <v>2015</v>
      </c>
    </row>
    <row r="3522" spans="1:21" ht="30" x14ac:dyDescent="0.2">
      <c r="A3522" s="8">
        <f>F3522/E3522</f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14">
        <f>F3522/M3522</f>
        <v>95.952380952380949</v>
      </c>
      <c r="Q3522" s="9" t="s">
        <v>8317</v>
      </c>
      <c r="R3522" s="9" t="s">
        <v>8318</v>
      </c>
      <c r="S3522" s="13">
        <f>(((K3522/60)/60)/24)+DATE(1970,1,1)+(-5/24)</f>
        <v>42227.615879629629</v>
      </c>
      <c r="T3522" s="13">
        <f>(((J3522/60)/60)/24)+DATE(1970,1,1)+(-5/24)</f>
        <v>42253.365972222215</v>
      </c>
      <c r="U3522">
        <f t="shared" si="54"/>
        <v>2015</v>
      </c>
    </row>
    <row r="3523" spans="1:21" ht="45" x14ac:dyDescent="0.2">
      <c r="A3523" s="8">
        <f>F3523/E3523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14">
        <f>F3523/M3523</f>
        <v>45.615384615384613</v>
      </c>
      <c r="Q3523" s="9" t="s">
        <v>8317</v>
      </c>
      <c r="R3523" s="9" t="s">
        <v>8318</v>
      </c>
      <c r="S3523" s="13">
        <f>(((K3523/60)/60)/24)+DATE(1970,1,1)+(-5/24)</f>
        <v>41881.153009259258</v>
      </c>
      <c r="T3523" s="13">
        <f>(((J3523/60)/60)/24)+DATE(1970,1,1)+(-5/24)</f>
        <v>41911.153009259258</v>
      </c>
      <c r="U3523">
        <f t="shared" ref="U3523:U3586" si="55">YEAR(S3523)</f>
        <v>2014</v>
      </c>
    </row>
    <row r="3524" spans="1:21" ht="45" x14ac:dyDescent="0.2">
      <c r="A3524" s="8">
        <f>F3524/E3524</f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14">
        <f>F3524/M3524</f>
        <v>41.029411764705884</v>
      </c>
      <c r="Q3524" s="9" t="s">
        <v>8317</v>
      </c>
      <c r="R3524" s="9" t="s">
        <v>8318</v>
      </c>
      <c r="S3524" s="13">
        <f>(((K3524/60)/60)/24)+DATE(1970,1,1)+(-5/24)</f>
        <v>42234.581550925919</v>
      </c>
      <c r="T3524" s="13">
        <f>(((J3524/60)/60)/24)+DATE(1970,1,1)+(-5/24)</f>
        <v>42262.212500000001</v>
      </c>
      <c r="U3524">
        <f t="shared" si="55"/>
        <v>2015</v>
      </c>
    </row>
    <row r="3525" spans="1:21" ht="45" x14ac:dyDescent="0.2">
      <c r="A3525" s="8">
        <f>F3525/E3525</f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14">
        <f>F3525/M3525</f>
        <v>56.825000000000003</v>
      </c>
      <c r="Q3525" s="9" t="s">
        <v>8317</v>
      </c>
      <c r="R3525" s="9" t="s">
        <v>8318</v>
      </c>
      <c r="S3525" s="13">
        <f>(((K3525/60)/60)/24)+DATE(1970,1,1)+(-5/24)</f>
        <v>42581.189212962963</v>
      </c>
      <c r="T3525" s="13">
        <f>(((J3525/60)/60)/24)+DATE(1970,1,1)+(-5/24)</f>
        <v>42638.749999999993</v>
      </c>
      <c r="U3525">
        <f t="shared" si="55"/>
        <v>2016</v>
      </c>
    </row>
    <row r="3526" spans="1:21" ht="45" x14ac:dyDescent="0.2">
      <c r="A3526" s="8">
        <f>F3526/E3526</f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14">
        <f>F3526/M3526</f>
        <v>137.24324324324326</v>
      </c>
      <c r="Q3526" s="9" t="s">
        <v>8317</v>
      </c>
      <c r="R3526" s="9" t="s">
        <v>8318</v>
      </c>
      <c r="S3526" s="13">
        <f>(((K3526/60)/60)/24)+DATE(1970,1,1)+(-5/24)</f>
        <v>41880.555243055554</v>
      </c>
      <c r="T3526" s="13">
        <f>(((J3526/60)/60)/24)+DATE(1970,1,1)+(-5/24)</f>
        <v>41894.958333333328</v>
      </c>
      <c r="U3526">
        <f t="shared" si="55"/>
        <v>2014</v>
      </c>
    </row>
    <row r="3527" spans="1:21" ht="45" x14ac:dyDescent="0.2">
      <c r="A3527" s="8">
        <f>F3527/E3527</f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14">
        <f>F3527/M3527</f>
        <v>75.714285714285708</v>
      </c>
      <c r="Q3527" s="9" t="s">
        <v>8317</v>
      </c>
      <c r="R3527" s="9" t="s">
        <v>8318</v>
      </c>
      <c r="S3527" s="13">
        <f>(((K3527/60)/60)/24)+DATE(1970,1,1)+(-5/24)</f>
        <v>42214.487337962964</v>
      </c>
      <c r="T3527" s="13">
        <f>(((J3527/60)/60)/24)+DATE(1970,1,1)+(-5/24)</f>
        <v>42225.458333333336</v>
      </c>
      <c r="U3527">
        <f t="shared" si="55"/>
        <v>2015</v>
      </c>
    </row>
    <row r="3528" spans="1:21" ht="45" x14ac:dyDescent="0.2">
      <c r="A3528" s="8">
        <f>F3528/E3528</f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14">
        <f>F3528/M3528</f>
        <v>99</v>
      </c>
      <c r="Q3528" s="9" t="s">
        <v>8317</v>
      </c>
      <c r="R3528" s="9" t="s">
        <v>8318</v>
      </c>
      <c r="S3528" s="13">
        <f>(((K3528/60)/60)/24)+DATE(1970,1,1)+(-5/24)</f>
        <v>42460.126979166664</v>
      </c>
      <c r="T3528" s="13">
        <f>(((J3528/60)/60)/24)+DATE(1970,1,1)+(-5/24)</f>
        <v>42488.040972222218</v>
      </c>
      <c r="U3528">
        <f t="shared" si="55"/>
        <v>2016</v>
      </c>
    </row>
    <row r="3529" spans="1:21" ht="45" x14ac:dyDescent="0.2">
      <c r="A3529" s="8">
        <f>F3529/E3529</f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14">
        <f>F3529/M3529</f>
        <v>81.569767441860463</v>
      </c>
      <c r="Q3529" s="9" t="s">
        <v>8317</v>
      </c>
      <c r="R3529" s="9" t="s">
        <v>8318</v>
      </c>
      <c r="S3529" s="13">
        <f>(((K3529/60)/60)/24)+DATE(1970,1,1)+(-5/24)</f>
        <v>42166.814872685187</v>
      </c>
      <c r="T3529" s="13">
        <f>(((J3529/60)/60)/24)+DATE(1970,1,1)+(-5/24)</f>
        <v>42195.957638888889</v>
      </c>
      <c r="U3529">
        <f t="shared" si="55"/>
        <v>2015</v>
      </c>
    </row>
    <row r="3530" spans="1:21" ht="45" x14ac:dyDescent="0.2">
      <c r="A3530" s="8">
        <f>F3530/E3530</f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14">
        <f>F3530/M3530</f>
        <v>45.108108108108105</v>
      </c>
      <c r="Q3530" s="9" t="s">
        <v>8317</v>
      </c>
      <c r="R3530" s="9" t="s">
        <v>8318</v>
      </c>
      <c r="S3530" s="13">
        <f>(((K3530/60)/60)/24)+DATE(1970,1,1)+(-5/24)</f>
        <v>42733.293032407404</v>
      </c>
      <c r="T3530" s="13">
        <f>(((J3530/60)/60)/24)+DATE(1970,1,1)+(-5/24)</f>
        <v>42753.293032407404</v>
      </c>
      <c r="U3530">
        <f t="shared" si="55"/>
        <v>2016</v>
      </c>
    </row>
    <row r="3531" spans="1:21" ht="45" x14ac:dyDescent="0.2">
      <c r="A3531" s="8">
        <f>F3531/E3531</f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14">
        <f>F3531/M3531</f>
        <v>36.666666666666664</v>
      </c>
      <c r="Q3531" s="9" t="s">
        <v>8317</v>
      </c>
      <c r="R3531" s="9" t="s">
        <v>8318</v>
      </c>
      <c r="S3531" s="13">
        <f>(((K3531/60)/60)/24)+DATE(1970,1,1)+(-5/24)</f>
        <v>42177.553449074076</v>
      </c>
      <c r="T3531" s="13">
        <f>(((J3531/60)/60)/24)+DATE(1970,1,1)+(-5/24)</f>
        <v>42197.833333333336</v>
      </c>
      <c r="U3531">
        <f t="shared" si="55"/>
        <v>2015</v>
      </c>
    </row>
    <row r="3532" spans="1:21" ht="45" x14ac:dyDescent="0.2">
      <c r="A3532" s="8">
        <f>F3532/E3532</f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14">
        <f>F3532/M3532</f>
        <v>125</v>
      </c>
      <c r="Q3532" s="9" t="s">
        <v>8317</v>
      </c>
      <c r="R3532" s="9" t="s">
        <v>8318</v>
      </c>
      <c r="S3532" s="13">
        <f>(((K3532/60)/60)/24)+DATE(1970,1,1)+(-5/24)</f>
        <v>42442.41501157407</v>
      </c>
      <c r="T3532" s="13">
        <f>(((J3532/60)/60)/24)+DATE(1970,1,1)+(-5/24)</f>
        <v>42470.624999999993</v>
      </c>
      <c r="U3532">
        <f t="shared" si="55"/>
        <v>2016</v>
      </c>
    </row>
    <row r="3533" spans="1:21" x14ac:dyDescent="0.2">
      <c r="A3533" s="8">
        <f>F3533/E3533</f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14">
        <f>F3533/M3533</f>
        <v>49.230769230769234</v>
      </c>
      <c r="Q3533" s="9" t="s">
        <v>8317</v>
      </c>
      <c r="R3533" s="9" t="s">
        <v>8318</v>
      </c>
      <c r="S3533" s="13">
        <f>(((K3533/60)/60)/24)+DATE(1970,1,1)+(-5/24)</f>
        <v>42521.44599537037</v>
      </c>
      <c r="T3533" s="13">
        <f>(((J3533/60)/60)/24)+DATE(1970,1,1)+(-5/24)</f>
        <v>42551.44599537037</v>
      </c>
      <c r="U3533">
        <f t="shared" si="55"/>
        <v>2016</v>
      </c>
    </row>
    <row r="3534" spans="1:21" ht="45" x14ac:dyDescent="0.2">
      <c r="A3534" s="8">
        <f>F3534/E3534</f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14">
        <f>F3534/M3534</f>
        <v>42.296296296296298</v>
      </c>
      <c r="Q3534" s="9" t="s">
        <v>8317</v>
      </c>
      <c r="R3534" s="9" t="s">
        <v>8318</v>
      </c>
      <c r="S3534" s="13">
        <f>(((K3534/60)/60)/24)+DATE(1970,1,1)+(-5/24)</f>
        <v>41884.391516203701</v>
      </c>
      <c r="T3534" s="13">
        <f>(((J3534/60)/60)/24)+DATE(1970,1,1)+(-5/24)</f>
        <v>41899.957638888889</v>
      </c>
      <c r="U3534">
        <f t="shared" si="55"/>
        <v>2014</v>
      </c>
    </row>
    <row r="3535" spans="1:21" ht="45" x14ac:dyDescent="0.2">
      <c r="A3535" s="8">
        <f>F3535/E3535</f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14">
        <f>F3535/M3535</f>
        <v>78.875</v>
      </c>
      <c r="Q3535" s="9" t="s">
        <v>8317</v>
      </c>
      <c r="R3535" s="9" t="s">
        <v>8318</v>
      </c>
      <c r="S3535" s="13">
        <f>(((K3535/60)/60)/24)+DATE(1970,1,1)+(-5/24)</f>
        <v>42289.552858796298</v>
      </c>
      <c r="T3535" s="13">
        <f>(((J3535/60)/60)/24)+DATE(1970,1,1)+(-5/24)</f>
        <v>42319.594525462955</v>
      </c>
      <c r="U3535">
        <f t="shared" si="55"/>
        <v>2015</v>
      </c>
    </row>
    <row r="3536" spans="1:21" ht="30" x14ac:dyDescent="0.2">
      <c r="A3536" s="8">
        <f>F3536/E3536</f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14">
        <f>F3536/M3536</f>
        <v>38.284313725490193</v>
      </c>
      <c r="Q3536" s="9" t="s">
        <v>8317</v>
      </c>
      <c r="R3536" s="9" t="s">
        <v>8318</v>
      </c>
      <c r="S3536" s="13">
        <f>(((K3536/60)/60)/24)+DATE(1970,1,1)+(-5/24)</f>
        <v>42243.416932870365</v>
      </c>
      <c r="T3536" s="13">
        <f>(((J3536/60)/60)/24)+DATE(1970,1,1)+(-5/24)</f>
        <v>42278.416932870365</v>
      </c>
      <c r="U3536">
        <f t="shared" si="55"/>
        <v>2015</v>
      </c>
    </row>
    <row r="3537" spans="1:21" ht="45" x14ac:dyDescent="0.2">
      <c r="A3537" s="8">
        <f>F3537/E3537</f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14">
        <f>F3537/M3537</f>
        <v>44.847826086956523</v>
      </c>
      <c r="Q3537" s="9" t="s">
        <v>8317</v>
      </c>
      <c r="R3537" s="9" t="s">
        <v>8318</v>
      </c>
      <c r="S3537" s="13">
        <f>(((K3537/60)/60)/24)+DATE(1970,1,1)+(-5/24)</f>
        <v>42248.431828703695</v>
      </c>
      <c r="T3537" s="13">
        <f>(((J3537/60)/60)/24)+DATE(1970,1,1)+(-5/24)</f>
        <v>42279.541666666664</v>
      </c>
      <c r="U3537">
        <f t="shared" si="55"/>
        <v>2015</v>
      </c>
    </row>
    <row r="3538" spans="1:21" ht="45" x14ac:dyDescent="0.2">
      <c r="A3538" s="8">
        <f>F3538/E3538</f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14">
        <f>F3538/M3538</f>
        <v>13.529411764705882</v>
      </c>
      <c r="Q3538" s="9" t="s">
        <v>8317</v>
      </c>
      <c r="R3538" s="9" t="s">
        <v>8318</v>
      </c>
      <c r="S3538" s="13">
        <f>(((K3538/60)/60)/24)+DATE(1970,1,1)+(-5/24)</f>
        <v>42328.518807870372</v>
      </c>
      <c r="T3538" s="13">
        <f>(((J3538/60)/60)/24)+DATE(1970,1,1)+(-5/24)</f>
        <v>42358.290972222218</v>
      </c>
      <c r="U3538">
        <f t="shared" si="55"/>
        <v>2015</v>
      </c>
    </row>
    <row r="3539" spans="1:21" ht="45" x14ac:dyDescent="0.2">
      <c r="A3539" s="8">
        <f>F3539/E3539</f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14">
        <f>F3539/M3539</f>
        <v>43.5</v>
      </c>
      <c r="Q3539" s="9" t="s">
        <v>8317</v>
      </c>
      <c r="R3539" s="9" t="s">
        <v>8318</v>
      </c>
      <c r="S3539" s="13">
        <f>(((K3539/60)/60)/24)+DATE(1970,1,1)+(-5/24)</f>
        <v>41923.146018518513</v>
      </c>
      <c r="T3539" s="13">
        <f>(((J3539/60)/60)/24)+DATE(1970,1,1)+(-5/24)</f>
        <v>41960.124305555553</v>
      </c>
      <c r="U3539">
        <f t="shared" si="55"/>
        <v>2014</v>
      </c>
    </row>
    <row r="3540" spans="1:21" ht="45" x14ac:dyDescent="0.2">
      <c r="A3540" s="8">
        <f>F3540/E3540</f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14">
        <f>F3540/M3540</f>
        <v>30.951807228915662</v>
      </c>
      <c r="Q3540" s="9" t="s">
        <v>8317</v>
      </c>
      <c r="R3540" s="9" t="s">
        <v>8318</v>
      </c>
      <c r="S3540" s="13">
        <f>(((K3540/60)/60)/24)+DATE(1970,1,1)+(-5/24)</f>
        <v>42571.212268518517</v>
      </c>
      <c r="T3540" s="13">
        <f>(((J3540/60)/60)/24)+DATE(1970,1,1)+(-5/24)</f>
        <v>42599.212268518517</v>
      </c>
      <c r="U3540">
        <f t="shared" si="55"/>
        <v>2016</v>
      </c>
    </row>
    <row r="3541" spans="1:21" ht="45" x14ac:dyDescent="0.2">
      <c r="A3541" s="8">
        <f>F3541/E3541</f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14">
        <f>F3541/M3541</f>
        <v>55.230769230769234</v>
      </c>
      <c r="Q3541" s="9" t="s">
        <v>8317</v>
      </c>
      <c r="R3541" s="9" t="s">
        <v>8318</v>
      </c>
      <c r="S3541" s="13">
        <f>(((K3541/60)/60)/24)+DATE(1970,1,1)+(-5/24)</f>
        <v>42600.547708333332</v>
      </c>
      <c r="T3541" s="13">
        <f>(((J3541/60)/60)/24)+DATE(1970,1,1)+(-5/24)</f>
        <v>42621.547708333332</v>
      </c>
      <c r="U3541">
        <f t="shared" si="55"/>
        <v>2016</v>
      </c>
    </row>
    <row r="3542" spans="1:21" ht="45" x14ac:dyDescent="0.2">
      <c r="A3542" s="8">
        <f>F3542/E3542</f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14">
        <f>F3542/M3542</f>
        <v>46.125</v>
      </c>
      <c r="Q3542" s="9" t="s">
        <v>8317</v>
      </c>
      <c r="R3542" s="9" t="s">
        <v>8318</v>
      </c>
      <c r="S3542" s="13">
        <f>(((K3542/60)/60)/24)+DATE(1970,1,1)+(-5/24)</f>
        <v>42516.795034722221</v>
      </c>
      <c r="T3542" s="13">
        <f>(((J3542/60)/60)/24)+DATE(1970,1,1)+(-5/24)</f>
        <v>42546.795034722221</v>
      </c>
      <c r="U3542">
        <f t="shared" si="55"/>
        <v>2016</v>
      </c>
    </row>
    <row r="3543" spans="1:21" ht="45" x14ac:dyDescent="0.2">
      <c r="A3543" s="8">
        <f>F3543/E3543</f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14">
        <f>F3543/M3543</f>
        <v>39.375</v>
      </c>
      <c r="Q3543" s="9" t="s">
        <v>8317</v>
      </c>
      <c r="R3543" s="9" t="s">
        <v>8318</v>
      </c>
      <c r="S3543" s="13">
        <f>(((K3543/60)/60)/24)+DATE(1970,1,1)+(-5/24)</f>
        <v>42222.521701388883</v>
      </c>
      <c r="T3543" s="13">
        <f>(((J3543/60)/60)/24)+DATE(1970,1,1)+(-5/24)</f>
        <v>42247.521701388883</v>
      </c>
      <c r="U3543">
        <f t="shared" si="55"/>
        <v>2015</v>
      </c>
    </row>
    <row r="3544" spans="1:21" ht="45" x14ac:dyDescent="0.2">
      <c r="A3544" s="8">
        <f>F3544/E3544</f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14">
        <f>F3544/M3544</f>
        <v>66.152941176470591</v>
      </c>
      <c r="Q3544" s="9" t="s">
        <v>8317</v>
      </c>
      <c r="R3544" s="9" t="s">
        <v>8318</v>
      </c>
      <c r="S3544" s="13">
        <f>(((K3544/60)/60)/24)+DATE(1970,1,1)+(-5/24)</f>
        <v>41829.391458333332</v>
      </c>
      <c r="T3544" s="13">
        <f>(((J3544/60)/60)/24)+DATE(1970,1,1)+(-5/24)</f>
        <v>41889.391458333332</v>
      </c>
      <c r="U3544">
        <f t="shared" si="55"/>
        <v>2014</v>
      </c>
    </row>
    <row r="3545" spans="1:21" ht="45" x14ac:dyDescent="0.2">
      <c r="A3545" s="8">
        <f>F3545/E3545</f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14">
        <f>F3545/M3545</f>
        <v>54.137931034482762</v>
      </c>
      <c r="Q3545" s="9" t="s">
        <v>8317</v>
      </c>
      <c r="R3545" s="9" t="s">
        <v>8318</v>
      </c>
      <c r="S3545" s="13">
        <f>(((K3545/60)/60)/24)+DATE(1970,1,1)+(-5/24)</f>
        <v>42150.546979166662</v>
      </c>
      <c r="T3545" s="13">
        <f>(((J3545/60)/60)/24)+DATE(1970,1,1)+(-5/24)</f>
        <v>42180.546979166662</v>
      </c>
      <c r="U3545">
        <f t="shared" si="55"/>
        <v>2015</v>
      </c>
    </row>
    <row r="3546" spans="1:21" ht="30" x14ac:dyDescent="0.2">
      <c r="A3546" s="8">
        <f>F3546/E3546</f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14">
        <f>F3546/M3546</f>
        <v>104.16666666666667</v>
      </c>
      <c r="Q3546" s="9" t="s">
        <v>8317</v>
      </c>
      <c r="R3546" s="9" t="s">
        <v>8318</v>
      </c>
      <c r="S3546" s="13">
        <f>(((K3546/60)/60)/24)+DATE(1970,1,1)+(-5/24)</f>
        <v>42040.623344907406</v>
      </c>
      <c r="T3546" s="13">
        <f>(((J3546/60)/60)/24)+DATE(1970,1,1)+(-5/24)</f>
        <v>42070.623344907406</v>
      </c>
      <c r="U3546">
        <f t="shared" si="55"/>
        <v>2015</v>
      </c>
    </row>
    <row r="3547" spans="1:21" ht="45" x14ac:dyDescent="0.2">
      <c r="A3547" s="8">
        <f>F3547/E3547</f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14">
        <f>F3547/M3547</f>
        <v>31.375</v>
      </c>
      <c r="Q3547" s="9" t="s">
        <v>8317</v>
      </c>
      <c r="R3547" s="9" t="s">
        <v>8318</v>
      </c>
      <c r="S3547" s="13">
        <f>(((K3547/60)/60)/24)+DATE(1970,1,1)+(-5/24)</f>
        <v>42075.599062499998</v>
      </c>
      <c r="T3547" s="13">
        <f>(((J3547/60)/60)/24)+DATE(1970,1,1)+(-5/24)</f>
        <v>42105.599062499998</v>
      </c>
      <c r="U3547">
        <f t="shared" si="55"/>
        <v>2015</v>
      </c>
    </row>
    <row r="3548" spans="1:21" ht="45" x14ac:dyDescent="0.2">
      <c r="A3548" s="8">
        <f>F3548/E3548</f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14">
        <f>F3548/M3548</f>
        <v>59.210526315789473</v>
      </c>
      <c r="Q3548" s="9" t="s">
        <v>8317</v>
      </c>
      <c r="R3548" s="9" t="s">
        <v>8318</v>
      </c>
      <c r="S3548" s="13">
        <f>(((K3548/60)/60)/24)+DATE(1970,1,1)+(-5/24)</f>
        <v>42073.452361111107</v>
      </c>
      <c r="T3548" s="13">
        <f>(((J3548/60)/60)/24)+DATE(1970,1,1)+(-5/24)</f>
        <v>42094.957638888889</v>
      </c>
      <c r="U3548">
        <f t="shared" si="55"/>
        <v>2015</v>
      </c>
    </row>
    <row r="3549" spans="1:21" ht="45" x14ac:dyDescent="0.2">
      <c r="A3549" s="8">
        <f>F3549/E3549</f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14">
        <f>F3549/M3549</f>
        <v>119.17633928571429</v>
      </c>
      <c r="Q3549" s="9" t="s">
        <v>8317</v>
      </c>
      <c r="R3549" s="9" t="s">
        <v>8318</v>
      </c>
      <c r="S3549" s="13">
        <f>(((K3549/60)/60)/24)+DATE(1970,1,1)+(-5/24)</f>
        <v>42479.870381944442</v>
      </c>
      <c r="T3549" s="13">
        <f>(((J3549/60)/60)/24)+DATE(1970,1,1)+(-5/24)</f>
        <v>42503.957638888889</v>
      </c>
      <c r="U3549">
        <f t="shared" si="55"/>
        <v>2016</v>
      </c>
    </row>
    <row r="3550" spans="1:21" ht="45" x14ac:dyDescent="0.2">
      <c r="A3550" s="8">
        <f>F3550/E3550</f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14">
        <f>F3550/M3550</f>
        <v>164.61538461538461</v>
      </c>
      <c r="Q3550" s="9" t="s">
        <v>8317</v>
      </c>
      <c r="R3550" s="9" t="s">
        <v>8318</v>
      </c>
      <c r="S3550" s="13">
        <f>(((K3550/60)/60)/24)+DATE(1970,1,1)+(-5/24)</f>
        <v>42411.733958333331</v>
      </c>
      <c r="T3550" s="13">
        <f>(((J3550/60)/60)/24)+DATE(1970,1,1)+(-5/24)</f>
        <v>42433.833333333336</v>
      </c>
      <c r="U3550">
        <f t="shared" si="55"/>
        <v>2016</v>
      </c>
    </row>
    <row r="3551" spans="1:21" ht="45" x14ac:dyDescent="0.2">
      <c r="A3551" s="8">
        <f>F3551/E3551</f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14">
        <f>F3551/M3551</f>
        <v>24.285714285714285</v>
      </c>
      <c r="Q3551" s="9" t="s">
        <v>8317</v>
      </c>
      <c r="R3551" s="9" t="s">
        <v>8318</v>
      </c>
      <c r="S3551" s="13">
        <f>(((K3551/60)/60)/24)+DATE(1970,1,1)+(-5/24)</f>
        <v>42223.186030092591</v>
      </c>
      <c r="T3551" s="13">
        <f>(((J3551/60)/60)/24)+DATE(1970,1,1)+(-5/24)</f>
        <v>42251.186030092591</v>
      </c>
      <c r="U3551">
        <f t="shared" si="55"/>
        <v>2015</v>
      </c>
    </row>
    <row r="3552" spans="1:21" ht="45" x14ac:dyDescent="0.2">
      <c r="A3552" s="8">
        <f>F3552/E3552</f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14">
        <f>F3552/M3552</f>
        <v>40.9375</v>
      </c>
      <c r="Q3552" s="9" t="s">
        <v>8317</v>
      </c>
      <c r="R3552" s="9" t="s">
        <v>8318</v>
      </c>
      <c r="S3552" s="13">
        <f>(((K3552/60)/60)/24)+DATE(1970,1,1)+(-5/24)</f>
        <v>42462.685162037036</v>
      </c>
      <c r="T3552" s="13">
        <f>(((J3552/60)/60)/24)+DATE(1970,1,1)+(-5/24)</f>
        <v>42492.685162037036</v>
      </c>
      <c r="U3552">
        <f t="shared" si="55"/>
        <v>2016</v>
      </c>
    </row>
    <row r="3553" spans="1:21" ht="45" x14ac:dyDescent="0.2">
      <c r="A3553" s="8">
        <f>F3553/E3553</f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14">
        <f>F3553/M3553</f>
        <v>61.1</v>
      </c>
      <c r="Q3553" s="9" t="s">
        <v>8317</v>
      </c>
      <c r="R3553" s="9" t="s">
        <v>8318</v>
      </c>
      <c r="S3553" s="13">
        <f>(((K3553/60)/60)/24)+DATE(1970,1,1)+(-5/24)</f>
        <v>41753.307523148142</v>
      </c>
      <c r="T3553" s="13">
        <f>(((J3553/60)/60)/24)+DATE(1970,1,1)+(-5/24)</f>
        <v>41781.713194444441</v>
      </c>
      <c r="U3553">
        <f t="shared" si="55"/>
        <v>2014</v>
      </c>
    </row>
    <row r="3554" spans="1:21" ht="45" x14ac:dyDescent="0.2">
      <c r="A3554" s="8">
        <f>F3554/E3554</f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14">
        <f>F3554/M3554</f>
        <v>38.65</v>
      </c>
      <c r="Q3554" s="9" t="s">
        <v>8317</v>
      </c>
      <c r="R3554" s="9" t="s">
        <v>8318</v>
      </c>
      <c r="S3554" s="13">
        <f>(((K3554/60)/60)/24)+DATE(1970,1,1)+(-5/24)</f>
        <v>41788.378749999996</v>
      </c>
      <c r="T3554" s="13">
        <f>(((J3554/60)/60)/24)+DATE(1970,1,1)+(-5/24)</f>
        <v>41818.378749999996</v>
      </c>
      <c r="U3554">
        <f t="shared" si="55"/>
        <v>2014</v>
      </c>
    </row>
    <row r="3555" spans="1:21" ht="45" x14ac:dyDescent="0.2">
      <c r="A3555" s="8">
        <f>F3555/E3555</f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14">
        <f>F3555/M3555</f>
        <v>56.20192307692308</v>
      </c>
      <c r="Q3555" s="9" t="s">
        <v>8317</v>
      </c>
      <c r="R3555" s="9" t="s">
        <v>8318</v>
      </c>
      <c r="S3555" s="13">
        <f>(((K3555/60)/60)/24)+DATE(1970,1,1)+(-5/24)</f>
        <v>42195.820370370369</v>
      </c>
      <c r="T3555" s="13">
        <f>(((J3555/60)/60)/24)+DATE(1970,1,1)+(-5/24)</f>
        <v>42227.791666666664</v>
      </c>
      <c r="U3555">
        <f t="shared" si="55"/>
        <v>2015</v>
      </c>
    </row>
    <row r="3556" spans="1:21" ht="45" x14ac:dyDescent="0.2">
      <c r="A3556" s="8">
        <f>F3556/E3556</f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14">
        <f>F3556/M3556</f>
        <v>107.00207547169811</v>
      </c>
      <c r="Q3556" s="9" t="s">
        <v>8317</v>
      </c>
      <c r="R3556" s="9" t="s">
        <v>8318</v>
      </c>
      <c r="S3556" s="13">
        <f>(((K3556/60)/60)/24)+DATE(1970,1,1)+(-5/24)</f>
        <v>42015.842118055552</v>
      </c>
      <c r="T3556" s="13">
        <f>(((J3556/60)/60)/24)+DATE(1970,1,1)+(-5/24)</f>
        <v>42046.499999999993</v>
      </c>
      <c r="U3556">
        <f t="shared" si="55"/>
        <v>2015</v>
      </c>
    </row>
    <row r="3557" spans="1:21" ht="45" x14ac:dyDescent="0.2">
      <c r="A3557" s="8">
        <f>F3557/E3557</f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14">
        <f>F3557/M3557</f>
        <v>171.42857142857142</v>
      </c>
      <c r="Q3557" s="9" t="s">
        <v>8317</v>
      </c>
      <c r="R3557" s="9" t="s">
        <v>8318</v>
      </c>
      <c r="S3557" s="13">
        <f>(((K3557/60)/60)/24)+DATE(1970,1,1)+(-5/24)</f>
        <v>42661.233726851853</v>
      </c>
      <c r="T3557" s="13">
        <f>(((J3557/60)/60)/24)+DATE(1970,1,1)+(-5/24)</f>
        <v>42691.27539351851</v>
      </c>
      <c r="U3557">
        <f t="shared" si="55"/>
        <v>2016</v>
      </c>
    </row>
    <row r="3558" spans="1:21" ht="45" x14ac:dyDescent="0.2">
      <c r="A3558" s="8">
        <f>F3558/E3558</f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14">
        <f>F3558/M3558</f>
        <v>110.5</v>
      </c>
      <c r="Q3558" s="9" t="s">
        <v>8317</v>
      </c>
      <c r="R3558" s="9" t="s">
        <v>8318</v>
      </c>
      <c r="S3558" s="13">
        <f>(((K3558/60)/60)/24)+DATE(1970,1,1)+(-5/24)</f>
        <v>41808.441249999996</v>
      </c>
      <c r="T3558" s="13">
        <f>(((J3558/60)/60)/24)+DATE(1970,1,1)+(-5/24)</f>
        <v>41868.441249999996</v>
      </c>
      <c r="U3558">
        <f t="shared" si="55"/>
        <v>2014</v>
      </c>
    </row>
    <row r="3559" spans="1:21" ht="45" x14ac:dyDescent="0.2">
      <c r="A3559" s="8">
        <f>F3559/E3559</f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14">
        <f>F3559/M3559</f>
        <v>179.27598566308242</v>
      </c>
      <c r="Q3559" s="9" t="s">
        <v>8317</v>
      </c>
      <c r="R3559" s="9" t="s">
        <v>8318</v>
      </c>
      <c r="S3559" s="13">
        <f>(((K3559/60)/60)/24)+DATE(1970,1,1)+(-5/24)</f>
        <v>41730.068414351852</v>
      </c>
      <c r="T3559" s="13">
        <f>(((J3559/60)/60)/24)+DATE(1970,1,1)+(-5/24)</f>
        <v>41764.068414351852</v>
      </c>
      <c r="U3559">
        <f t="shared" si="55"/>
        <v>2014</v>
      </c>
    </row>
    <row r="3560" spans="1:21" ht="45" x14ac:dyDescent="0.2">
      <c r="A3560" s="8">
        <f>F3560/E3560</f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14">
        <f>F3560/M3560</f>
        <v>22.90909090909091</v>
      </c>
      <c r="Q3560" s="9" t="s">
        <v>8317</v>
      </c>
      <c r="R3560" s="9" t="s">
        <v>8318</v>
      </c>
      <c r="S3560" s="13">
        <f>(((K3560/60)/60)/24)+DATE(1970,1,1)+(-5/24)</f>
        <v>42139.608506944445</v>
      </c>
      <c r="T3560" s="13">
        <f>(((J3560/60)/60)/24)+DATE(1970,1,1)+(-5/24)</f>
        <v>42181.666666666664</v>
      </c>
      <c r="U3560">
        <f t="shared" si="55"/>
        <v>2015</v>
      </c>
    </row>
    <row r="3561" spans="1:21" ht="45" x14ac:dyDescent="0.2">
      <c r="A3561" s="8">
        <f>F3561/E3561</f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14">
        <f>F3561/M3561</f>
        <v>43.125</v>
      </c>
      <c r="Q3561" s="9" t="s">
        <v>8317</v>
      </c>
      <c r="R3561" s="9" t="s">
        <v>8318</v>
      </c>
      <c r="S3561" s="13">
        <f>(((K3561/60)/60)/24)+DATE(1970,1,1)+(-5/24)</f>
        <v>42193.887824074067</v>
      </c>
      <c r="T3561" s="13">
        <f>(((J3561/60)/60)/24)+DATE(1970,1,1)+(-5/24)</f>
        <v>42216.165277777771</v>
      </c>
      <c r="U3561">
        <f t="shared" si="55"/>
        <v>2015</v>
      </c>
    </row>
    <row r="3562" spans="1:21" ht="45" x14ac:dyDescent="0.2">
      <c r="A3562" s="8">
        <f>F3562/E3562</f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14">
        <f>F3562/M3562</f>
        <v>46.891891891891895</v>
      </c>
      <c r="Q3562" s="9" t="s">
        <v>8317</v>
      </c>
      <c r="R3562" s="9" t="s">
        <v>8318</v>
      </c>
      <c r="S3562" s="13">
        <f>(((K3562/60)/60)/24)+DATE(1970,1,1)+(-5/24)</f>
        <v>42115.681319444448</v>
      </c>
      <c r="T3562" s="13">
        <f>(((J3562/60)/60)/24)+DATE(1970,1,1)+(-5/24)</f>
        <v>42150.906249999993</v>
      </c>
      <c r="U3562">
        <f t="shared" si="55"/>
        <v>2015</v>
      </c>
    </row>
    <row r="3563" spans="1:21" ht="105" x14ac:dyDescent="0.2">
      <c r="A3563" s="8">
        <f>F3563/E3563</f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14">
        <f>F3563/M3563</f>
        <v>47.407407407407405</v>
      </c>
      <c r="Q3563" s="9" t="s">
        <v>8317</v>
      </c>
      <c r="R3563" s="9" t="s">
        <v>8318</v>
      </c>
      <c r="S3563" s="13">
        <f>(((K3563/60)/60)/24)+DATE(1970,1,1)+(-5/24)</f>
        <v>42203.471967592595</v>
      </c>
      <c r="T3563" s="13">
        <f>(((J3563/60)/60)/24)+DATE(1970,1,1)+(-5/24)</f>
        <v>42221.566666666658</v>
      </c>
      <c r="U3563">
        <f t="shared" si="55"/>
        <v>2015</v>
      </c>
    </row>
    <row r="3564" spans="1:21" ht="45" x14ac:dyDescent="0.2">
      <c r="A3564" s="8">
        <f>F3564/E3564</f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14">
        <f>F3564/M3564</f>
        <v>15.129032258064516</v>
      </c>
      <c r="Q3564" s="9" t="s">
        <v>8317</v>
      </c>
      <c r="R3564" s="9" t="s">
        <v>8318</v>
      </c>
      <c r="S3564" s="13">
        <f>(((K3564/60)/60)/24)+DATE(1970,1,1)+(-5/24)</f>
        <v>42433.553553240738</v>
      </c>
      <c r="T3564" s="13">
        <f>(((J3564/60)/60)/24)+DATE(1970,1,1)+(-5/24)</f>
        <v>42442.708333333336</v>
      </c>
      <c r="U3564">
        <f t="shared" si="55"/>
        <v>2016</v>
      </c>
    </row>
    <row r="3565" spans="1:21" ht="45" x14ac:dyDescent="0.2">
      <c r="A3565" s="8">
        <f>F3565/E3565</f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14">
        <f>F3565/M3565</f>
        <v>21.098000000000003</v>
      </c>
      <c r="Q3565" s="9" t="s">
        <v>8317</v>
      </c>
      <c r="R3565" s="9" t="s">
        <v>8318</v>
      </c>
      <c r="S3565" s="13">
        <f>(((K3565/60)/60)/24)+DATE(1970,1,1)+(-5/24)</f>
        <v>42555.46361111111</v>
      </c>
      <c r="T3565" s="13">
        <f>(((J3565/60)/60)/24)+DATE(1970,1,1)+(-5/24)</f>
        <v>42583.583333333336</v>
      </c>
      <c r="U3565">
        <f t="shared" si="55"/>
        <v>2016</v>
      </c>
    </row>
    <row r="3566" spans="1:21" ht="30" x14ac:dyDescent="0.2">
      <c r="A3566" s="8">
        <f>F3566/E3566</f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14">
        <f>F3566/M3566</f>
        <v>59.117647058823529</v>
      </c>
      <c r="Q3566" s="9" t="s">
        <v>8317</v>
      </c>
      <c r="R3566" s="9" t="s">
        <v>8318</v>
      </c>
      <c r="S3566" s="13">
        <f>(((K3566/60)/60)/24)+DATE(1970,1,1)+(-5/24)</f>
        <v>42236.414918981485</v>
      </c>
      <c r="T3566" s="13">
        <f>(((J3566/60)/60)/24)+DATE(1970,1,1)+(-5/24)</f>
        <v>42282.458333333336</v>
      </c>
      <c r="U3566">
        <f t="shared" si="55"/>
        <v>2015</v>
      </c>
    </row>
    <row r="3567" spans="1:21" ht="45" x14ac:dyDescent="0.2">
      <c r="A3567" s="8">
        <f>F3567/E3567</f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14">
        <f>F3567/M3567</f>
        <v>97.916666666666671</v>
      </c>
      <c r="Q3567" s="9" t="s">
        <v>8317</v>
      </c>
      <c r="R3567" s="9" t="s">
        <v>8318</v>
      </c>
      <c r="S3567" s="13">
        <f>(((K3567/60)/60)/24)+DATE(1970,1,1)+(-5/24)</f>
        <v>41974.534814814811</v>
      </c>
      <c r="T3567" s="13">
        <f>(((J3567/60)/60)/24)+DATE(1970,1,1)+(-5/24)</f>
        <v>42004.534814814811</v>
      </c>
      <c r="U3567">
        <f t="shared" si="55"/>
        <v>2014</v>
      </c>
    </row>
    <row r="3568" spans="1:21" ht="45" x14ac:dyDescent="0.2">
      <c r="A3568" s="8">
        <f>F3568/E3568</f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14">
        <f>F3568/M3568</f>
        <v>55.131578947368418</v>
      </c>
      <c r="Q3568" s="9" t="s">
        <v>8317</v>
      </c>
      <c r="R3568" s="9" t="s">
        <v>8318</v>
      </c>
      <c r="S3568" s="13">
        <f>(((K3568/60)/60)/24)+DATE(1970,1,1)+(-5/24)</f>
        <v>41997.299571759257</v>
      </c>
      <c r="T3568" s="13">
        <f>(((J3568/60)/60)/24)+DATE(1970,1,1)+(-5/24)</f>
        <v>42027.299571759257</v>
      </c>
      <c r="U3568">
        <f t="shared" si="55"/>
        <v>2014</v>
      </c>
    </row>
    <row r="3569" spans="1:21" ht="45" x14ac:dyDescent="0.2">
      <c r="A3569" s="8">
        <f>F3569/E3569</f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14">
        <f>F3569/M3569</f>
        <v>26.536585365853657</v>
      </c>
      <c r="Q3569" s="9" t="s">
        <v>8317</v>
      </c>
      <c r="R3569" s="9" t="s">
        <v>8318</v>
      </c>
      <c r="S3569" s="13">
        <f>(((K3569/60)/60)/24)+DATE(1970,1,1)+(-5/24)</f>
        <v>42135.602361111109</v>
      </c>
      <c r="T3569" s="13">
        <f>(((J3569/60)/60)/24)+DATE(1970,1,1)+(-5/24)</f>
        <v>42165.602361111109</v>
      </c>
      <c r="U3569">
        <f t="shared" si="55"/>
        <v>2015</v>
      </c>
    </row>
    <row r="3570" spans="1:21" ht="45" x14ac:dyDescent="0.2">
      <c r="A3570" s="8">
        <f>F3570/E3570</f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14">
        <f>F3570/M3570</f>
        <v>58.421052631578945</v>
      </c>
      <c r="Q3570" s="9" t="s">
        <v>8317</v>
      </c>
      <c r="R3570" s="9" t="s">
        <v>8318</v>
      </c>
      <c r="S3570" s="13">
        <f>(((K3570/60)/60)/24)+DATE(1970,1,1)+(-5/24)</f>
        <v>41869.532337962963</v>
      </c>
      <c r="T3570" s="13">
        <f>(((J3570/60)/60)/24)+DATE(1970,1,1)+(-5/24)</f>
        <v>41899.532337962963</v>
      </c>
      <c r="U3570">
        <f t="shared" si="55"/>
        <v>2014</v>
      </c>
    </row>
    <row r="3571" spans="1:21" ht="45" x14ac:dyDescent="0.2">
      <c r="A3571" s="8">
        <f>F3571/E3571</f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14">
        <f>F3571/M3571</f>
        <v>122.53658536585365</v>
      </c>
      <c r="Q3571" s="9" t="s">
        <v>8317</v>
      </c>
      <c r="R3571" s="9" t="s">
        <v>8318</v>
      </c>
      <c r="S3571" s="13">
        <f>(((K3571/60)/60)/24)+DATE(1970,1,1)+(-5/24)</f>
        <v>41982.480277777773</v>
      </c>
      <c r="T3571" s="13">
        <f>(((J3571/60)/60)/24)+DATE(1970,1,1)+(-5/24)</f>
        <v>42012.480277777773</v>
      </c>
      <c r="U3571">
        <f t="shared" si="55"/>
        <v>2014</v>
      </c>
    </row>
    <row r="3572" spans="1:21" ht="45" x14ac:dyDescent="0.2">
      <c r="A3572" s="8">
        <f>F3572/E3572</f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14">
        <f>F3572/M3572</f>
        <v>87.961538461538467</v>
      </c>
      <c r="Q3572" s="9" t="s">
        <v>8317</v>
      </c>
      <c r="R3572" s="9" t="s">
        <v>8318</v>
      </c>
      <c r="S3572" s="13">
        <f>(((K3572/60)/60)/24)+DATE(1970,1,1)+(-5/24)</f>
        <v>41976.123645833337</v>
      </c>
      <c r="T3572" s="13">
        <f>(((J3572/60)/60)/24)+DATE(1970,1,1)+(-5/24)</f>
        <v>42004.083333333336</v>
      </c>
      <c r="U3572">
        <f t="shared" si="55"/>
        <v>2014</v>
      </c>
    </row>
    <row r="3573" spans="1:21" ht="45" x14ac:dyDescent="0.2">
      <c r="A3573" s="8">
        <f>F3573/E3573</f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14">
        <f>F3573/M3573</f>
        <v>73.239999999999995</v>
      </c>
      <c r="Q3573" s="9" t="s">
        <v>8317</v>
      </c>
      <c r="R3573" s="9" t="s">
        <v>8318</v>
      </c>
      <c r="S3573" s="13">
        <f>(((K3573/60)/60)/24)+DATE(1970,1,1)+(-5/24)</f>
        <v>41912.650613425925</v>
      </c>
      <c r="T3573" s="13">
        <f>(((J3573/60)/60)/24)+DATE(1970,1,1)+(-5/24)</f>
        <v>41942.650613425925</v>
      </c>
      <c r="U3573">
        <f t="shared" si="55"/>
        <v>2014</v>
      </c>
    </row>
    <row r="3574" spans="1:21" ht="30" x14ac:dyDescent="0.2">
      <c r="A3574" s="8">
        <f>F3574/E3574</f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14">
        <f>F3574/M3574</f>
        <v>55.555555555555557</v>
      </c>
      <c r="Q3574" s="9" t="s">
        <v>8317</v>
      </c>
      <c r="R3574" s="9" t="s">
        <v>8318</v>
      </c>
      <c r="S3574" s="13">
        <f>(((K3574/60)/60)/24)+DATE(1970,1,1)+(-5/24)</f>
        <v>42146.36206018518</v>
      </c>
      <c r="T3574" s="13">
        <f>(((J3574/60)/60)/24)+DATE(1970,1,1)+(-5/24)</f>
        <v>42176.36206018518</v>
      </c>
      <c r="U3574">
        <f t="shared" si="55"/>
        <v>2015</v>
      </c>
    </row>
    <row r="3575" spans="1:21" ht="30" x14ac:dyDescent="0.2">
      <c r="A3575" s="8">
        <f>F3575/E3575</f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14">
        <f>F3575/M3575</f>
        <v>39.53846153846154</v>
      </c>
      <c r="Q3575" s="9" t="s">
        <v>8317</v>
      </c>
      <c r="R3575" s="9" t="s">
        <v>8318</v>
      </c>
      <c r="S3575" s="13">
        <f>(((K3575/60)/60)/24)+DATE(1970,1,1)+(-5/24)</f>
        <v>41921.167199074072</v>
      </c>
      <c r="T3575" s="13">
        <f>(((J3575/60)/60)/24)+DATE(1970,1,1)+(-5/24)</f>
        <v>41951.208865740737</v>
      </c>
      <c r="U3575">
        <f t="shared" si="55"/>
        <v>2014</v>
      </c>
    </row>
    <row r="3576" spans="1:21" ht="45" x14ac:dyDescent="0.2">
      <c r="A3576" s="8">
        <f>F3576/E3576</f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14">
        <f>F3576/M3576</f>
        <v>136.77777777777777</v>
      </c>
      <c r="Q3576" s="9" t="s">
        <v>8317</v>
      </c>
      <c r="R3576" s="9" t="s">
        <v>8318</v>
      </c>
      <c r="S3576" s="13">
        <f>(((K3576/60)/60)/24)+DATE(1970,1,1)+(-5/24)</f>
        <v>41926.734351851846</v>
      </c>
      <c r="T3576" s="13">
        <f>(((J3576/60)/60)/24)+DATE(1970,1,1)+(-5/24)</f>
        <v>41956.776018518511</v>
      </c>
      <c r="U3576">
        <f t="shared" si="55"/>
        <v>2014</v>
      </c>
    </row>
    <row r="3577" spans="1:21" ht="45" x14ac:dyDescent="0.2">
      <c r="A3577" s="8">
        <f>F3577/E3577</f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14">
        <f>F3577/M3577</f>
        <v>99.343137254901961</v>
      </c>
      <c r="Q3577" s="9" t="s">
        <v>8317</v>
      </c>
      <c r="R3577" s="9" t="s">
        <v>8318</v>
      </c>
      <c r="S3577" s="13">
        <f>(((K3577/60)/60)/24)+DATE(1970,1,1)+(-5/24)</f>
        <v>42561.575543981475</v>
      </c>
      <c r="T3577" s="13">
        <f>(((J3577/60)/60)/24)+DATE(1970,1,1)+(-5/24)</f>
        <v>42592.957638888889</v>
      </c>
      <c r="U3577">
        <f t="shared" si="55"/>
        <v>2016</v>
      </c>
    </row>
    <row r="3578" spans="1:21" ht="45" x14ac:dyDescent="0.2">
      <c r="A3578" s="8">
        <f>F3578/E3578</f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14">
        <f>F3578/M3578</f>
        <v>20</v>
      </c>
      <c r="Q3578" s="9" t="s">
        <v>8317</v>
      </c>
      <c r="R3578" s="9" t="s">
        <v>8318</v>
      </c>
      <c r="S3578" s="13">
        <f>(((K3578/60)/60)/24)+DATE(1970,1,1)+(-5/24)</f>
        <v>42649.340902777774</v>
      </c>
      <c r="T3578" s="13">
        <f>(((J3578/60)/60)/24)+DATE(1970,1,1)+(-5/24)</f>
        <v>42709.382569444446</v>
      </c>
      <c r="U3578">
        <f t="shared" si="55"/>
        <v>2016</v>
      </c>
    </row>
    <row r="3579" spans="1:21" ht="45" x14ac:dyDescent="0.2">
      <c r="A3579" s="8">
        <f>F3579/E3579</f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14">
        <f>F3579/M3579</f>
        <v>28.888888888888889</v>
      </c>
      <c r="Q3579" s="9" t="s">
        <v>8317</v>
      </c>
      <c r="R3579" s="9" t="s">
        <v>8318</v>
      </c>
      <c r="S3579" s="13">
        <f>(((K3579/60)/60)/24)+DATE(1970,1,1)+(-5/24)</f>
        <v>42093.578506944446</v>
      </c>
      <c r="T3579" s="13">
        <f>(((J3579/60)/60)/24)+DATE(1970,1,1)+(-5/24)</f>
        <v>42120.061111111114</v>
      </c>
      <c r="U3579">
        <f t="shared" si="55"/>
        <v>2015</v>
      </c>
    </row>
    <row r="3580" spans="1:21" ht="45" x14ac:dyDescent="0.2">
      <c r="A3580" s="8">
        <f>F3580/E3580</f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14">
        <f>F3580/M3580</f>
        <v>40.545945945945945</v>
      </c>
      <c r="Q3580" s="9" t="s">
        <v>8317</v>
      </c>
      <c r="R3580" s="9" t="s">
        <v>8318</v>
      </c>
      <c r="S3580" s="13">
        <f>(((K3580/60)/60)/24)+DATE(1970,1,1)+(-5/24)</f>
        <v>42460.525196759256</v>
      </c>
      <c r="T3580" s="13">
        <f>(((J3580/60)/60)/24)+DATE(1970,1,1)+(-5/24)</f>
        <v>42490.525196759256</v>
      </c>
      <c r="U3580">
        <f t="shared" si="55"/>
        <v>2016</v>
      </c>
    </row>
    <row r="3581" spans="1:21" ht="45" x14ac:dyDescent="0.2">
      <c r="A3581" s="8">
        <f>F3581/E3581</f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14">
        <f>F3581/M3581</f>
        <v>35.714285714285715</v>
      </c>
      <c r="Q3581" s="9" t="s">
        <v>8317</v>
      </c>
      <c r="R3581" s="9" t="s">
        <v>8318</v>
      </c>
      <c r="S3581" s="13">
        <f>(((K3581/60)/60)/24)+DATE(1970,1,1)+(-5/24)</f>
        <v>42430.553888888891</v>
      </c>
      <c r="T3581" s="13">
        <f>(((J3581/60)/60)/24)+DATE(1970,1,1)+(-5/24)</f>
        <v>42460.51222222222</v>
      </c>
      <c r="U3581">
        <f t="shared" si="55"/>
        <v>2016</v>
      </c>
    </row>
    <row r="3582" spans="1:21" ht="45" x14ac:dyDescent="0.2">
      <c r="A3582" s="8">
        <f>F3582/E3582</f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14">
        <f>F3582/M3582</f>
        <v>37.962962962962962</v>
      </c>
      <c r="Q3582" s="9" t="s">
        <v>8317</v>
      </c>
      <c r="R3582" s="9" t="s">
        <v>8318</v>
      </c>
      <c r="S3582" s="13">
        <f>(((K3582/60)/60)/24)+DATE(1970,1,1)+(-5/24)</f>
        <v>42025.967847222222</v>
      </c>
      <c r="T3582" s="13">
        <f>(((J3582/60)/60)/24)+DATE(1970,1,1)+(-5/24)</f>
        <v>42063.999305555553</v>
      </c>
      <c r="U3582">
        <f t="shared" si="55"/>
        <v>2015</v>
      </c>
    </row>
    <row r="3583" spans="1:21" ht="45" x14ac:dyDescent="0.2">
      <c r="A3583" s="8">
        <f>F3583/E3583</f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14">
        <f>F3583/M3583</f>
        <v>33.333333333333336</v>
      </c>
      <c r="Q3583" s="9" t="s">
        <v>8317</v>
      </c>
      <c r="R3583" s="9" t="s">
        <v>8318</v>
      </c>
      <c r="S3583" s="13">
        <f>(((K3583/60)/60)/24)+DATE(1970,1,1)+(-5/24)</f>
        <v>41836.26284722222</v>
      </c>
      <c r="T3583" s="13">
        <f>(((J3583/60)/60)/24)+DATE(1970,1,1)+(-5/24)</f>
        <v>41850.26284722222</v>
      </c>
      <c r="U3583">
        <f t="shared" si="55"/>
        <v>2014</v>
      </c>
    </row>
    <row r="3584" spans="1:21" ht="45" x14ac:dyDescent="0.2">
      <c r="A3584" s="8">
        <f>F3584/E3584</f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14">
        <f>F3584/M3584</f>
        <v>58.571428571428569</v>
      </c>
      <c r="Q3584" s="9" t="s">
        <v>8317</v>
      </c>
      <c r="R3584" s="9" t="s">
        <v>8318</v>
      </c>
      <c r="S3584" s="13">
        <f>(((K3584/60)/60)/24)+DATE(1970,1,1)+(-5/24)</f>
        <v>42450.887523148143</v>
      </c>
      <c r="T3584" s="13">
        <f>(((J3584/60)/60)/24)+DATE(1970,1,1)+(-5/24)</f>
        <v>42464.887523148143</v>
      </c>
      <c r="U3584">
        <f t="shared" si="55"/>
        <v>2016</v>
      </c>
    </row>
    <row r="3585" spans="1:21" ht="45" x14ac:dyDescent="0.2">
      <c r="A3585" s="8">
        <f>F3585/E3585</f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14">
        <f>F3585/M3585</f>
        <v>135.625</v>
      </c>
      <c r="Q3585" s="9" t="s">
        <v>8317</v>
      </c>
      <c r="R3585" s="9" t="s">
        <v>8318</v>
      </c>
      <c r="S3585" s="13">
        <f>(((K3585/60)/60)/24)+DATE(1970,1,1)+(-5/24)</f>
        <v>42418.217650462961</v>
      </c>
      <c r="T3585" s="13">
        <f>(((J3585/60)/60)/24)+DATE(1970,1,1)+(-5/24)</f>
        <v>42478.175983796296</v>
      </c>
      <c r="U3585">
        <f t="shared" si="55"/>
        <v>2016</v>
      </c>
    </row>
    <row r="3586" spans="1:21" ht="90" x14ac:dyDescent="0.2">
      <c r="A3586" s="8">
        <f>F3586/E3586</f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14">
        <f>F3586/M3586</f>
        <v>30.9375</v>
      </c>
      <c r="Q3586" s="9" t="s">
        <v>8317</v>
      </c>
      <c r="R3586" s="9" t="s">
        <v>8318</v>
      </c>
      <c r="S3586" s="13">
        <f>(((K3586/60)/60)/24)+DATE(1970,1,1)+(-5/24)</f>
        <v>42168.108148148145</v>
      </c>
      <c r="T3586" s="13">
        <f>(((J3586/60)/60)/24)+DATE(1970,1,1)+(-5/24)</f>
        <v>42198.108148148145</v>
      </c>
      <c r="U3586">
        <f t="shared" si="55"/>
        <v>2015</v>
      </c>
    </row>
    <row r="3587" spans="1:21" ht="45" x14ac:dyDescent="0.2">
      <c r="A3587" s="8">
        <f>F3587/E3587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14">
        <f>F3587/M3587</f>
        <v>176.08695652173913</v>
      </c>
      <c r="Q3587" s="9" t="s">
        <v>8317</v>
      </c>
      <c r="R3587" s="9" t="s">
        <v>8318</v>
      </c>
      <c r="S3587" s="13">
        <f>(((K3587/60)/60)/24)+DATE(1970,1,1)+(-5/24)</f>
        <v>41964.507986111108</v>
      </c>
      <c r="T3587" s="13">
        <f>(((J3587/60)/60)/24)+DATE(1970,1,1)+(-5/24)</f>
        <v>41994.507986111108</v>
      </c>
      <c r="U3587">
        <f t="shared" ref="U3587:U3650" si="56">YEAR(S3587)</f>
        <v>2014</v>
      </c>
    </row>
    <row r="3588" spans="1:21" ht="30" x14ac:dyDescent="0.2">
      <c r="A3588" s="8">
        <f>F3588/E3588</f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14">
        <f>F3588/M3588</f>
        <v>151.9814814814815</v>
      </c>
      <c r="Q3588" s="9" t="s">
        <v>8317</v>
      </c>
      <c r="R3588" s="9" t="s">
        <v>8318</v>
      </c>
      <c r="S3588" s="13">
        <f>(((K3588/60)/60)/24)+DATE(1970,1,1)+(-5/24)</f>
        <v>42576.489236111105</v>
      </c>
      <c r="T3588" s="13">
        <f>(((J3588/60)/60)/24)+DATE(1970,1,1)+(-5/24)</f>
        <v>42636.489236111105</v>
      </c>
      <c r="U3588">
        <f t="shared" si="56"/>
        <v>2016</v>
      </c>
    </row>
    <row r="3589" spans="1:21" ht="45" x14ac:dyDescent="0.2">
      <c r="A3589" s="8">
        <f>F3589/E3589</f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14">
        <f>F3589/M3589</f>
        <v>22.607142857142858</v>
      </c>
      <c r="Q3589" s="9" t="s">
        <v>8317</v>
      </c>
      <c r="R3589" s="9" t="s">
        <v>8318</v>
      </c>
      <c r="S3589" s="13">
        <f>(((K3589/60)/60)/24)+DATE(1970,1,1)+(-5/24)</f>
        <v>42503.331643518519</v>
      </c>
      <c r="T3589" s="13">
        <f>(((J3589/60)/60)/24)+DATE(1970,1,1)+(-5/24)</f>
        <v>42548.583333333336</v>
      </c>
      <c r="U3589">
        <f t="shared" si="56"/>
        <v>2016</v>
      </c>
    </row>
    <row r="3590" spans="1:21" ht="45" x14ac:dyDescent="0.2">
      <c r="A3590" s="8">
        <f>F3590/E3590</f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14">
        <f>F3590/M3590</f>
        <v>18.272727272727273</v>
      </c>
      <c r="Q3590" s="9" t="s">
        <v>8317</v>
      </c>
      <c r="R3590" s="9" t="s">
        <v>8318</v>
      </c>
      <c r="S3590" s="13">
        <f>(((K3590/60)/60)/24)+DATE(1970,1,1)+(-5/24)</f>
        <v>42101.620486111111</v>
      </c>
      <c r="T3590" s="13">
        <f>(((J3590/60)/60)/24)+DATE(1970,1,1)+(-5/24)</f>
        <v>42123.749999999993</v>
      </c>
      <c r="U3590">
        <f t="shared" si="56"/>
        <v>2015</v>
      </c>
    </row>
    <row r="3591" spans="1:21" ht="45" x14ac:dyDescent="0.2">
      <c r="A3591" s="8">
        <f>F3591/E3591</f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14">
        <f>F3591/M3591</f>
        <v>82.258064516129039</v>
      </c>
      <c r="Q3591" s="9" t="s">
        <v>8317</v>
      </c>
      <c r="R3591" s="9" t="s">
        <v>8318</v>
      </c>
      <c r="S3591" s="13">
        <f>(((K3591/60)/60)/24)+DATE(1970,1,1)+(-5/24)</f>
        <v>42125.439201388886</v>
      </c>
      <c r="T3591" s="13">
        <f>(((J3591/60)/60)/24)+DATE(1970,1,1)+(-5/24)</f>
        <v>42150.439201388886</v>
      </c>
      <c r="U3591">
        <f t="shared" si="56"/>
        <v>2015</v>
      </c>
    </row>
    <row r="3592" spans="1:21" ht="45" x14ac:dyDescent="0.2">
      <c r="A3592" s="8">
        <f>F3592/E3592</f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14">
        <f>F3592/M3592</f>
        <v>68.534246575342465</v>
      </c>
      <c r="Q3592" s="9" t="s">
        <v>8317</v>
      </c>
      <c r="R3592" s="9" t="s">
        <v>8318</v>
      </c>
      <c r="S3592" s="13">
        <f>(((K3592/60)/60)/24)+DATE(1970,1,1)+(-5/24)</f>
        <v>41902.125393518516</v>
      </c>
      <c r="T3592" s="13">
        <f>(((J3592/60)/60)/24)+DATE(1970,1,1)+(-5/24)</f>
        <v>41932.125393518516</v>
      </c>
      <c r="U3592">
        <f t="shared" si="56"/>
        <v>2014</v>
      </c>
    </row>
    <row r="3593" spans="1:21" ht="45" x14ac:dyDescent="0.2">
      <c r="A3593" s="8">
        <f>F3593/E3593</f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14">
        <f>F3593/M3593</f>
        <v>68.055555555555557</v>
      </c>
      <c r="Q3593" s="9" t="s">
        <v>8317</v>
      </c>
      <c r="R3593" s="9" t="s">
        <v>8318</v>
      </c>
      <c r="S3593" s="13">
        <f>(((K3593/60)/60)/24)+DATE(1970,1,1)+(-5/24)</f>
        <v>42003.74009259259</v>
      </c>
      <c r="T3593" s="13">
        <f>(((J3593/60)/60)/24)+DATE(1970,1,1)+(-5/24)</f>
        <v>42027.999305555553</v>
      </c>
      <c r="U3593">
        <f t="shared" si="56"/>
        <v>2014</v>
      </c>
    </row>
    <row r="3594" spans="1:21" ht="45" x14ac:dyDescent="0.2">
      <c r="A3594" s="8">
        <f>F3594/E3594</f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14">
        <f>F3594/M3594</f>
        <v>72.714285714285708</v>
      </c>
      <c r="Q3594" s="9" t="s">
        <v>8317</v>
      </c>
      <c r="R3594" s="9" t="s">
        <v>8318</v>
      </c>
      <c r="S3594" s="13">
        <f>(((K3594/60)/60)/24)+DATE(1970,1,1)+(-5/24)</f>
        <v>41988.621608796289</v>
      </c>
      <c r="T3594" s="13">
        <f>(((J3594/60)/60)/24)+DATE(1970,1,1)+(-5/24)</f>
        <v>42045.999305555553</v>
      </c>
      <c r="U3594">
        <f t="shared" si="56"/>
        <v>2014</v>
      </c>
    </row>
    <row r="3595" spans="1:21" ht="45" x14ac:dyDescent="0.2">
      <c r="A3595" s="8">
        <f>F3595/E3595</f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14">
        <f>F3595/M3595</f>
        <v>77.186046511627907</v>
      </c>
      <c r="Q3595" s="9" t="s">
        <v>8317</v>
      </c>
      <c r="R3595" s="9" t="s">
        <v>8318</v>
      </c>
      <c r="S3595" s="13">
        <f>(((K3595/60)/60)/24)+DATE(1970,1,1)+(-5/24)</f>
        <v>41974.690266203703</v>
      </c>
      <c r="T3595" s="13">
        <f>(((J3595/60)/60)/24)+DATE(1970,1,1)+(-5/24)</f>
        <v>42009.643055555549</v>
      </c>
      <c r="U3595">
        <f t="shared" si="56"/>
        <v>2014</v>
      </c>
    </row>
    <row r="3596" spans="1:21" ht="45" x14ac:dyDescent="0.2">
      <c r="A3596" s="8">
        <f>F3596/E3596</f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14">
        <f>F3596/M3596</f>
        <v>55.972222222222221</v>
      </c>
      <c r="Q3596" s="9" t="s">
        <v>8317</v>
      </c>
      <c r="R3596" s="9" t="s">
        <v>8318</v>
      </c>
      <c r="S3596" s="13">
        <f>(((K3596/60)/60)/24)+DATE(1970,1,1)+(-5/24)</f>
        <v>42591.858587962961</v>
      </c>
      <c r="T3596" s="13">
        <f>(((J3596/60)/60)/24)+DATE(1970,1,1)+(-5/24)</f>
        <v>42616.858587962961</v>
      </c>
      <c r="U3596">
        <f t="shared" si="56"/>
        <v>2016</v>
      </c>
    </row>
    <row r="3597" spans="1:21" ht="30" x14ac:dyDescent="0.2">
      <c r="A3597" s="8">
        <f>F3597/E3597</f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14">
        <f>F3597/M3597</f>
        <v>49.693548387096776</v>
      </c>
      <c r="Q3597" s="9" t="s">
        <v>8317</v>
      </c>
      <c r="R3597" s="9" t="s">
        <v>8318</v>
      </c>
      <c r="S3597" s="13">
        <f>(((K3597/60)/60)/24)+DATE(1970,1,1)+(-5/24)</f>
        <v>42049.800034722219</v>
      </c>
      <c r="T3597" s="13">
        <f>(((J3597/60)/60)/24)+DATE(1970,1,1)+(-5/24)</f>
        <v>42076.082638888889</v>
      </c>
      <c r="U3597">
        <f t="shared" si="56"/>
        <v>2015</v>
      </c>
    </row>
    <row r="3598" spans="1:21" ht="45" x14ac:dyDescent="0.2">
      <c r="A3598" s="8">
        <f>F3598/E3598</f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14">
        <f>F3598/M3598</f>
        <v>79</v>
      </c>
      <c r="Q3598" s="9" t="s">
        <v>8317</v>
      </c>
      <c r="R3598" s="9" t="s">
        <v>8318</v>
      </c>
      <c r="S3598" s="13">
        <f>(((K3598/60)/60)/24)+DATE(1970,1,1)+(-5/24)</f>
        <v>41856.506736111107</v>
      </c>
      <c r="T3598" s="13">
        <f>(((J3598/60)/60)/24)+DATE(1970,1,1)+(-5/24)</f>
        <v>41877.506736111107</v>
      </c>
      <c r="U3598">
        <f t="shared" si="56"/>
        <v>2014</v>
      </c>
    </row>
    <row r="3599" spans="1:21" ht="30" x14ac:dyDescent="0.2">
      <c r="A3599" s="8">
        <f>F3599/E3599</f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14">
        <f>F3599/M3599</f>
        <v>77.727272727272734</v>
      </c>
      <c r="Q3599" s="9" t="s">
        <v>8317</v>
      </c>
      <c r="R3599" s="9" t="s">
        <v>8318</v>
      </c>
      <c r="S3599" s="13">
        <f>(((K3599/60)/60)/24)+DATE(1970,1,1)+(-5/24)</f>
        <v>42417.377199074072</v>
      </c>
      <c r="T3599" s="13">
        <f>(((J3599/60)/60)/24)+DATE(1970,1,1)+(-5/24)</f>
        <v>42432.040972222218</v>
      </c>
      <c r="U3599">
        <f t="shared" si="56"/>
        <v>2016</v>
      </c>
    </row>
    <row r="3600" spans="1:21" ht="45" x14ac:dyDescent="0.2">
      <c r="A3600" s="8">
        <f>F3600/E3600</f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14">
        <f>F3600/M3600</f>
        <v>40.777777777777779</v>
      </c>
      <c r="Q3600" s="9" t="s">
        <v>8317</v>
      </c>
      <c r="R3600" s="9" t="s">
        <v>8318</v>
      </c>
      <c r="S3600" s="13">
        <f>(((K3600/60)/60)/24)+DATE(1970,1,1)+(-5/24)</f>
        <v>41866.590532407405</v>
      </c>
      <c r="T3600" s="13">
        <f>(((J3600/60)/60)/24)+DATE(1970,1,1)+(-5/24)</f>
        <v>41884.999305555553</v>
      </c>
      <c r="U3600">
        <f t="shared" si="56"/>
        <v>2014</v>
      </c>
    </row>
    <row r="3601" spans="1:21" ht="45" x14ac:dyDescent="0.2">
      <c r="A3601" s="8">
        <f>F3601/E3601</f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14">
        <f>F3601/M3601</f>
        <v>59.411764705882355</v>
      </c>
      <c r="Q3601" s="9" t="s">
        <v>8317</v>
      </c>
      <c r="R3601" s="9" t="s">
        <v>8318</v>
      </c>
      <c r="S3601" s="13">
        <f>(((K3601/60)/60)/24)+DATE(1970,1,1)+(-5/24)</f>
        <v>42220.586539351854</v>
      </c>
      <c r="T3601" s="13">
        <f>(((J3601/60)/60)/24)+DATE(1970,1,1)+(-5/24)</f>
        <v>42245.791666666664</v>
      </c>
      <c r="U3601">
        <f t="shared" si="56"/>
        <v>2015</v>
      </c>
    </row>
    <row r="3602" spans="1:21" ht="30" x14ac:dyDescent="0.2">
      <c r="A3602" s="8">
        <f>F3602/E3602</f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14">
        <f>F3602/M3602</f>
        <v>3.25</v>
      </c>
      <c r="Q3602" s="9" t="s">
        <v>8317</v>
      </c>
      <c r="R3602" s="9" t="s">
        <v>8318</v>
      </c>
      <c r="S3602" s="13">
        <f>(((K3602/60)/60)/24)+DATE(1970,1,1)+(-5/24)</f>
        <v>42628.640787037039</v>
      </c>
      <c r="T3602" s="13">
        <f>(((J3602/60)/60)/24)+DATE(1970,1,1)+(-5/24)</f>
        <v>42656.640787037039</v>
      </c>
      <c r="U3602">
        <f t="shared" si="56"/>
        <v>2016</v>
      </c>
    </row>
    <row r="3603" spans="1:21" ht="45" x14ac:dyDescent="0.2">
      <c r="A3603" s="8">
        <f>F3603/E3603</f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14">
        <f>F3603/M3603</f>
        <v>39.377358490566039</v>
      </c>
      <c r="Q3603" s="9" t="s">
        <v>8317</v>
      </c>
      <c r="R3603" s="9" t="s">
        <v>8318</v>
      </c>
      <c r="S3603" s="13">
        <f>(((K3603/60)/60)/24)+DATE(1970,1,1)+(-5/24)</f>
        <v>41990.790300925924</v>
      </c>
      <c r="T3603" s="13">
        <f>(((J3603/60)/60)/24)+DATE(1970,1,1)+(-5/24)</f>
        <v>42020.790300925924</v>
      </c>
      <c r="U3603">
        <f t="shared" si="56"/>
        <v>2014</v>
      </c>
    </row>
    <row r="3604" spans="1:21" ht="45" x14ac:dyDescent="0.2">
      <c r="A3604" s="8">
        <f>F3604/E3604</f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14">
        <f>F3604/M3604</f>
        <v>81.673469387755105</v>
      </c>
      <c r="Q3604" s="9" t="s">
        <v>8317</v>
      </c>
      <c r="R3604" s="9" t="s">
        <v>8318</v>
      </c>
      <c r="S3604" s="13">
        <f>(((K3604/60)/60)/24)+DATE(1970,1,1)+(-5/24)</f>
        <v>42447.68609953703</v>
      </c>
      <c r="T3604" s="13">
        <f>(((J3604/60)/60)/24)+DATE(1970,1,1)+(-5/24)</f>
        <v>42507.68609953703</v>
      </c>
      <c r="U3604">
        <f t="shared" si="56"/>
        <v>2016</v>
      </c>
    </row>
    <row r="3605" spans="1:21" ht="45" x14ac:dyDescent="0.2">
      <c r="A3605" s="8">
        <f>F3605/E3605</f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14">
        <f>F3605/M3605</f>
        <v>44.912280701754383</v>
      </c>
      <c r="Q3605" s="9" t="s">
        <v>8317</v>
      </c>
      <c r="R3605" s="9" t="s">
        <v>8318</v>
      </c>
      <c r="S3605" s="13">
        <f>(((K3605/60)/60)/24)+DATE(1970,1,1)+(-5/24)</f>
        <v>42283.656018518515</v>
      </c>
      <c r="T3605" s="13">
        <f>(((J3605/60)/60)/24)+DATE(1970,1,1)+(-5/24)</f>
        <v>42313.697685185187</v>
      </c>
      <c r="U3605">
        <f t="shared" si="56"/>
        <v>2015</v>
      </c>
    </row>
    <row r="3606" spans="1:21" ht="45" x14ac:dyDescent="0.2">
      <c r="A3606" s="8">
        <f>F3606/E3606</f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14">
        <f>F3606/M3606</f>
        <v>49.05797101449275</v>
      </c>
      <c r="Q3606" s="9" t="s">
        <v>8317</v>
      </c>
      <c r="R3606" s="9" t="s">
        <v>8318</v>
      </c>
      <c r="S3606" s="13">
        <f>(((K3606/60)/60)/24)+DATE(1970,1,1)+(-5/24)</f>
        <v>42482.80736111111</v>
      </c>
      <c r="T3606" s="13">
        <f>(((J3606/60)/60)/24)+DATE(1970,1,1)+(-5/24)</f>
        <v>42489.082638888889</v>
      </c>
      <c r="U3606">
        <f t="shared" si="56"/>
        <v>2016</v>
      </c>
    </row>
    <row r="3607" spans="1:21" ht="60" x14ac:dyDescent="0.2">
      <c r="A3607" s="8">
        <f>F3607/E3607</f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14">
        <f>F3607/M3607</f>
        <v>30.666666666666668</v>
      </c>
      <c r="Q3607" s="9" t="s">
        <v>8317</v>
      </c>
      <c r="R3607" s="9" t="s">
        <v>8318</v>
      </c>
      <c r="S3607" s="13">
        <f>(((K3607/60)/60)/24)+DATE(1970,1,1)+(-5/24)</f>
        <v>42383.584791666661</v>
      </c>
      <c r="T3607" s="13">
        <f>(((J3607/60)/60)/24)+DATE(1970,1,1)+(-5/24)</f>
        <v>42413.584791666661</v>
      </c>
      <c r="U3607">
        <f t="shared" si="56"/>
        <v>2016</v>
      </c>
    </row>
    <row r="3608" spans="1:21" ht="45" x14ac:dyDescent="0.2">
      <c r="A3608" s="8">
        <f>F3608/E3608</f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14">
        <f>F3608/M3608</f>
        <v>61.0625</v>
      </c>
      <c r="Q3608" s="9" t="s">
        <v>8317</v>
      </c>
      <c r="R3608" s="9" t="s">
        <v>8318</v>
      </c>
      <c r="S3608" s="13">
        <f>(((K3608/60)/60)/24)+DATE(1970,1,1)+(-5/24)</f>
        <v>42566.396493055552</v>
      </c>
      <c r="T3608" s="13">
        <f>(((J3608/60)/60)/24)+DATE(1970,1,1)+(-5/24)</f>
        <v>42596.396493055552</v>
      </c>
      <c r="U3608">
        <f t="shared" si="56"/>
        <v>2016</v>
      </c>
    </row>
    <row r="3609" spans="1:21" ht="30" x14ac:dyDescent="0.2">
      <c r="A3609" s="8">
        <f>F3609/E3609</f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14">
        <f>F3609/M3609</f>
        <v>29</v>
      </c>
      <c r="Q3609" s="9" t="s">
        <v>8317</v>
      </c>
      <c r="R3609" s="9" t="s">
        <v>8318</v>
      </c>
      <c r="S3609" s="13">
        <f>(((K3609/60)/60)/24)+DATE(1970,1,1)+(-5/24)</f>
        <v>42338.755578703705</v>
      </c>
      <c r="T3609" s="13">
        <f>(((J3609/60)/60)/24)+DATE(1970,1,1)+(-5/24)</f>
        <v>42352.791666666664</v>
      </c>
      <c r="U3609">
        <f t="shared" si="56"/>
        <v>2015</v>
      </c>
    </row>
    <row r="3610" spans="1:21" ht="45" x14ac:dyDescent="0.2">
      <c r="A3610" s="8">
        <f>F3610/E3610</f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14">
        <f>F3610/M3610</f>
        <v>29.62962962962963</v>
      </c>
      <c r="Q3610" s="9" t="s">
        <v>8317</v>
      </c>
      <c r="R3610" s="9" t="s">
        <v>8318</v>
      </c>
      <c r="S3610" s="13">
        <f>(((K3610/60)/60)/24)+DATE(1970,1,1)+(-5/24)</f>
        <v>42506.50104166667</v>
      </c>
      <c r="T3610" s="13">
        <f>(((J3610/60)/60)/24)+DATE(1970,1,1)+(-5/24)</f>
        <v>42538.374999999993</v>
      </c>
      <c r="U3610">
        <f t="shared" si="56"/>
        <v>2016</v>
      </c>
    </row>
    <row r="3611" spans="1:21" ht="45" x14ac:dyDescent="0.2">
      <c r="A3611" s="8">
        <f>F3611/E3611</f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14">
        <f>F3611/M3611</f>
        <v>143.0952380952381</v>
      </c>
      <c r="Q3611" s="9" t="s">
        <v>8317</v>
      </c>
      <c r="R3611" s="9" t="s">
        <v>8318</v>
      </c>
      <c r="S3611" s="13">
        <f>(((K3611/60)/60)/24)+DATE(1970,1,1)+(-5/24)</f>
        <v>42429.783391203695</v>
      </c>
      <c r="T3611" s="13">
        <f>(((J3611/60)/60)/24)+DATE(1970,1,1)+(-5/24)</f>
        <v>42459.741724537038</v>
      </c>
      <c r="U3611">
        <f t="shared" si="56"/>
        <v>2016</v>
      </c>
    </row>
    <row r="3612" spans="1:21" ht="45" x14ac:dyDescent="0.2">
      <c r="A3612" s="8">
        <f>F3612/E3612</f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14">
        <f>F3612/M3612</f>
        <v>52.354838709677416</v>
      </c>
      <c r="Q3612" s="9" t="s">
        <v>8317</v>
      </c>
      <c r="R3612" s="9" t="s">
        <v>8318</v>
      </c>
      <c r="S3612" s="13">
        <f>(((K3612/60)/60)/24)+DATE(1970,1,1)+(-5/24)</f>
        <v>42203.22379629629</v>
      </c>
      <c r="T3612" s="13">
        <f>(((J3612/60)/60)/24)+DATE(1970,1,1)+(-5/24)</f>
        <v>42233.22379629629</v>
      </c>
      <c r="U3612">
        <f t="shared" si="56"/>
        <v>2015</v>
      </c>
    </row>
    <row r="3613" spans="1:21" ht="45" x14ac:dyDescent="0.2">
      <c r="A3613" s="8">
        <f>F3613/E3613</f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14">
        <f>F3613/M3613</f>
        <v>66.666666666666671</v>
      </c>
      <c r="Q3613" s="9" t="s">
        <v>8317</v>
      </c>
      <c r="R3613" s="9" t="s">
        <v>8318</v>
      </c>
      <c r="S3613" s="13">
        <f>(((K3613/60)/60)/24)+DATE(1970,1,1)+(-5/24)</f>
        <v>42072.162048611113</v>
      </c>
      <c r="T3613" s="13">
        <f>(((J3613/60)/60)/24)+DATE(1970,1,1)+(-5/24)</f>
        <v>42102.162048611113</v>
      </c>
      <c r="U3613">
        <f t="shared" si="56"/>
        <v>2015</v>
      </c>
    </row>
    <row r="3614" spans="1:21" ht="45" x14ac:dyDescent="0.2">
      <c r="A3614" s="8">
        <f>F3614/E3614</f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14">
        <f>F3614/M3614</f>
        <v>126.66666666666667</v>
      </c>
      <c r="Q3614" s="9" t="s">
        <v>8317</v>
      </c>
      <c r="R3614" s="9" t="s">
        <v>8318</v>
      </c>
      <c r="S3614" s="13">
        <f>(((K3614/60)/60)/24)+DATE(1970,1,1)+(-5/24)</f>
        <v>41789.518645833334</v>
      </c>
      <c r="T3614" s="13">
        <f>(((J3614/60)/60)/24)+DATE(1970,1,1)+(-5/24)</f>
        <v>41799.518645833334</v>
      </c>
      <c r="U3614">
        <f t="shared" si="56"/>
        <v>2014</v>
      </c>
    </row>
    <row r="3615" spans="1:21" ht="30" x14ac:dyDescent="0.2">
      <c r="A3615" s="8">
        <f>F3615/E3615</f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14">
        <f>F3615/M3615</f>
        <v>62.5</v>
      </c>
      <c r="Q3615" s="9" t="s">
        <v>8317</v>
      </c>
      <c r="R3615" s="9" t="s">
        <v>8318</v>
      </c>
      <c r="S3615" s="13">
        <f>(((K3615/60)/60)/24)+DATE(1970,1,1)+(-5/24)</f>
        <v>41788.381643518514</v>
      </c>
      <c r="T3615" s="13">
        <f>(((J3615/60)/60)/24)+DATE(1970,1,1)+(-5/24)</f>
        <v>41818.381643518514</v>
      </c>
      <c r="U3615">
        <f t="shared" si="56"/>
        <v>2014</v>
      </c>
    </row>
    <row r="3616" spans="1:21" ht="45" x14ac:dyDescent="0.2">
      <c r="A3616" s="8">
        <f>F3616/E3616</f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14">
        <f>F3616/M3616</f>
        <v>35.492957746478872</v>
      </c>
      <c r="Q3616" s="9" t="s">
        <v>8317</v>
      </c>
      <c r="R3616" s="9" t="s">
        <v>8318</v>
      </c>
      <c r="S3616" s="13">
        <f>(((K3616/60)/60)/24)+DATE(1970,1,1)+(-5/24)</f>
        <v>42143.833518518521</v>
      </c>
      <c r="T3616" s="13">
        <f>(((J3616/60)/60)/24)+DATE(1970,1,1)+(-5/24)</f>
        <v>42173.833518518521</v>
      </c>
      <c r="U3616">
        <f t="shared" si="56"/>
        <v>2015</v>
      </c>
    </row>
    <row r="3617" spans="1:21" ht="45" x14ac:dyDescent="0.2">
      <c r="A3617" s="8">
        <f>F3617/E3617</f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14">
        <f>F3617/M3617</f>
        <v>37.083333333333336</v>
      </c>
      <c r="Q3617" s="9" t="s">
        <v>8317</v>
      </c>
      <c r="R3617" s="9" t="s">
        <v>8318</v>
      </c>
      <c r="S3617" s="13">
        <f>(((K3617/60)/60)/24)+DATE(1970,1,1)+(-5/24)</f>
        <v>42318.385370370372</v>
      </c>
      <c r="T3617" s="13">
        <f>(((J3617/60)/60)/24)+DATE(1970,1,1)+(-5/24)</f>
        <v>42348.385370370372</v>
      </c>
      <c r="U3617">
        <f t="shared" si="56"/>
        <v>2015</v>
      </c>
    </row>
    <row r="3618" spans="1:21" ht="45" x14ac:dyDescent="0.2">
      <c r="A3618" s="8">
        <f>F3618/E3618</f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14">
        <f>F3618/M3618</f>
        <v>69.333333333333329</v>
      </c>
      <c r="Q3618" s="9" t="s">
        <v>8317</v>
      </c>
      <c r="R3618" s="9" t="s">
        <v>8318</v>
      </c>
      <c r="S3618" s="13">
        <f>(((K3618/60)/60)/24)+DATE(1970,1,1)+(-5/24)</f>
        <v>42052.741481481477</v>
      </c>
      <c r="T3618" s="13">
        <f>(((J3618/60)/60)/24)+DATE(1970,1,1)+(-5/24)</f>
        <v>42082.699814814812</v>
      </c>
      <c r="U3618">
        <f t="shared" si="56"/>
        <v>2015</v>
      </c>
    </row>
    <row r="3619" spans="1:21" ht="45" x14ac:dyDescent="0.2">
      <c r="A3619" s="8">
        <f>F3619/E3619</f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14">
        <f>F3619/M3619</f>
        <v>17.254901960784313</v>
      </c>
      <c r="Q3619" s="9" t="s">
        <v>8317</v>
      </c>
      <c r="R3619" s="9" t="s">
        <v>8318</v>
      </c>
      <c r="S3619" s="13">
        <f>(((K3619/60)/60)/24)+DATE(1970,1,1)+(-5/24)</f>
        <v>42779.401956018519</v>
      </c>
      <c r="T3619" s="13">
        <f>(((J3619/60)/60)/24)+DATE(1970,1,1)+(-5/24)</f>
        <v>42793.791666666664</v>
      </c>
      <c r="U3619">
        <f t="shared" si="56"/>
        <v>2017</v>
      </c>
    </row>
    <row r="3620" spans="1:21" ht="45" x14ac:dyDescent="0.2">
      <c r="A3620" s="8">
        <f>F3620/E3620</f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14">
        <f>F3620/M3620</f>
        <v>36.071428571428569</v>
      </c>
      <c r="Q3620" s="9" t="s">
        <v>8317</v>
      </c>
      <c r="R3620" s="9" t="s">
        <v>8318</v>
      </c>
      <c r="S3620" s="13">
        <f>(((K3620/60)/60)/24)+DATE(1970,1,1)+(-5/24)</f>
        <v>42128.419560185182</v>
      </c>
      <c r="T3620" s="13">
        <f>(((J3620/60)/60)/24)+DATE(1970,1,1)+(-5/24)</f>
        <v>42158.419560185182</v>
      </c>
      <c r="U3620">
        <f t="shared" si="56"/>
        <v>2015</v>
      </c>
    </row>
    <row r="3621" spans="1:21" ht="45" x14ac:dyDescent="0.2">
      <c r="A3621" s="8">
        <f>F3621/E3621</f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14">
        <f>F3621/M3621</f>
        <v>66.470588235294116</v>
      </c>
      <c r="Q3621" s="9" t="s">
        <v>8317</v>
      </c>
      <c r="R3621" s="9" t="s">
        <v>8318</v>
      </c>
      <c r="S3621" s="13">
        <f>(((K3621/60)/60)/24)+DATE(1970,1,1)+(-5/24)</f>
        <v>42660.92391203704</v>
      </c>
      <c r="T3621" s="13">
        <f>(((J3621/60)/60)/24)+DATE(1970,1,1)+(-5/24)</f>
        <v>42693.708333333336</v>
      </c>
      <c r="U3621">
        <f t="shared" si="56"/>
        <v>2016</v>
      </c>
    </row>
    <row r="3622" spans="1:21" ht="45" x14ac:dyDescent="0.2">
      <c r="A3622" s="8">
        <f>F3622/E3622</f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14">
        <f>F3622/M3622</f>
        <v>56.065989847715734</v>
      </c>
      <c r="Q3622" s="9" t="s">
        <v>8317</v>
      </c>
      <c r="R3622" s="9" t="s">
        <v>8318</v>
      </c>
      <c r="S3622" s="13">
        <f>(((K3622/60)/60)/24)+DATE(1970,1,1)+(-5/24)</f>
        <v>42037.72987268518</v>
      </c>
      <c r="T3622" s="13">
        <f>(((J3622/60)/60)/24)+DATE(1970,1,1)+(-5/24)</f>
        <v>42067.958333333336</v>
      </c>
      <c r="U3622">
        <f t="shared" si="56"/>
        <v>2015</v>
      </c>
    </row>
    <row r="3623" spans="1:21" ht="45" x14ac:dyDescent="0.2">
      <c r="A3623" s="8">
        <f>F3623/E3623</f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14">
        <f>F3623/M3623</f>
        <v>47.028571428571432</v>
      </c>
      <c r="Q3623" s="9" t="s">
        <v>8317</v>
      </c>
      <c r="R3623" s="9" t="s">
        <v>8318</v>
      </c>
      <c r="S3623" s="13">
        <f>(((K3623/60)/60)/24)+DATE(1970,1,1)+(-5/24)</f>
        <v>42619.727361111109</v>
      </c>
      <c r="T3623" s="13">
        <f>(((J3623/60)/60)/24)+DATE(1970,1,1)+(-5/24)</f>
        <v>42643.666666666664</v>
      </c>
      <c r="U3623">
        <f t="shared" si="56"/>
        <v>2016</v>
      </c>
    </row>
    <row r="3624" spans="1:21" ht="30" x14ac:dyDescent="0.2">
      <c r="A3624" s="8">
        <f>F3624/E3624</f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14">
        <f>F3624/M3624</f>
        <v>47.666190476190479</v>
      </c>
      <c r="Q3624" s="9" t="s">
        <v>8317</v>
      </c>
      <c r="R3624" s="9" t="s">
        <v>8318</v>
      </c>
      <c r="S3624" s="13">
        <f>(((K3624/60)/60)/24)+DATE(1970,1,1)+(-5/24)</f>
        <v>41877.013553240737</v>
      </c>
      <c r="T3624" s="13">
        <f>(((J3624/60)/60)/24)+DATE(1970,1,1)+(-5/24)</f>
        <v>41909.932638888888</v>
      </c>
      <c r="U3624">
        <f t="shared" si="56"/>
        <v>2014</v>
      </c>
    </row>
    <row r="3625" spans="1:21" ht="30" x14ac:dyDescent="0.2">
      <c r="A3625" s="8">
        <f>F3625/E3625</f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14">
        <f>F3625/M3625</f>
        <v>88.235294117647058</v>
      </c>
      <c r="Q3625" s="9" t="s">
        <v>8317</v>
      </c>
      <c r="R3625" s="9" t="s">
        <v>8318</v>
      </c>
      <c r="S3625" s="13">
        <f>(((K3625/60)/60)/24)+DATE(1970,1,1)+(-5/24)</f>
        <v>41828.528587962959</v>
      </c>
      <c r="T3625" s="13">
        <f>(((J3625/60)/60)/24)+DATE(1970,1,1)+(-5/24)</f>
        <v>41846.083333333328</v>
      </c>
      <c r="U3625">
        <f t="shared" si="56"/>
        <v>2014</v>
      </c>
    </row>
    <row r="3626" spans="1:21" ht="75" x14ac:dyDescent="0.2">
      <c r="A3626" s="8">
        <f>F3626/E3626</f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14">
        <f>F3626/M3626</f>
        <v>80.717948717948715</v>
      </c>
      <c r="Q3626" s="9" t="s">
        <v>8317</v>
      </c>
      <c r="R3626" s="9" t="s">
        <v>8318</v>
      </c>
      <c r="S3626" s="13">
        <f>(((K3626/60)/60)/24)+DATE(1970,1,1)+(-5/24)</f>
        <v>42545.565856481473</v>
      </c>
      <c r="T3626" s="13">
        <f>(((J3626/60)/60)/24)+DATE(1970,1,1)+(-5/24)</f>
        <v>42605.565856481473</v>
      </c>
      <c r="U3626">
        <f t="shared" si="56"/>
        <v>2016</v>
      </c>
    </row>
    <row r="3627" spans="1:21" ht="45" x14ac:dyDescent="0.2">
      <c r="A3627" s="8">
        <f>F3627/E3627</f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14">
        <f>F3627/M3627</f>
        <v>39.487179487179489</v>
      </c>
      <c r="Q3627" s="9" t="s">
        <v>8317</v>
      </c>
      <c r="R3627" s="9" t="s">
        <v>8318</v>
      </c>
      <c r="S3627" s="13">
        <f>(((K3627/60)/60)/24)+DATE(1970,1,1)+(-5/24)</f>
        <v>42157.444178240738</v>
      </c>
      <c r="T3627" s="13">
        <f>(((J3627/60)/60)/24)+DATE(1970,1,1)+(-5/24)</f>
        <v>42187.444178240738</v>
      </c>
      <c r="U3627">
        <f t="shared" si="56"/>
        <v>2015</v>
      </c>
    </row>
    <row r="3628" spans="1:21" ht="45" x14ac:dyDescent="0.2">
      <c r="A3628" s="8">
        <f>F3628/E3628</f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14">
        <f>F3628/M3628</f>
        <v>84.854166666666671</v>
      </c>
      <c r="Q3628" s="9" t="s">
        <v>8317</v>
      </c>
      <c r="R3628" s="9" t="s">
        <v>8318</v>
      </c>
      <c r="S3628" s="13">
        <f>(((K3628/60)/60)/24)+DATE(1970,1,1)+(-5/24)</f>
        <v>41846.458993055552</v>
      </c>
      <c r="T3628" s="13">
        <f>(((J3628/60)/60)/24)+DATE(1970,1,1)+(-5/24)</f>
        <v>41867.458993055552</v>
      </c>
      <c r="U3628">
        <f t="shared" si="56"/>
        <v>2014</v>
      </c>
    </row>
    <row r="3629" spans="1:21" ht="45" x14ac:dyDescent="0.2">
      <c r="A3629" s="8">
        <f>F3629/E3629</f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14">
        <f>F3629/M3629</f>
        <v>68.965517241379317</v>
      </c>
      <c r="Q3629" s="9" t="s">
        <v>8317</v>
      </c>
      <c r="R3629" s="9" t="s">
        <v>8318</v>
      </c>
      <c r="S3629" s="13">
        <f>(((K3629/60)/60)/24)+DATE(1970,1,1)+(-5/24)</f>
        <v>42460.533414351848</v>
      </c>
      <c r="T3629" s="13">
        <f>(((J3629/60)/60)/24)+DATE(1970,1,1)+(-5/24)</f>
        <v>42510.957638888889</v>
      </c>
      <c r="U3629">
        <f t="shared" si="56"/>
        <v>2016</v>
      </c>
    </row>
    <row r="3630" spans="1:21" ht="45" x14ac:dyDescent="0.2">
      <c r="A3630" s="8">
        <f>F3630/E3630</f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14" t="e">
        <f>F3630/M3630</f>
        <v>#DIV/0!</v>
      </c>
      <c r="Q3630" s="9" t="s">
        <v>8317</v>
      </c>
      <c r="R3630" s="9" t="s">
        <v>8359</v>
      </c>
      <c r="S3630" s="13">
        <f>(((K3630/60)/60)/24)+DATE(1970,1,1)+(-5/24)</f>
        <v>42291.6249537037</v>
      </c>
      <c r="T3630" s="13">
        <f>(((J3630/60)/60)/24)+DATE(1970,1,1)+(-5/24)</f>
        <v>42351.666620370372</v>
      </c>
      <c r="U3630">
        <f t="shared" si="56"/>
        <v>2015</v>
      </c>
    </row>
    <row r="3631" spans="1:21" ht="45" x14ac:dyDescent="0.2">
      <c r="A3631" s="8">
        <f>F3631/E3631</f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14">
        <f>F3631/M3631</f>
        <v>1</v>
      </c>
      <c r="Q3631" s="9" t="s">
        <v>8317</v>
      </c>
      <c r="R3631" s="9" t="s">
        <v>8359</v>
      </c>
      <c r="S3631" s="13">
        <f>(((K3631/60)/60)/24)+DATE(1970,1,1)+(-5/24)</f>
        <v>42436.886157407404</v>
      </c>
      <c r="T3631" s="13">
        <f>(((J3631/60)/60)/24)+DATE(1970,1,1)+(-5/24)</f>
        <v>42495.499999999993</v>
      </c>
      <c r="U3631">
        <f t="shared" si="56"/>
        <v>2016</v>
      </c>
    </row>
    <row r="3632" spans="1:21" ht="45" x14ac:dyDescent="0.2">
      <c r="A3632" s="8">
        <f>F3632/E3632</f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14">
        <f>F3632/M3632</f>
        <v>1</v>
      </c>
      <c r="Q3632" s="9" t="s">
        <v>8317</v>
      </c>
      <c r="R3632" s="9" t="s">
        <v>8359</v>
      </c>
      <c r="S3632" s="13">
        <f>(((K3632/60)/60)/24)+DATE(1970,1,1)+(-5/24)</f>
        <v>41942.638773148145</v>
      </c>
      <c r="T3632" s="13">
        <f>(((J3632/60)/60)/24)+DATE(1970,1,1)+(-5/24)</f>
        <v>41972.680439814816</v>
      </c>
      <c r="U3632">
        <f t="shared" si="56"/>
        <v>2014</v>
      </c>
    </row>
    <row r="3633" spans="1:21" ht="45" x14ac:dyDescent="0.2">
      <c r="A3633" s="8">
        <f>F3633/E3633</f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14">
        <f>F3633/M3633</f>
        <v>147.88135593220338</v>
      </c>
      <c r="Q3633" s="9" t="s">
        <v>8317</v>
      </c>
      <c r="R3633" s="9" t="s">
        <v>8359</v>
      </c>
      <c r="S3633" s="13">
        <f>(((K3633/60)/60)/24)+DATE(1970,1,1)+(-5/24)</f>
        <v>41880.54510416666</v>
      </c>
      <c r="T3633" s="13">
        <f>(((J3633/60)/60)/24)+DATE(1970,1,1)+(-5/24)</f>
        <v>41904.957638888889</v>
      </c>
      <c r="U3633">
        <f t="shared" si="56"/>
        <v>2014</v>
      </c>
    </row>
    <row r="3634" spans="1:21" ht="45" x14ac:dyDescent="0.2">
      <c r="A3634" s="8">
        <f>F3634/E3634</f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14">
        <f>F3634/M3634</f>
        <v>100</v>
      </c>
      <c r="Q3634" s="9" t="s">
        <v>8317</v>
      </c>
      <c r="R3634" s="9" t="s">
        <v>8359</v>
      </c>
      <c r="S3634" s="13">
        <f>(((K3634/60)/60)/24)+DATE(1970,1,1)+(-5/24)</f>
        <v>41946.728576388887</v>
      </c>
      <c r="T3634" s="13">
        <f>(((J3634/60)/60)/24)+DATE(1970,1,1)+(-5/24)</f>
        <v>41966.728576388887</v>
      </c>
      <c r="U3634">
        <f t="shared" si="56"/>
        <v>2014</v>
      </c>
    </row>
    <row r="3635" spans="1:21" ht="45" x14ac:dyDescent="0.2">
      <c r="A3635" s="8">
        <f>F3635/E3635</f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14">
        <f>F3635/M3635</f>
        <v>56.838709677419352</v>
      </c>
      <c r="Q3635" s="9" t="s">
        <v>8317</v>
      </c>
      <c r="R3635" s="9" t="s">
        <v>8359</v>
      </c>
      <c r="S3635" s="13">
        <f>(((K3635/60)/60)/24)+DATE(1970,1,1)+(-5/24)</f>
        <v>42649.415127314809</v>
      </c>
      <c r="T3635" s="13">
        <f>(((J3635/60)/60)/24)+DATE(1970,1,1)+(-5/24)</f>
        <v>42692.833333333336</v>
      </c>
      <c r="U3635">
        <f t="shared" si="56"/>
        <v>2016</v>
      </c>
    </row>
    <row r="3636" spans="1:21" ht="45" x14ac:dyDescent="0.2">
      <c r="A3636" s="8">
        <f>F3636/E3636</f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14">
        <f>F3636/M3636</f>
        <v>176.94444444444446</v>
      </c>
      <c r="Q3636" s="9" t="s">
        <v>8317</v>
      </c>
      <c r="R3636" s="9" t="s">
        <v>8359</v>
      </c>
      <c r="S3636" s="13">
        <f>(((K3636/60)/60)/24)+DATE(1970,1,1)+(-5/24)</f>
        <v>42700.958032407405</v>
      </c>
      <c r="T3636" s="13">
        <f>(((J3636/60)/60)/24)+DATE(1970,1,1)+(-5/24)</f>
        <v>42748.957638888889</v>
      </c>
      <c r="U3636">
        <f t="shared" si="56"/>
        <v>2016</v>
      </c>
    </row>
    <row r="3637" spans="1:21" ht="30" x14ac:dyDescent="0.2">
      <c r="A3637" s="8">
        <f>F3637/E3637</f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14">
        <f>F3637/M3637</f>
        <v>127.6</v>
      </c>
      <c r="Q3637" s="9" t="s">
        <v>8317</v>
      </c>
      <c r="R3637" s="9" t="s">
        <v>8359</v>
      </c>
      <c r="S3637" s="13">
        <f>(((K3637/60)/60)/24)+DATE(1970,1,1)+(-5/24)</f>
        <v>42450.674490740734</v>
      </c>
      <c r="T3637" s="13">
        <f>(((J3637/60)/60)/24)+DATE(1970,1,1)+(-5/24)</f>
        <v>42480.674490740734</v>
      </c>
      <c r="U3637">
        <f t="shared" si="56"/>
        <v>2016</v>
      </c>
    </row>
    <row r="3638" spans="1:21" ht="45" x14ac:dyDescent="0.2">
      <c r="A3638" s="8">
        <f>F3638/E3638</f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14" t="e">
        <f>F3638/M3638</f>
        <v>#DIV/0!</v>
      </c>
      <c r="Q3638" s="9" t="s">
        <v>8317</v>
      </c>
      <c r="R3638" s="9" t="s">
        <v>8359</v>
      </c>
      <c r="S3638" s="13">
        <f>(((K3638/60)/60)/24)+DATE(1970,1,1)+(-5/24)</f>
        <v>42226.486446759263</v>
      </c>
      <c r="T3638" s="13">
        <f>(((J3638/60)/60)/24)+DATE(1970,1,1)+(-5/24)</f>
        <v>42261.486446759263</v>
      </c>
      <c r="U3638">
        <f t="shared" si="56"/>
        <v>2015</v>
      </c>
    </row>
    <row r="3639" spans="1:21" ht="45" x14ac:dyDescent="0.2">
      <c r="A3639" s="8">
        <f>F3639/E3639</f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14">
        <f>F3639/M3639</f>
        <v>66.142857142857139</v>
      </c>
      <c r="Q3639" s="9" t="s">
        <v>8317</v>
      </c>
      <c r="R3639" s="9" t="s">
        <v>8359</v>
      </c>
      <c r="S3639" s="13">
        <f>(((K3639/60)/60)/24)+DATE(1970,1,1)+(-5/24)</f>
        <v>41975.492303240739</v>
      </c>
      <c r="T3639" s="13">
        <f>(((J3639/60)/60)/24)+DATE(1970,1,1)+(-5/24)</f>
        <v>42005.492303240739</v>
      </c>
      <c r="U3639">
        <f t="shared" si="56"/>
        <v>2014</v>
      </c>
    </row>
    <row r="3640" spans="1:21" ht="30" x14ac:dyDescent="0.2">
      <c r="A3640" s="8">
        <f>F3640/E3640</f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14">
        <f>F3640/M3640</f>
        <v>108</v>
      </c>
      <c r="Q3640" s="9" t="s">
        <v>8317</v>
      </c>
      <c r="R3640" s="9" t="s">
        <v>8359</v>
      </c>
      <c r="S3640" s="13">
        <f>(((K3640/60)/60)/24)+DATE(1970,1,1)+(-5/24)</f>
        <v>42053.464490740742</v>
      </c>
      <c r="T3640" s="13">
        <f>(((J3640/60)/60)/24)+DATE(1970,1,1)+(-5/24)</f>
        <v>42113.42282407407</v>
      </c>
      <c r="U3640">
        <f t="shared" si="56"/>
        <v>2015</v>
      </c>
    </row>
    <row r="3641" spans="1:21" ht="45" x14ac:dyDescent="0.2">
      <c r="A3641" s="8">
        <f>F3641/E3641</f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14">
        <f>F3641/M3641</f>
        <v>1</v>
      </c>
      <c r="Q3641" s="9" t="s">
        <v>8317</v>
      </c>
      <c r="R3641" s="9" t="s">
        <v>8359</v>
      </c>
      <c r="S3641" s="13">
        <f>(((K3641/60)/60)/24)+DATE(1970,1,1)+(-5/24)</f>
        <v>42590.468819444439</v>
      </c>
      <c r="T3641" s="13">
        <f>(((J3641/60)/60)/24)+DATE(1970,1,1)+(-5/24)</f>
        <v>42650.424305555549</v>
      </c>
      <c r="U3641">
        <f t="shared" si="56"/>
        <v>2016</v>
      </c>
    </row>
    <row r="3642" spans="1:21" ht="75" x14ac:dyDescent="0.2">
      <c r="A3642" s="8">
        <f>F3642/E3642</f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14">
        <f>F3642/M3642</f>
        <v>18.333333333333332</v>
      </c>
      <c r="Q3642" s="9" t="s">
        <v>8317</v>
      </c>
      <c r="R3642" s="9" t="s">
        <v>8359</v>
      </c>
      <c r="S3642" s="13">
        <f>(((K3642/60)/60)/24)+DATE(1970,1,1)+(-5/24)</f>
        <v>42104.573263888888</v>
      </c>
      <c r="T3642" s="13">
        <f>(((J3642/60)/60)/24)+DATE(1970,1,1)+(-5/24)</f>
        <v>42134.573263888888</v>
      </c>
      <c r="U3642">
        <f t="shared" si="56"/>
        <v>2015</v>
      </c>
    </row>
    <row r="3643" spans="1:21" ht="45" x14ac:dyDescent="0.2">
      <c r="A3643" s="8">
        <f>F3643/E3643</f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14" t="e">
        <f>F3643/M3643</f>
        <v>#DIV/0!</v>
      </c>
      <c r="Q3643" s="9" t="s">
        <v>8317</v>
      </c>
      <c r="R3643" s="9" t="s">
        <v>8359</v>
      </c>
      <c r="S3643" s="13">
        <f>(((K3643/60)/60)/24)+DATE(1970,1,1)+(-5/24)</f>
        <v>41899.418738425928</v>
      </c>
      <c r="T3643" s="13">
        <f>(((J3643/60)/60)/24)+DATE(1970,1,1)+(-5/24)</f>
        <v>41917</v>
      </c>
      <c r="U3643">
        <f t="shared" si="56"/>
        <v>2014</v>
      </c>
    </row>
    <row r="3644" spans="1:21" ht="60" x14ac:dyDescent="0.2">
      <c r="A3644" s="8">
        <f>F3644/E3644</f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14">
        <f>F3644/M3644</f>
        <v>7.5</v>
      </c>
      <c r="Q3644" s="9" t="s">
        <v>8317</v>
      </c>
      <c r="R3644" s="9" t="s">
        <v>8359</v>
      </c>
      <c r="S3644" s="13">
        <f>(((K3644/60)/60)/24)+DATE(1970,1,1)+(-5/24)</f>
        <v>42297.607951388891</v>
      </c>
      <c r="T3644" s="13">
        <f>(((J3644/60)/60)/24)+DATE(1970,1,1)+(-5/24)</f>
        <v>42338.499999999993</v>
      </c>
      <c r="U3644">
        <f t="shared" si="56"/>
        <v>2015</v>
      </c>
    </row>
    <row r="3645" spans="1:21" ht="45" x14ac:dyDescent="0.2">
      <c r="A3645" s="8">
        <f>F3645/E3645</f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14" t="e">
        <f>F3645/M3645</f>
        <v>#DIV/0!</v>
      </c>
      <c r="Q3645" s="9" t="s">
        <v>8317</v>
      </c>
      <c r="R3645" s="9" t="s">
        <v>8359</v>
      </c>
      <c r="S3645" s="13">
        <f>(((K3645/60)/60)/24)+DATE(1970,1,1)+(-5/24)</f>
        <v>42284.935636574075</v>
      </c>
      <c r="T3645" s="13">
        <f>(((J3645/60)/60)/24)+DATE(1970,1,1)+(-5/24)</f>
        <v>42324.977303240739</v>
      </c>
      <c r="U3645">
        <f t="shared" si="56"/>
        <v>2015</v>
      </c>
    </row>
    <row r="3646" spans="1:21" ht="45" x14ac:dyDescent="0.2">
      <c r="A3646" s="8">
        <f>F3646/E3646</f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14">
        <f>F3646/M3646</f>
        <v>68.416666666666671</v>
      </c>
      <c r="Q3646" s="9" t="s">
        <v>8317</v>
      </c>
      <c r="R3646" s="9" t="s">
        <v>8359</v>
      </c>
      <c r="S3646" s="13">
        <f>(((K3646/60)/60)/24)+DATE(1970,1,1)+(-5/24)</f>
        <v>42409.033414351848</v>
      </c>
      <c r="T3646" s="13">
        <f>(((J3646/60)/60)/24)+DATE(1970,1,1)+(-5/24)</f>
        <v>42436.999305555553</v>
      </c>
      <c r="U3646">
        <f t="shared" si="56"/>
        <v>2016</v>
      </c>
    </row>
    <row r="3647" spans="1:21" ht="45" x14ac:dyDescent="0.2">
      <c r="A3647" s="8">
        <f>F3647/E3647</f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14">
        <f>F3647/M3647</f>
        <v>1</v>
      </c>
      <c r="Q3647" s="9" t="s">
        <v>8317</v>
      </c>
      <c r="R3647" s="9" t="s">
        <v>8359</v>
      </c>
      <c r="S3647" s="13">
        <f>(((K3647/60)/60)/24)+DATE(1970,1,1)+(-5/24)</f>
        <v>42665.762013888881</v>
      </c>
      <c r="T3647" s="13">
        <f>(((J3647/60)/60)/24)+DATE(1970,1,1)+(-5/24)</f>
        <v>42695.803680555553</v>
      </c>
      <c r="U3647">
        <f t="shared" si="56"/>
        <v>2016</v>
      </c>
    </row>
    <row r="3648" spans="1:21" ht="45" x14ac:dyDescent="0.2">
      <c r="A3648" s="8">
        <f>F3648/E3648</f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14">
        <f>F3648/M3648</f>
        <v>60.125</v>
      </c>
      <c r="Q3648" s="9" t="s">
        <v>8317</v>
      </c>
      <c r="R3648" s="9" t="s">
        <v>8359</v>
      </c>
      <c r="S3648" s="13">
        <f>(((K3648/60)/60)/24)+DATE(1970,1,1)+(-5/24)</f>
        <v>42140.21298611111</v>
      </c>
      <c r="T3648" s="13">
        <f>(((J3648/60)/60)/24)+DATE(1970,1,1)+(-5/24)</f>
        <v>42171.770833333336</v>
      </c>
      <c r="U3648">
        <f t="shared" si="56"/>
        <v>2015</v>
      </c>
    </row>
    <row r="3649" spans="1:21" ht="45" x14ac:dyDescent="0.2">
      <c r="A3649" s="8">
        <f>F3649/E3649</f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14">
        <f>F3649/M3649</f>
        <v>15</v>
      </c>
      <c r="Q3649" s="9" t="s">
        <v>8317</v>
      </c>
      <c r="R3649" s="9" t="s">
        <v>8359</v>
      </c>
      <c r="S3649" s="13">
        <f>(((K3649/60)/60)/24)+DATE(1970,1,1)+(-5/24)</f>
        <v>42598.540821759256</v>
      </c>
      <c r="T3649" s="13">
        <f>(((J3649/60)/60)/24)+DATE(1970,1,1)+(-5/24)</f>
        <v>42643.540821759256</v>
      </c>
      <c r="U3649">
        <f t="shared" si="56"/>
        <v>2016</v>
      </c>
    </row>
    <row r="3650" spans="1:21" ht="30" x14ac:dyDescent="0.2">
      <c r="A3650" s="8">
        <f>F3650/E3650</f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14">
        <f>F3650/M3650</f>
        <v>550.04109589041093</v>
      </c>
      <c r="Q3650" s="9" t="s">
        <v>8317</v>
      </c>
      <c r="R3650" s="9" t="s">
        <v>8318</v>
      </c>
      <c r="S3650" s="13">
        <f>(((K3650/60)/60)/24)+DATE(1970,1,1)+(-5/24)</f>
        <v>41887.083854166667</v>
      </c>
      <c r="T3650" s="13">
        <f>(((J3650/60)/60)/24)+DATE(1970,1,1)+(-5/24)</f>
        <v>41917.083854166667</v>
      </c>
      <c r="U3650">
        <f t="shared" si="56"/>
        <v>2014</v>
      </c>
    </row>
    <row r="3651" spans="1:21" ht="45" x14ac:dyDescent="0.2">
      <c r="A3651" s="8">
        <f>F3651/E3651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14">
        <f>F3651/M3651</f>
        <v>97.5</v>
      </c>
      <c r="Q3651" s="9" t="s">
        <v>8317</v>
      </c>
      <c r="R3651" s="9" t="s">
        <v>8318</v>
      </c>
      <c r="S3651" s="13">
        <f>(((K3651/60)/60)/24)+DATE(1970,1,1)+(-5/24)</f>
        <v>41780.504560185182</v>
      </c>
      <c r="T3651" s="13">
        <f>(((J3651/60)/60)/24)+DATE(1970,1,1)+(-5/24)</f>
        <v>41806.504560185182</v>
      </c>
      <c r="U3651">
        <f t="shared" ref="U3651:U3714" si="57">YEAR(S3651)</f>
        <v>2014</v>
      </c>
    </row>
    <row r="3652" spans="1:21" ht="45" x14ac:dyDescent="0.2">
      <c r="A3652" s="8">
        <f>F3652/E3652</f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14">
        <f>F3652/M3652</f>
        <v>29.411764705882351</v>
      </c>
      <c r="Q3652" s="9" t="s">
        <v>8317</v>
      </c>
      <c r="R3652" s="9" t="s">
        <v>8318</v>
      </c>
      <c r="S3652" s="13">
        <f>(((K3652/60)/60)/24)+DATE(1970,1,1)+(-5/24)</f>
        <v>42381.270648148151</v>
      </c>
      <c r="T3652" s="13">
        <f>(((J3652/60)/60)/24)+DATE(1970,1,1)+(-5/24)</f>
        <v>42402.270648148151</v>
      </c>
      <c r="U3652">
        <f t="shared" si="57"/>
        <v>2016</v>
      </c>
    </row>
    <row r="3653" spans="1:21" ht="30" x14ac:dyDescent="0.2">
      <c r="A3653" s="8">
        <f>F3653/E3653</f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14">
        <f>F3653/M3653</f>
        <v>57.777777777777779</v>
      </c>
      <c r="Q3653" s="9" t="s">
        <v>8317</v>
      </c>
      <c r="R3653" s="9" t="s">
        <v>8318</v>
      </c>
      <c r="S3653" s="13">
        <f>(((K3653/60)/60)/24)+DATE(1970,1,1)+(-5/24)</f>
        <v>41828.437986111108</v>
      </c>
      <c r="T3653" s="13">
        <f>(((J3653/60)/60)/24)+DATE(1970,1,1)+(-5/24)</f>
        <v>41861.457638888889</v>
      </c>
      <c r="U3653">
        <f t="shared" si="57"/>
        <v>2014</v>
      </c>
    </row>
    <row r="3654" spans="1:21" ht="45" x14ac:dyDescent="0.2">
      <c r="A3654" s="8">
        <f>F3654/E3654</f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14">
        <f>F3654/M3654</f>
        <v>44.235294117647058</v>
      </c>
      <c r="Q3654" s="9" t="s">
        <v>8317</v>
      </c>
      <c r="R3654" s="9" t="s">
        <v>8318</v>
      </c>
      <c r="S3654" s="13">
        <f>(((K3654/60)/60)/24)+DATE(1970,1,1)+(-5/24)</f>
        <v>42596.436365740738</v>
      </c>
      <c r="T3654" s="13">
        <f>(((J3654/60)/60)/24)+DATE(1970,1,1)+(-5/24)</f>
        <v>42606.957638888889</v>
      </c>
      <c r="U3654">
        <f t="shared" si="57"/>
        <v>2016</v>
      </c>
    </row>
    <row r="3655" spans="1:21" ht="45" x14ac:dyDescent="0.2">
      <c r="A3655" s="8">
        <f>F3655/E3655</f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14">
        <f>F3655/M3655</f>
        <v>60.909090909090907</v>
      </c>
      <c r="Q3655" s="9" t="s">
        <v>8317</v>
      </c>
      <c r="R3655" s="9" t="s">
        <v>8318</v>
      </c>
      <c r="S3655" s="13">
        <f>(((K3655/60)/60)/24)+DATE(1970,1,1)+(-5/24)</f>
        <v>42191.155173611107</v>
      </c>
      <c r="T3655" s="13">
        <f>(((J3655/60)/60)/24)+DATE(1970,1,1)+(-5/24)</f>
        <v>42221.155173611107</v>
      </c>
      <c r="U3655">
        <f t="shared" si="57"/>
        <v>2015</v>
      </c>
    </row>
    <row r="3656" spans="1:21" ht="45" x14ac:dyDescent="0.2">
      <c r="A3656" s="8">
        <f>F3656/E3656</f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14">
        <f>F3656/M3656</f>
        <v>68.84210526315789</v>
      </c>
      <c r="Q3656" s="9" t="s">
        <v>8317</v>
      </c>
      <c r="R3656" s="9" t="s">
        <v>8318</v>
      </c>
      <c r="S3656" s="13">
        <f>(((K3656/60)/60)/24)+DATE(1970,1,1)+(-5/24)</f>
        <v>42440.20817129629</v>
      </c>
      <c r="T3656" s="13">
        <f>(((J3656/60)/60)/24)+DATE(1970,1,1)+(-5/24)</f>
        <v>42463.499999999993</v>
      </c>
      <c r="U3656">
        <f t="shared" si="57"/>
        <v>2016</v>
      </c>
    </row>
    <row r="3657" spans="1:21" ht="45" x14ac:dyDescent="0.2">
      <c r="A3657" s="8">
        <f>F3657/E3657</f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14">
        <f>F3657/M3657</f>
        <v>73.582278481012665</v>
      </c>
      <c r="Q3657" s="9" t="s">
        <v>8317</v>
      </c>
      <c r="R3657" s="9" t="s">
        <v>8318</v>
      </c>
      <c r="S3657" s="13">
        <f>(((K3657/60)/60)/24)+DATE(1970,1,1)+(-5/24)</f>
        <v>42173.594884259255</v>
      </c>
      <c r="T3657" s="13">
        <f>(((J3657/60)/60)/24)+DATE(1970,1,1)+(-5/24)</f>
        <v>42203.082638888889</v>
      </c>
      <c r="U3657">
        <f t="shared" si="57"/>
        <v>2015</v>
      </c>
    </row>
    <row r="3658" spans="1:21" ht="45" x14ac:dyDescent="0.2">
      <c r="A3658" s="8">
        <f>F3658/E3658</f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14">
        <f>F3658/M3658</f>
        <v>115.02173913043478</v>
      </c>
      <c r="Q3658" s="9" t="s">
        <v>8317</v>
      </c>
      <c r="R3658" s="9" t="s">
        <v>8318</v>
      </c>
      <c r="S3658" s="13">
        <f>(((K3658/60)/60)/24)+DATE(1970,1,1)+(-5/24)</f>
        <v>42737.70180555556</v>
      </c>
      <c r="T3658" s="13">
        <f>(((J3658/60)/60)/24)+DATE(1970,1,1)+(-5/24)</f>
        <v>42767.749305555553</v>
      </c>
      <c r="U3658">
        <f t="shared" si="57"/>
        <v>2017</v>
      </c>
    </row>
    <row r="3659" spans="1:21" ht="45" x14ac:dyDescent="0.2">
      <c r="A3659" s="8">
        <f>F3659/E3659</f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14">
        <f>F3659/M3659</f>
        <v>110.75</v>
      </c>
      <c r="Q3659" s="9" t="s">
        <v>8317</v>
      </c>
      <c r="R3659" s="9" t="s">
        <v>8318</v>
      </c>
      <c r="S3659" s="13">
        <f>(((K3659/60)/60)/24)+DATE(1970,1,1)+(-5/24)</f>
        <v>42499.421516203707</v>
      </c>
      <c r="T3659" s="13">
        <f>(((J3659/60)/60)/24)+DATE(1970,1,1)+(-5/24)</f>
        <v>42522.695833333331</v>
      </c>
      <c r="U3659">
        <f t="shared" si="57"/>
        <v>2016</v>
      </c>
    </row>
    <row r="3660" spans="1:21" ht="30" x14ac:dyDescent="0.2">
      <c r="A3660" s="8">
        <f>F3660/E3660</f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14">
        <f>F3660/M3660</f>
        <v>75.5</v>
      </c>
      <c r="Q3660" s="9" t="s">
        <v>8317</v>
      </c>
      <c r="R3660" s="9" t="s">
        <v>8318</v>
      </c>
      <c r="S3660" s="13">
        <f>(((K3660/60)/60)/24)+DATE(1970,1,1)+(-5/24)</f>
        <v>41775.650231481479</v>
      </c>
      <c r="T3660" s="13">
        <f>(((J3660/60)/60)/24)+DATE(1970,1,1)+(-5/24)</f>
        <v>41821.957638888889</v>
      </c>
      <c r="U3660">
        <f t="shared" si="57"/>
        <v>2014</v>
      </c>
    </row>
    <row r="3661" spans="1:21" ht="45" x14ac:dyDescent="0.2">
      <c r="A3661" s="8">
        <f>F3661/E3661</f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14">
        <f>F3661/M3661</f>
        <v>235.46153846153845</v>
      </c>
      <c r="Q3661" s="9" t="s">
        <v>8317</v>
      </c>
      <c r="R3661" s="9" t="s">
        <v>8318</v>
      </c>
      <c r="S3661" s="13">
        <f>(((K3661/60)/60)/24)+DATE(1970,1,1)+(-5/24)</f>
        <v>42055.068865740737</v>
      </c>
      <c r="T3661" s="13">
        <f>(((J3661/60)/60)/24)+DATE(1970,1,1)+(-5/24)</f>
        <v>42082.402083333327</v>
      </c>
      <c r="U3661">
        <f t="shared" si="57"/>
        <v>2015</v>
      </c>
    </row>
    <row r="3662" spans="1:21" ht="45" x14ac:dyDescent="0.2">
      <c r="A3662" s="8">
        <f>F3662/E3662</f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14">
        <f>F3662/M3662</f>
        <v>11.363636363636363</v>
      </c>
      <c r="Q3662" s="9" t="s">
        <v>8317</v>
      </c>
      <c r="R3662" s="9" t="s">
        <v>8318</v>
      </c>
      <c r="S3662" s="13">
        <f>(((K3662/60)/60)/24)+DATE(1970,1,1)+(-5/24)</f>
        <v>41971.672743055555</v>
      </c>
      <c r="T3662" s="13">
        <f>(((J3662/60)/60)/24)+DATE(1970,1,1)+(-5/24)</f>
        <v>41996.672743055555</v>
      </c>
      <c r="U3662">
        <f t="shared" si="57"/>
        <v>2014</v>
      </c>
    </row>
    <row r="3663" spans="1:21" ht="45" x14ac:dyDescent="0.2">
      <c r="A3663" s="8">
        <f>F3663/E3663</f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14">
        <f>F3663/M3663</f>
        <v>92.5</v>
      </c>
      <c r="Q3663" s="9" t="s">
        <v>8317</v>
      </c>
      <c r="R3663" s="9" t="s">
        <v>8318</v>
      </c>
      <c r="S3663" s="13">
        <f>(((K3663/60)/60)/24)+DATE(1970,1,1)+(-5/24)</f>
        <v>42447.688333333332</v>
      </c>
      <c r="T3663" s="13">
        <f>(((J3663/60)/60)/24)+DATE(1970,1,1)+(-5/24)</f>
        <v>42469.958333333336</v>
      </c>
      <c r="U3663">
        <f t="shared" si="57"/>
        <v>2016</v>
      </c>
    </row>
    <row r="3664" spans="1:21" ht="45" x14ac:dyDescent="0.2">
      <c r="A3664" s="8">
        <f>F3664/E3664</f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14">
        <f>F3664/M3664</f>
        <v>202.85</v>
      </c>
      <c r="Q3664" s="9" t="s">
        <v>8317</v>
      </c>
      <c r="R3664" s="9" t="s">
        <v>8318</v>
      </c>
      <c r="S3664" s="13">
        <f>(((K3664/60)/60)/24)+DATE(1970,1,1)+(-5/24)</f>
        <v>42064.011736111112</v>
      </c>
      <c r="T3664" s="13">
        <f>(((J3664/60)/60)/24)+DATE(1970,1,1)+(-5/24)</f>
        <v>42093.97006944444</v>
      </c>
      <c r="U3664">
        <f t="shared" si="57"/>
        <v>2015</v>
      </c>
    </row>
    <row r="3665" spans="1:21" ht="45" x14ac:dyDescent="0.2">
      <c r="A3665" s="8">
        <f>F3665/E3665</f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14">
        <f>F3665/M3665</f>
        <v>26</v>
      </c>
      <c r="Q3665" s="9" t="s">
        <v>8317</v>
      </c>
      <c r="R3665" s="9" t="s">
        <v>8318</v>
      </c>
      <c r="S3665" s="13">
        <f>(((K3665/60)/60)/24)+DATE(1970,1,1)+(-5/24)</f>
        <v>42665.243402777771</v>
      </c>
      <c r="T3665" s="13">
        <f>(((J3665/60)/60)/24)+DATE(1970,1,1)+(-5/24)</f>
        <v>42725.285069444442</v>
      </c>
      <c r="U3665">
        <f t="shared" si="57"/>
        <v>2016</v>
      </c>
    </row>
    <row r="3666" spans="1:21" ht="45" x14ac:dyDescent="0.2">
      <c r="A3666" s="8">
        <f>F3666/E3666</f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14">
        <f>F3666/M3666</f>
        <v>46.05263157894737</v>
      </c>
      <c r="Q3666" s="9" t="s">
        <v>8317</v>
      </c>
      <c r="R3666" s="9" t="s">
        <v>8318</v>
      </c>
      <c r="S3666" s="13">
        <f>(((K3666/60)/60)/24)+DATE(1970,1,1)+(-5/24)</f>
        <v>42523.04038194444</v>
      </c>
      <c r="T3666" s="13">
        <f>(((J3666/60)/60)/24)+DATE(1970,1,1)+(-5/24)</f>
        <v>42537.04038194444</v>
      </c>
      <c r="U3666">
        <f t="shared" si="57"/>
        <v>2016</v>
      </c>
    </row>
    <row r="3667" spans="1:21" ht="45" x14ac:dyDescent="0.2">
      <c r="A3667" s="8">
        <f>F3667/E3667</f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14">
        <f>F3667/M3667</f>
        <v>51</v>
      </c>
      <c r="Q3667" s="9" t="s">
        <v>8317</v>
      </c>
      <c r="R3667" s="9" t="s">
        <v>8318</v>
      </c>
      <c r="S3667" s="13">
        <f>(((K3667/60)/60)/24)+DATE(1970,1,1)+(-5/24)</f>
        <v>42294.59979166666</v>
      </c>
      <c r="T3667" s="13">
        <f>(((J3667/60)/60)/24)+DATE(1970,1,1)+(-5/24)</f>
        <v>42305.620833333327</v>
      </c>
      <c r="U3667">
        <f t="shared" si="57"/>
        <v>2015</v>
      </c>
    </row>
    <row r="3668" spans="1:21" ht="30" x14ac:dyDescent="0.2">
      <c r="A3668" s="8">
        <f>F3668/E3668</f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14">
        <f>F3668/M3668</f>
        <v>31.578947368421051</v>
      </c>
      <c r="Q3668" s="9" t="s">
        <v>8317</v>
      </c>
      <c r="R3668" s="9" t="s">
        <v>8318</v>
      </c>
      <c r="S3668" s="13">
        <f>(((K3668/60)/60)/24)+DATE(1970,1,1)+(-5/24)</f>
        <v>41822.696550925924</v>
      </c>
      <c r="T3668" s="13">
        <f>(((J3668/60)/60)/24)+DATE(1970,1,1)+(-5/24)</f>
        <v>41844.083333333328</v>
      </c>
      <c r="U3668">
        <f t="shared" si="57"/>
        <v>2014</v>
      </c>
    </row>
    <row r="3669" spans="1:21" ht="45" x14ac:dyDescent="0.2">
      <c r="A3669" s="8">
        <f>F3669/E3669</f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14">
        <f>F3669/M3669</f>
        <v>53.363965517241382</v>
      </c>
      <c r="Q3669" s="9" t="s">
        <v>8317</v>
      </c>
      <c r="R3669" s="9" t="s">
        <v>8318</v>
      </c>
      <c r="S3669" s="13">
        <f>(((K3669/60)/60)/24)+DATE(1970,1,1)+(-5/24)</f>
        <v>42173.761793981481</v>
      </c>
      <c r="T3669" s="13">
        <f>(((J3669/60)/60)/24)+DATE(1970,1,1)+(-5/24)</f>
        <v>42203.761793981481</v>
      </c>
      <c r="U3669">
        <f t="shared" si="57"/>
        <v>2015</v>
      </c>
    </row>
    <row r="3670" spans="1:21" ht="45" x14ac:dyDescent="0.2">
      <c r="A3670" s="8">
        <f>F3670/E3670</f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14">
        <f>F3670/M3670</f>
        <v>36.964285714285715</v>
      </c>
      <c r="Q3670" s="9" t="s">
        <v>8317</v>
      </c>
      <c r="R3670" s="9" t="s">
        <v>8318</v>
      </c>
      <c r="S3670" s="13">
        <f>(((K3670/60)/60)/24)+DATE(1970,1,1)+(-5/24)</f>
        <v>42185.347824074073</v>
      </c>
      <c r="T3670" s="13">
        <f>(((J3670/60)/60)/24)+DATE(1970,1,1)+(-5/24)</f>
        <v>42208.564583333333</v>
      </c>
      <c r="U3670">
        <f t="shared" si="57"/>
        <v>2015</v>
      </c>
    </row>
    <row r="3671" spans="1:21" ht="45" x14ac:dyDescent="0.2">
      <c r="A3671" s="8">
        <f>F3671/E3671</f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14">
        <f>F3671/M3671</f>
        <v>81.294117647058826</v>
      </c>
      <c r="Q3671" s="9" t="s">
        <v>8317</v>
      </c>
      <c r="R3671" s="9" t="s">
        <v>8318</v>
      </c>
      <c r="S3671" s="13">
        <f>(((K3671/60)/60)/24)+DATE(1970,1,1)+(-5/24)</f>
        <v>42136.466863425921</v>
      </c>
      <c r="T3671" s="13">
        <f>(((J3671/60)/60)/24)+DATE(1970,1,1)+(-5/24)</f>
        <v>42166.466863425921</v>
      </c>
      <c r="U3671">
        <f t="shared" si="57"/>
        <v>2015</v>
      </c>
    </row>
    <row r="3672" spans="1:21" ht="45" x14ac:dyDescent="0.2">
      <c r="A3672" s="8">
        <f>F3672/E3672</f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14">
        <f>F3672/M3672</f>
        <v>20.083333333333332</v>
      </c>
      <c r="Q3672" s="9" t="s">
        <v>8317</v>
      </c>
      <c r="R3672" s="9" t="s">
        <v>8318</v>
      </c>
      <c r="S3672" s="13">
        <f>(((K3672/60)/60)/24)+DATE(1970,1,1)+(-5/24)</f>
        <v>42142.305682870363</v>
      </c>
      <c r="T3672" s="13">
        <f>(((J3672/60)/60)/24)+DATE(1970,1,1)+(-5/24)</f>
        <v>42155.749999999993</v>
      </c>
      <c r="U3672">
        <f t="shared" si="57"/>
        <v>2015</v>
      </c>
    </row>
    <row r="3673" spans="1:21" ht="45" x14ac:dyDescent="0.2">
      <c r="A3673" s="8">
        <f>F3673/E3673</f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14">
        <f>F3673/M3673</f>
        <v>88.25</v>
      </c>
      <c r="Q3673" s="9" t="s">
        <v>8317</v>
      </c>
      <c r="R3673" s="9" t="s">
        <v>8318</v>
      </c>
      <c r="S3673" s="13">
        <f>(((K3673/60)/60)/24)+DATE(1970,1,1)+(-5/24)</f>
        <v>41820.419756944444</v>
      </c>
      <c r="T3673" s="13">
        <f>(((J3673/60)/60)/24)+DATE(1970,1,1)+(-5/24)</f>
        <v>41840.957638888889</v>
      </c>
      <c r="U3673">
        <f t="shared" si="57"/>
        <v>2014</v>
      </c>
    </row>
    <row r="3674" spans="1:21" ht="45" x14ac:dyDescent="0.2">
      <c r="A3674" s="8">
        <f>F3674/E3674</f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14">
        <f>F3674/M3674</f>
        <v>53.438596491228068</v>
      </c>
      <c r="Q3674" s="9" t="s">
        <v>8317</v>
      </c>
      <c r="R3674" s="9" t="s">
        <v>8318</v>
      </c>
      <c r="S3674" s="13">
        <f>(((K3674/60)/60)/24)+DATE(1970,1,1)+(-5/24)</f>
        <v>41878.738240740735</v>
      </c>
      <c r="T3674" s="13">
        <f>(((J3674/60)/60)/24)+DATE(1970,1,1)+(-5/24)</f>
        <v>41908.738240740735</v>
      </c>
      <c r="U3674">
        <f t="shared" si="57"/>
        <v>2014</v>
      </c>
    </row>
    <row r="3675" spans="1:21" ht="45" x14ac:dyDescent="0.2">
      <c r="A3675" s="8">
        <f>F3675/E3675</f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14">
        <f>F3675/M3675</f>
        <v>39.868421052631582</v>
      </c>
      <c r="Q3675" s="9" t="s">
        <v>8317</v>
      </c>
      <c r="R3675" s="9" t="s">
        <v>8318</v>
      </c>
      <c r="S3675" s="13">
        <f>(((K3675/60)/60)/24)+DATE(1970,1,1)+(-5/24)</f>
        <v>41914.086770833332</v>
      </c>
      <c r="T3675" s="13">
        <f>(((J3675/60)/60)/24)+DATE(1970,1,1)+(-5/24)</f>
        <v>41948.327777777777</v>
      </c>
      <c r="U3675">
        <f t="shared" si="57"/>
        <v>2014</v>
      </c>
    </row>
    <row r="3676" spans="1:21" ht="45" x14ac:dyDescent="0.2">
      <c r="A3676" s="8">
        <f>F3676/E3676</f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14">
        <f>F3676/M3676</f>
        <v>145.16129032258064</v>
      </c>
      <c r="Q3676" s="9" t="s">
        <v>8317</v>
      </c>
      <c r="R3676" s="9" t="s">
        <v>8318</v>
      </c>
      <c r="S3676" s="13">
        <f>(((K3676/60)/60)/24)+DATE(1970,1,1)+(-5/24)</f>
        <v>42556.664687499993</v>
      </c>
      <c r="T3676" s="13">
        <f>(((J3676/60)/60)/24)+DATE(1970,1,1)+(-5/24)</f>
        <v>42616.664687499993</v>
      </c>
      <c r="U3676">
        <f t="shared" si="57"/>
        <v>2016</v>
      </c>
    </row>
    <row r="3677" spans="1:21" ht="45" x14ac:dyDescent="0.2">
      <c r="A3677" s="8">
        <f>F3677/E3677</f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14">
        <f>F3677/M3677</f>
        <v>23.333333333333332</v>
      </c>
      <c r="Q3677" s="9" t="s">
        <v>8317</v>
      </c>
      <c r="R3677" s="9" t="s">
        <v>8318</v>
      </c>
      <c r="S3677" s="13">
        <f>(((K3677/60)/60)/24)+DATE(1970,1,1)+(-5/24)</f>
        <v>42493.388680555552</v>
      </c>
      <c r="T3677" s="13">
        <f>(((J3677/60)/60)/24)+DATE(1970,1,1)+(-5/24)</f>
        <v>42505.749999999993</v>
      </c>
      <c r="U3677">
        <f t="shared" si="57"/>
        <v>2016</v>
      </c>
    </row>
    <row r="3678" spans="1:21" ht="45" x14ac:dyDescent="0.2">
      <c r="A3678" s="8">
        <f>F3678/E3678</f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14">
        <f>F3678/M3678</f>
        <v>64.375</v>
      </c>
      <c r="Q3678" s="9" t="s">
        <v>8317</v>
      </c>
      <c r="R3678" s="9" t="s">
        <v>8318</v>
      </c>
      <c r="S3678" s="13">
        <f>(((K3678/60)/60)/24)+DATE(1970,1,1)+(-5/24)</f>
        <v>41876.607453703698</v>
      </c>
      <c r="T3678" s="13">
        <f>(((J3678/60)/60)/24)+DATE(1970,1,1)+(-5/24)</f>
        <v>41894.607453703698</v>
      </c>
      <c r="U3678">
        <f t="shared" si="57"/>
        <v>2014</v>
      </c>
    </row>
    <row r="3679" spans="1:21" ht="30" x14ac:dyDescent="0.2">
      <c r="A3679" s="8">
        <f>F3679/E3679</f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14">
        <f>F3679/M3679</f>
        <v>62.052763819095475</v>
      </c>
      <c r="Q3679" s="9" t="s">
        <v>8317</v>
      </c>
      <c r="R3679" s="9" t="s">
        <v>8318</v>
      </c>
      <c r="S3679" s="13">
        <f>(((K3679/60)/60)/24)+DATE(1970,1,1)+(-5/24)</f>
        <v>41802.365949074068</v>
      </c>
      <c r="T3679" s="13">
        <f>(((J3679/60)/60)/24)+DATE(1970,1,1)+(-5/24)</f>
        <v>41822.957638888889</v>
      </c>
      <c r="U3679">
        <f t="shared" si="57"/>
        <v>2014</v>
      </c>
    </row>
    <row r="3680" spans="1:21" ht="30" x14ac:dyDescent="0.2">
      <c r="A3680" s="8">
        <f>F3680/E3680</f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14">
        <f>F3680/M3680</f>
        <v>66.129032258064512</v>
      </c>
      <c r="Q3680" s="9" t="s">
        <v>8317</v>
      </c>
      <c r="R3680" s="9" t="s">
        <v>8318</v>
      </c>
      <c r="S3680" s="13">
        <f>(((K3680/60)/60)/24)+DATE(1970,1,1)+(-5/24)</f>
        <v>42120.322893518511</v>
      </c>
      <c r="T3680" s="13">
        <f>(((J3680/60)/60)/24)+DATE(1970,1,1)+(-5/24)</f>
        <v>42155.322893518511</v>
      </c>
      <c r="U3680">
        <f t="shared" si="57"/>
        <v>2015</v>
      </c>
    </row>
    <row r="3681" spans="1:21" ht="45" x14ac:dyDescent="0.2">
      <c r="A3681" s="8">
        <f>F3681/E3681</f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14">
        <f>F3681/M3681</f>
        <v>73.400000000000006</v>
      </c>
      <c r="Q3681" s="9" t="s">
        <v>8317</v>
      </c>
      <c r="R3681" s="9" t="s">
        <v>8318</v>
      </c>
      <c r="S3681" s="13">
        <f>(((K3681/60)/60)/24)+DATE(1970,1,1)+(-5/24)</f>
        <v>41786.553020833329</v>
      </c>
      <c r="T3681" s="13">
        <f>(((J3681/60)/60)/24)+DATE(1970,1,1)+(-5/24)</f>
        <v>41820.999305555553</v>
      </c>
      <c r="U3681">
        <f t="shared" si="57"/>
        <v>2014</v>
      </c>
    </row>
    <row r="3682" spans="1:21" ht="30" x14ac:dyDescent="0.2">
      <c r="A3682" s="8">
        <f>F3682/E3682</f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14">
        <f>F3682/M3682</f>
        <v>99.5</v>
      </c>
      <c r="Q3682" s="9" t="s">
        <v>8317</v>
      </c>
      <c r="R3682" s="9" t="s">
        <v>8318</v>
      </c>
      <c r="S3682" s="13">
        <f>(((K3682/60)/60)/24)+DATE(1970,1,1)+(-5/24)</f>
        <v>42627.245763888881</v>
      </c>
      <c r="T3682" s="13">
        <f>(((J3682/60)/60)/24)+DATE(1970,1,1)+(-5/24)</f>
        <v>42648.245763888881</v>
      </c>
      <c r="U3682">
        <f t="shared" si="57"/>
        <v>2016</v>
      </c>
    </row>
    <row r="3683" spans="1:21" ht="60" x14ac:dyDescent="0.2">
      <c r="A3683" s="8">
        <f>F3683/E3683</f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14">
        <f>F3683/M3683</f>
        <v>62.166666666666664</v>
      </c>
      <c r="Q3683" s="9" t="s">
        <v>8317</v>
      </c>
      <c r="R3683" s="9" t="s">
        <v>8318</v>
      </c>
      <c r="S3683" s="13">
        <f>(((K3683/60)/60)/24)+DATE(1970,1,1)+(-5/24)</f>
        <v>42374.443171296291</v>
      </c>
      <c r="T3683" s="13">
        <f>(((J3683/60)/60)/24)+DATE(1970,1,1)+(-5/24)</f>
        <v>42384.443171296291</v>
      </c>
      <c r="U3683">
        <f t="shared" si="57"/>
        <v>2016</v>
      </c>
    </row>
    <row r="3684" spans="1:21" ht="45" x14ac:dyDescent="0.2">
      <c r="A3684" s="8">
        <f>F3684/E3684</f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14">
        <f>F3684/M3684</f>
        <v>62.328358208955223</v>
      </c>
      <c r="Q3684" s="9" t="s">
        <v>8317</v>
      </c>
      <c r="R3684" s="9" t="s">
        <v>8318</v>
      </c>
      <c r="S3684" s="13">
        <f>(((K3684/60)/60)/24)+DATE(1970,1,1)+(-5/24)</f>
        <v>41772.477060185185</v>
      </c>
      <c r="T3684" s="13">
        <f>(((J3684/60)/60)/24)+DATE(1970,1,1)+(-5/24)</f>
        <v>41806.082638888889</v>
      </c>
      <c r="U3684">
        <f t="shared" si="57"/>
        <v>2014</v>
      </c>
    </row>
    <row r="3685" spans="1:21" ht="45" x14ac:dyDescent="0.2">
      <c r="A3685" s="8">
        <f>F3685/E3685</f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14">
        <f>F3685/M3685</f>
        <v>58.787878787878789</v>
      </c>
      <c r="Q3685" s="9" t="s">
        <v>8317</v>
      </c>
      <c r="R3685" s="9" t="s">
        <v>8318</v>
      </c>
      <c r="S3685" s="13">
        <f>(((K3685/60)/60)/24)+DATE(1970,1,1)+(-5/24)</f>
        <v>42632.908518518518</v>
      </c>
      <c r="T3685" s="13">
        <f>(((J3685/60)/60)/24)+DATE(1970,1,1)+(-5/24)</f>
        <v>42662.908518518518</v>
      </c>
      <c r="U3685">
        <f t="shared" si="57"/>
        <v>2016</v>
      </c>
    </row>
    <row r="3686" spans="1:21" ht="45" x14ac:dyDescent="0.2">
      <c r="A3686" s="8">
        <f>F3686/E3686</f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14">
        <f>F3686/M3686</f>
        <v>45.347826086956523</v>
      </c>
      <c r="Q3686" s="9" t="s">
        <v>8317</v>
      </c>
      <c r="R3686" s="9" t="s">
        <v>8318</v>
      </c>
      <c r="S3686" s="13">
        <f>(((K3686/60)/60)/24)+DATE(1970,1,1)+(-5/24)</f>
        <v>42218.97206018518</v>
      </c>
      <c r="T3686" s="13">
        <f>(((J3686/60)/60)/24)+DATE(1970,1,1)+(-5/24)</f>
        <v>42248.97206018518</v>
      </c>
      <c r="U3686">
        <f t="shared" si="57"/>
        <v>2015</v>
      </c>
    </row>
    <row r="3687" spans="1:21" ht="45" x14ac:dyDescent="0.2">
      <c r="A3687" s="8">
        <f>F3687/E3687</f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14">
        <f>F3687/M3687</f>
        <v>41.944444444444443</v>
      </c>
      <c r="Q3687" s="9" t="s">
        <v>8317</v>
      </c>
      <c r="R3687" s="9" t="s">
        <v>8318</v>
      </c>
      <c r="S3687" s="13">
        <f>(((K3687/60)/60)/24)+DATE(1970,1,1)+(-5/24)</f>
        <v>41753.384942129625</v>
      </c>
      <c r="T3687" s="13">
        <f>(((J3687/60)/60)/24)+DATE(1970,1,1)+(-5/24)</f>
        <v>41778.666666666664</v>
      </c>
      <c r="U3687">
        <f t="shared" si="57"/>
        <v>2014</v>
      </c>
    </row>
    <row r="3688" spans="1:21" ht="45" x14ac:dyDescent="0.2">
      <c r="A3688" s="8">
        <f>F3688/E3688</f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14">
        <f>F3688/M3688</f>
        <v>59.166666666666664</v>
      </c>
      <c r="Q3688" s="9" t="s">
        <v>8317</v>
      </c>
      <c r="R3688" s="9" t="s">
        <v>8318</v>
      </c>
      <c r="S3688" s="13">
        <f>(((K3688/60)/60)/24)+DATE(1970,1,1)+(-5/24)</f>
        <v>42230.454398148147</v>
      </c>
      <c r="T3688" s="13">
        <f>(((J3688/60)/60)/24)+DATE(1970,1,1)+(-5/24)</f>
        <v>42244.957638888889</v>
      </c>
      <c r="U3688">
        <f t="shared" si="57"/>
        <v>2015</v>
      </c>
    </row>
    <row r="3689" spans="1:21" ht="45" x14ac:dyDescent="0.2">
      <c r="A3689" s="8">
        <f>F3689/E3689</f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14">
        <f>F3689/M3689</f>
        <v>200.49</v>
      </c>
      <c r="Q3689" s="9" t="s">
        <v>8317</v>
      </c>
      <c r="R3689" s="9" t="s">
        <v>8318</v>
      </c>
      <c r="S3689" s="13">
        <f>(((K3689/60)/60)/24)+DATE(1970,1,1)+(-5/24)</f>
        <v>41787.009895833333</v>
      </c>
      <c r="T3689" s="13">
        <f>(((J3689/60)/60)/24)+DATE(1970,1,1)+(-5/24)</f>
        <v>41817.009895833333</v>
      </c>
      <c r="U3689">
        <f t="shared" si="57"/>
        <v>2014</v>
      </c>
    </row>
    <row r="3690" spans="1:21" ht="45" x14ac:dyDescent="0.2">
      <c r="A3690" s="8">
        <f>F3690/E3690</f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14">
        <f>F3690/M3690</f>
        <v>83.974358974358978</v>
      </c>
      <c r="Q3690" s="9" t="s">
        <v>8317</v>
      </c>
      <c r="R3690" s="9" t="s">
        <v>8318</v>
      </c>
      <c r="S3690" s="13">
        <f>(((K3690/60)/60)/24)+DATE(1970,1,1)+(-5/24)</f>
        <v>41829.578749999993</v>
      </c>
      <c r="T3690" s="13">
        <f>(((J3690/60)/60)/24)+DATE(1970,1,1)+(-5/24)</f>
        <v>41859.578749999993</v>
      </c>
      <c r="U3690">
        <f t="shared" si="57"/>
        <v>2014</v>
      </c>
    </row>
    <row r="3691" spans="1:21" ht="45" x14ac:dyDescent="0.2">
      <c r="A3691" s="8">
        <f>F3691/E3691</f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14">
        <f>F3691/M3691</f>
        <v>57.258064516129032</v>
      </c>
      <c r="Q3691" s="9" t="s">
        <v>8317</v>
      </c>
      <c r="R3691" s="9" t="s">
        <v>8318</v>
      </c>
      <c r="S3691" s="13">
        <f>(((K3691/60)/60)/24)+DATE(1970,1,1)+(-5/24)</f>
        <v>42147.61850694444</v>
      </c>
      <c r="T3691" s="13">
        <f>(((J3691/60)/60)/24)+DATE(1970,1,1)+(-5/24)</f>
        <v>42176.725694444445</v>
      </c>
      <c r="U3691">
        <f t="shared" si="57"/>
        <v>2015</v>
      </c>
    </row>
    <row r="3692" spans="1:21" ht="45" x14ac:dyDescent="0.2">
      <c r="A3692" s="8">
        <f>F3692/E3692</f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14">
        <f>F3692/M3692</f>
        <v>58.064516129032256</v>
      </c>
      <c r="Q3692" s="9" t="s">
        <v>8317</v>
      </c>
      <c r="R3692" s="9" t="s">
        <v>8318</v>
      </c>
      <c r="S3692" s="13">
        <f>(((K3692/60)/60)/24)+DATE(1970,1,1)+(-5/24)</f>
        <v>41940.389849537038</v>
      </c>
      <c r="T3692" s="13">
        <f>(((J3692/60)/60)/24)+DATE(1970,1,1)+(-5/24)</f>
        <v>41970.431516203702</v>
      </c>
      <c r="U3692">
        <f t="shared" si="57"/>
        <v>2014</v>
      </c>
    </row>
    <row r="3693" spans="1:21" ht="30" x14ac:dyDescent="0.2">
      <c r="A3693" s="8">
        <f>F3693/E3693</f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14">
        <f>F3693/M3693</f>
        <v>186.80291970802921</v>
      </c>
      <c r="Q3693" s="9" t="s">
        <v>8317</v>
      </c>
      <c r="R3693" s="9" t="s">
        <v>8318</v>
      </c>
      <c r="S3693" s="13">
        <f>(((K3693/60)/60)/24)+DATE(1970,1,1)+(-5/24)</f>
        <v>42020.492233796293</v>
      </c>
      <c r="T3693" s="13">
        <f>(((J3693/60)/60)/24)+DATE(1970,1,1)+(-5/24)</f>
        <v>42064.999305555553</v>
      </c>
      <c r="U3693">
        <f t="shared" si="57"/>
        <v>2015</v>
      </c>
    </row>
    <row r="3694" spans="1:21" ht="30" x14ac:dyDescent="0.2">
      <c r="A3694" s="8">
        <f>F3694/E3694</f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14">
        <f>F3694/M3694</f>
        <v>74.117647058823536</v>
      </c>
      <c r="Q3694" s="9" t="s">
        <v>8317</v>
      </c>
      <c r="R3694" s="9" t="s">
        <v>8318</v>
      </c>
      <c r="S3694" s="13">
        <f>(((K3694/60)/60)/24)+DATE(1970,1,1)+(-5/24)</f>
        <v>41891.756701388884</v>
      </c>
      <c r="T3694" s="13">
        <f>(((J3694/60)/60)/24)+DATE(1970,1,1)+(-5/24)</f>
        <v>41900.791666666664</v>
      </c>
      <c r="U3694">
        <f t="shared" si="57"/>
        <v>2014</v>
      </c>
    </row>
    <row r="3695" spans="1:21" ht="45" x14ac:dyDescent="0.2">
      <c r="A3695" s="8">
        <f>F3695/E3695</f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14">
        <f>F3695/M3695</f>
        <v>30.714285714285715</v>
      </c>
      <c r="Q3695" s="9" t="s">
        <v>8317</v>
      </c>
      <c r="R3695" s="9" t="s">
        <v>8318</v>
      </c>
      <c r="S3695" s="13">
        <f>(((K3695/60)/60)/24)+DATE(1970,1,1)+(-5/24)</f>
        <v>42308.98297453703</v>
      </c>
      <c r="T3695" s="13">
        <f>(((J3695/60)/60)/24)+DATE(1970,1,1)+(-5/24)</f>
        <v>42338.729166666664</v>
      </c>
      <c r="U3695">
        <f t="shared" si="57"/>
        <v>2015</v>
      </c>
    </row>
    <row r="3696" spans="1:21" ht="45" x14ac:dyDescent="0.2">
      <c r="A3696" s="8">
        <f>F3696/E3696</f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14">
        <f>F3696/M3696</f>
        <v>62.666666666666664</v>
      </c>
      <c r="Q3696" s="9" t="s">
        <v>8317</v>
      </c>
      <c r="R3696" s="9" t="s">
        <v>8318</v>
      </c>
      <c r="S3696" s="13">
        <f>(((K3696/60)/60)/24)+DATE(1970,1,1)+(-5/24)</f>
        <v>42489.925543981481</v>
      </c>
      <c r="T3696" s="13">
        <f>(((J3696/60)/60)/24)+DATE(1970,1,1)+(-5/24)</f>
        <v>42526.874999999993</v>
      </c>
      <c r="U3696">
        <f t="shared" si="57"/>
        <v>2016</v>
      </c>
    </row>
    <row r="3697" spans="1:21" ht="60" x14ac:dyDescent="0.2">
      <c r="A3697" s="8">
        <f>F3697/E3697</f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14">
        <f>F3697/M3697</f>
        <v>121.36363636363636</v>
      </c>
      <c r="Q3697" s="9" t="s">
        <v>8317</v>
      </c>
      <c r="R3697" s="9" t="s">
        <v>8318</v>
      </c>
      <c r="S3697" s="13">
        <f>(((K3697/60)/60)/24)+DATE(1970,1,1)+(-5/24)</f>
        <v>41995.662152777775</v>
      </c>
      <c r="T3697" s="13">
        <f>(((J3697/60)/60)/24)+DATE(1970,1,1)+(-5/24)</f>
        <v>42015.662152777775</v>
      </c>
      <c r="U3697">
        <f t="shared" si="57"/>
        <v>2014</v>
      </c>
    </row>
    <row r="3698" spans="1:21" ht="45" x14ac:dyDescent="0.2">
      <c r="A3698" s="8">
        <f>F3698/E3698</f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14">
        <f>F3698/M3698</f>
        <v>39.743589743589745</v>
      </c>
      <c r="Q3698" s="9" t="s">
        <v>8317</v>
      </c>
      <c r="R3698" s="9" t="s">
        <v>8318</v>
      </c>
      <c r="S3698" s="13">
        <f>(((K3698/60)/60)/24)+DATE(1970,1,1)+(-5/24)</f>
        <v>41988.408749999995</v>
      </c>
      <c r="T3698" s="13">
        <f>(((J3698/60)/60)/24)+DATE(1970,1,1)+(-5/24)</f>
        <v>42048.408749999995</v>
      </c>
      <c r="U3698">
        <f t="shared" si="57"/>
        <v>2014</v>
      </c>
    </row>
    <row r="3699" spans="1:21" ht="45" x14ac:dyDescent="0.2">
      <c r="A3699" s="8">
        <f>F3699/E3699</f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14">
        <f>F3699/M3699</f>
        <v>72</v>
      </c>
      <c r="Q3699" s="9" t="s">
        <v>8317</v>
      </c>
      <c r="R3699" s="9" t="s">
        <v>8318</v>
      </c>
      <c r="S3699" s="13">
        <f>(((K3699/60)/60)/24)+DATE(1970,1,1)+(-5/24)</f>
        <v>42479.2575</v>
      </c>
      <c r="T3699" s="13">
        <f>(((J3699/60)/60)/24)+DATE(1970,1,1)+(-5/24)</f>
        <v>42500.2575</v>
      </c>
      <c r="U3699">
        <f t="shared" si="57"/>
        <v>2016</v>
      </c>
    </row>
    <row r="3700" spans="1:21" ht="30" x14ac:dyDescent="0.2">
      <c r="A3700" s="8">
        <f>F3700/E3700</f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14">
        <f>F3700/M3700</f>
        <v>40.632352941176471</v>
      </c>
      <c r="Q3700" s="9" t="s">
        <v>8317</v>
      </c>
      <c r="R3700" s="9" t="s">
        <v>8318</v>
      </c>
      <c r="S3700" s="13">
        <f>(((K3700/60)/60)/24)+DATE(1970,1,1)+(-5/24)</f>
        <v>42401.598229166666</v>
      </c>
      <c r="T3700" s="13">
        <f>(((J3700/60)/60)/24)+DATE(1970,1,1)+(-5/24)</f>
        <v>42431.598229166666</v>
      </c>
      <c r="U3700">
        <f t="shared" si="57"/>
        <v>2016</v>
      </c>
    </row>
    <row r="3701" spans="1:21" ht="45" x14ac:dyDescent="0.2">
      <c r="A3701" s="8">
        <f>F3701/E3701</f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14">
        <f>F3701/M3701</f>
        <v>63</v>
      </c>
      <c r="Q3701" s="9" t="s">
        <v>8317</v>
      </c>
      <c r="R3701" s="9" t="s">
        <v>8318</v>
      </c>
      <c r="S3701" s="13">
        <f>(((K3701/60)/60)/24)+DATE(1970,1,1)+(-5/24)</f>
        <v>41897.393703703703</v>
      </c>
      <c r="T3701" s="13">
        <f>(((J3701/60)/60)/24)+DATE(1970,1,1)+(-5/24)</f>
        <v>41927.393703703703</v>
      </c>
      <c r="U3701">
        <f t="shared" si="57"/>
        <v>2014</v>
      </c>
    </row>
    <row r="3702" spans="1:21" ht="30" x14ac:dyDescent="0.2">
      <c r="A3702" s="8">
        <f>F3702/E3702</f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14">
        <f>F3702/M3702</f>
        <v>33.666666666666664</v>
      </c>
      <c r="Q3702" s="9" t="s">
        <v>8317</v>
      </c>
      <c r="R3702" s="9" t="s">
        <v>8318</v>
      </c>
      <c r="S3702" s="13">
        <f>(((K3702/60)/60)/24)+DATE(1970,1,1)+(-5/24)</f>
        <v>41882.37731481481</v>
      </c>
      <c r="T3702" s="13">
        <f>(((J3702/60)/60)/24)+DATE(1970,1,1)+(-5/24)</f>
        <v>41912.458333333328</v>
      </c>
      <c r="U3702">
        <f t="shared" si="57"/>
        <v>2014</v>
      </c>
    </row>
    <row r="3703" spans="1:21" ht="45" x14ac:dyDescent="0.2">
      <c r="A3703" s="8">
        <f>F3703/E3703</f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14">
        <f>F3703/M3703</f>
        <v>38.589743589743591</v>
      </c>
      <c r="Q3703" s="9" t="s">
        <v>8317</v>
      </c>
      <c r="R3703" s="9" t="s">
        <v>8318</v>
      </c>
      <c r="S3703" s="13">
        <f>(((K3703/60)/60)/24)+DATE(1970,1,1)+(-5/24)</f>
        <v>42129.333252314813</v>
      </c>
      <c r="T3703" s="13">
        <f>(((J3703/60)/60)/24)+DATE(1970,1,1)+(-5/24)</f>
        <v>42159.333252314813</v>
      </c>
      <c r="U3703">
        <f t="shared" si="57"/>
        <v>2015</v>
      </c>
    </row>
    <row r="3704" spans="1:21" ht="45" x14ac:dyDescent="0.2">
      <c r="A3704" s="8">
        <f>F3704/E3704</f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14">
        <f>F3704/M3704</f>
        <v>155.95238095238096</v>
      </c>
      <c r="Q3704" s="9" t="s">
        <v>8317</v>
      </c>
      <c r="R3704" s="9" t="s">
        <v>8318</v>
      </c>
      <c r="S3704" s="13">
        <f>(((K3704/60)/60)/24)+DATE(1970,1,1)+(-5/24)</f>
        <v>42524.329675925925</v>
      </c>
      <c r="T3704" s="13">
        <f>(((J3704/60)/60)/24)+DATE(1970,1,1)+(-5/24)</f>
        <v>42561.749305555553</v>
      </c>
      <c r="U3704">
        <f t="shared" si="57"/>
        <v>2016</v>
      </c>
    </row>
    <row r="3705" spans="1:21" ht="45" x14ac:dyDescent="0.2">
      <c r="A3705" s="8">
        <f>F3705/E3705</f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14">
        <f>F3705/M3705</f>
        <v>43.2</v>
      </c>
      <c r="Q3705" s="9" t="s">
        <v>8317</v>
      </c>
      <c r="R3705" s="9" t="s">
        <v>8318</v>
      </c>
      <c r="S3705" s="13">
        <f>(((K3705/60)/60)/24)+DATE(1970,1,1)+(-5/24)</f>
        <v>42556.296157407407</v>
      </c>
      <c r="T3705" s="13">
        <f>(((J3705/60)/60)/24)+DATE(1970,1,1)+(-5/24)</f>
        <v>42595.082638888889</v>
      </c>
      <c r="U3705">
        <f t="shared" si="57"/>
        <v>2016</v>
      </c>
    </row>
    <row r="3706" spans="1:21" ht="45" x14ac:dyDescent="0.2">
      <c r="A3706" s="8">
        <f>F3706/E3706</f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14">
        <f>F3706/M3706</f>
        <v>15.148518518518518</v>
      </c>
      <c r="Q3706" s="9" t="s">
        <v>8317</v>
      </c>
      <c r="R3706" s="9" t="s">
        <v>8318</v>
      </c>
      <c r="S3706" s="13">
        <f>(((K3706/60)/60)/24)+DATE(1970,1,1)+(-5/24)</f>
        <v>42461.481412037036</v>
      </c>
      <c r="T3706" s="13">
        <f>(((J3706/60)/60)/24)+DATE(1970,1,1)+(-5/24)</f>
        <v>42521.481412037036</v>
      </c>
      <c r="U3706">
        <f t="shared" si="57"/>
        <v>2016</v>
      </c>
    </row>
    <row r="3707" spans="1:21" ht="45" x14ac:dyDescent="0.2">
      <c r="A3707" s="8">
        <f>F3707/E3707</f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14">
        <f>F3707/M3707</f>
        <v>83.571428571428569</v>
      </c>
      <c r="Q3707" s="9" t="s">
        <v>8317</v>
      </c>
      <c r="R3707" s="9" t="s">
        <v>8318</v>
      </c>
      <c r="S3707" s="13">
        <f>(((K3707/60)/60)/24)+DATE(1970,1,1)+(-5/24)</f>
        <v>41792.334652777776</v>
      </c>
      <c r="T3707" s="13">
        <f>(((J3707/60)/60)/24)+DATE(1970,1,1)+(-5/24)</f>
        <v>41813.541666666664</v>
      </c>
      <c r="U3707">
        <f t="shared" si="57"/>
        <v>2014</v>
      </c>
    </row>
    <row r="3708" spans="1:21" ht="45" x14ac:dyDescent="0.2">
      <c r="A3708" s="8">
        <f>F3708/E3708</f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14">
        <f>F3708/M3708</f>
        <v>140</v>
      </c>
      <c r="Q3708" s="9" t="s">
        <v>8317</v>
      </c>
      <c r="R3708" s="9" t="s">
        <v>8318</v>
      </c>
      <c r="S3708" s="13">
        <f>(((K3708/60)/60)/24)+DATE(1970,1,1)+(-5/24)</f>
        <v>41879.705428240741</v>
      </c>
      <c r="T3708" s="13">
        <f>(((J3708/60)/60)/24)+DATE(1970,1,1)+(-5/24)</f>
        <v>41894.705428240741</v>
      </c>
      <c r="U3708">
        <f t="shared" si="57"/>
        <v>2014</v>
      </c>
    </row>
    <row r="3709" spans="1:21" ht="30" x14ac:dyDescent="0.2">
      <c r="A3709" s="8">
        <f>F3709/E3709</f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14">
        <f>F3709/M3709</f>
        <v>80.869565217391298</v>
      </c>
      <c r="Q3709" s="9" t="s">
        <v>8317</v>
      </c>
      <c r="R3709" s="9" t="s">
        <v>8318</v>
      </c>
      <c r="S3709" s="13">
        <f>(((K3709/60)/60)/24)+DATE(1970,1,1)+(-5/24)</f>
        <v>42551.840023148143</v>
      </c>
      <c r="T3709" s="13">
        <f>(((J3709/60)/60)/24)+DATE(1970,1,1)+(-5/24)</f>
        <v>42573.018055555549</v>
      </c>
      <c r="U3709">
        <f t="shared" si="57"/>
        <v>2016</v>
      </c>
    </row>
    <row r="3710" spans="1:21" ht="45" x14ac:dyDescent="0.2">
      <c r="A3710" s="8">
        <f>F3710/E3710</f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14">
        <f>F3710/M3710</f>
        <v>53.846153846153847</v>
      </c>
      <c r="Q3710" s="9" t="s">
        <v>8317</v>
      </c>
      <c r="R3710" s="9" t="s">
        <v>8318</v>
      </c>
      <c r="S3710" s="13">
        <f>(((K3710/60)/60)/24)+DATE(1970,1,1)+(-5/24)</f>
        <v>41809.933865740735</v>
      </c>
      <c r="T3710" s="13">
        <f>(((J3710/60)/60)/24)+DATE(1970,1,1)+(-5/24)</f>
        <v>41823.933865740735</v>
      </c>
      <c r="U3710">
        <f t="shared" si="57"/>
        <v>2014</v>
      </c>
    </row>
    <row r="3711" spans="1:21" ht="45" x14ac:dyDescent="0.2">
      <c r="A3711" s="8">
        <f>F3711/E3711</f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14">
        <f>F3711/M3711</f>
        <v>30.928571428571427</v>
      </c>
      <c r="Q3711" s="9" t="s">
        <v>8317</v>
      </c>
      <c r="R3711" s="9" t="s">
        <v>8318</v>
      </c>
      <c r="S3711" s="13">
        <f>(((K3711/60)/60)/24)+DATE(1970,1,1)+(-5/24)</f>
        <v>41785.499374999999</v>
      </c>
      <c r="T3711" s="13">
        <f>(((J3711/60)/60)/24)+DATE(1970,1,1)+(-5/24)</f>
        <v>41815.499374999999</v>
      </c>
      <c r="U3711">
        <f t="shared" si="57"/>
        <v>2014</v>
      </c>
    </row>
    <row r="3712" spans="1:21" ht="30" x14ac:dyDescent="0.2">
      <c r="A3712" s="8">
        <f>F3712/E3712</f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14">
        <f>F3712/M3712</f>
        <v>67.962962962962962</v>
      </c>
      <c r="Q3712" s="9" t="s">
        <v>8317</v>
      </c>
      <c r="R3712" s="9" t="s">
        <v>8318</v>
      </c>
      <c r="S3712" s="13">
        <f>(((K3712/60)/60)/24)+DATE(1970,1,1)+(-5/24)</f>
        <v>42072.367916666662</v>
      </c>
      <c r="T3712" s="13">
        <f>(((J3712/60)/60)/24)+DATE(1970,1,1)+(-5/24)</f>
        <v>42097.367916666662</v>
      </c>
      <c r="U3712">
        <f t="shared" si="57"/>
        <v>2015</v>
      </c>
    </row>
    <row r="3713" spans="1:21" ht="30" x14ac:dyDescent="0.2">
      <c r="A3713" s="8">
        <f>F3713/E3713</f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14">
        <f>F3713/M3713</f>
        <v>27.142857142857142</v>
      </c>
      <c r="Q3713" s="9" t="s">
        <v>8317</v>
      </c>
      <c r="R3713" s="9" t="s">
        <v>8318</v>
      </c>
      <c r="S3713" s="13">
        <f>(((K3713/60)/60)/24)+DATE(1970,1,1)+(-5/24)</f>
        <v>41779.5158912037</v>
      </c>
      <c r="T3713" s="13">
        <f>(((J3713/60)/60)/24)+DATE(1970,1,1)+(-5/24)</f>
        <v>41805.458333333328</v>
      </c>
      <c r="U3713">
        <f t="shared" si="57"/>
        <v>2014</v>
      </c>
    </row>
    <row r="3714" spans="1:21" ht="45" x14ac:dyDescent="0.2">
      <c r="A3714" s="8">
        <f>F3714/E3714</f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14">
        <f>F3714/M3714</f>
        <v>110.86538461538461</v>
      </c>
      <c r="Q3714" s="9" t="s">
        <v>8317</v>
      </c>
      <c r="R3714" s="9" t="s">
        <v>8318</v>
      </c>
      <c r="S3714" s="13">
        <f>(((K3714/60)/60)/24)+DATE(1970,1,1)+(-5/24)</f>
        <v>42133.963738425926</v>
      </c>
      <c r="T3714" s="13">
        <f>(((J3714/60)/60)/24)+DATE(1970,1,1)+(-5/24)</f>
        <v>42155.082638888889</v>
      </c>
      <c r="U3714">
        <f t="shared" si="57"/>
        <v>2015</v>
      </c>
    </row>
    <row r="3715" spans="1:21" ht="45" x14ac:dyDescent="0.2">
      <c r="A3715" s="8">
        <f>F3715/E3715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14">
        <f>F3715/M3715</f>
        <v>106.84210526315789</v>
      </c>
      <c r="Q3715" s="9" t="s">
        <v>8317</v>
      </c>
      <c r="R3715" s="9" t="s">
        <v>8318</v>
      </c>
      <c r="S3715" s="13">
        <f>(((K3715/60)/60)/24)+DATE(1970,1,1)+(-5/24)</f>
        <v>42505.529699074068</v>
      </c>
      <c r="T3715" s="13">
        <f>(((J3715/60)/60)/24)+DATE(1970,1,1)+(-5/24)</f>
        <v>42525.529699074068</v>
      </c>
      <c r="U3715">
        <f t="shared" ref="U3715:U3778" si="58">YEAR(S3715)</f>
        <v>2016</v>
      </c>
    </row>
    <row r="3716" spans="1:21" ht="45" x14ac:dyDescent="0.2">
      <c r="A3716" s="8">
        <f>F3716/E3716</f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14">
        <f>F3716/M3716</f>
        <v>105.51546391752578</v>
      </c>
      <c r="Q3716" s="9" t="s">
        <v>8317</v>
      </c>
      <c r="R3716" s="9" t="s">
        <v>8318</v>
      </c>
      <c r="S3716" s="13">
        <f>(((K3716/60)/60)/24)+DATE(1970,1,1)+(-5/24)</f>
        <v>42118.347997685189</v>
      </c>
      <c r="T3716" s="13">
        <f>(((J3716/60)/60)/24)+DATE(1970,1,1)+(-5/24)</f>
        <v>42149.957638888889</v>
      </c>
      <c r="U3716">
        <f t="shared" si="58"/>
        <v>2015</v>
      </c>
    </row>
    <row r="3717" spans="1:21" ht="45" x14ac:dyDescent="0.2">
      <c r="A3717" s="8">
        <f>F3717/E3717</f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14">
        <f>F3717/M3717</f>
        <v>132.96296296296296</v>
      </c>
      <c r="Q3717" s="9" t="s">
        <v>8317</v>
      </c>
      <c r="R3717" s="9" t="s">
        <v>8318</v>
      </c>
      <c r="S3717" s="13">
        <f>(((K3717/60)/60)/24)+DATE(1970,1,1)+(-5/24)</f>
        <v>42036.787256944437</v>
      </c>
      <c r="T3717" s="13">
        <f>(((J3717/60)/60)/24)+DATE(1970,1,1)+(-5/24)</f>
        <v>42094.327777777777</v>
      </c>
      <c r="U3717">
        <f t="shared" si="58"/>
        <v>2015</v>
      </c>
    </row>
    <row r="3718" spans="1:21" ht="45" x14ac:dyDescent="0.2">
      <c r="A3718" s="8">
        <f>F3718/E3718</f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14">
        <f>F3718/M3718</f>
        <v>51.916666666666664</v>
      </c>
      <c r="Q3718" s="9" t="s">
        <v>8317</v>
      </c>
      <c r="R3718" s="9" t="s">
        <v>8318</v>
      </c>
      <c r="S3718" s="13">
        <f>(((K3718/60)/60)/24)+DATE(1970,1,1)+(-5/24)</f>
        <v>42360.679502314808</v>
      </c>
      <c r="T3718" s="13">
        <f>(((J3718/60)/60)/24)+DATE(1970,1,1)+(-5/24)</f>
        <v>42390.679502314808</v>
      </c>
      <c r="U3718">
        <f t="shared" si="58"/>
        <v>2015</v>
      </c>
    </row>
    <row r="3719" spans="1:21" ht="45" x14ac:dyDescent="0.2">
      <c r="A3719" s="8">
        <f>F3719/E3719</f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14">
        <f>F3719/M3719</f>
        <v>310</v>
      </c>
      <c r="Q3719" s="9" t="s">
        <v>8317</v>
      </c>
      <c r="R3719" s="9" t="s">
        <v>8318</v>
      </c>
      <c r="S3719" s="13">
        <f>(((K3719/60)/60)/24)+DATE(1970,1,1)+(-5/24)</f>
        <v>42102.657974537033</v>
      </c>
      <c r="T3719" s="13">
        <f>(((J3719/60)/60)/24)+DATE(1970,1,1)+(-5/24)</f>
        <v>42133.657974537033</v>
      </c>
      <c r="U3719">
        <f t="shared" si="58"/>
        <v>2015</v>
      </c>
    </row>
    <row r="3720" spans="1:21" ht="45" x14ac:dyDescent="0.2">
      <c r="A3720" s="8">
        <f>F3720/E3720</f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14">
        <f>F3720/M3720</f>
        <v>26.021739130434781</v>
      </c>
      <c r="Q3720" s="9" t="s">
        <v>8317</v>
      </c>
      <c r="R3720" s="9" t="s">
        <v>8318</v>
      </c>
      <c r="S3720" s="13">
        <f>(((K3720/60)/60)/24)+DATE(1970,1,1)+(-5/24)</f>
        <v>42032.507812499993</v>
      </c>
      <c r="T3720" s="13">
        <f>(((J3720/60)/60)/24)+DATE(1970,1,1)+(-5/24)</f>
        <v>42062.507812499993</v>
      </c>
      <c r="U3720">
        <f t="shared" si="58"/>
        <v>2015</v>
      </c>
    </row>
    <row r="3721" spans="1:21" ht="30" x14ac:dyDescent="0.2">
      <c r="A3721" s="8">
        <f>F3721/E3721</f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14">
        <f>F3721/M3721</f>
        <v>105</v>
      </c>
      <c r="Q3721" s="9" t="s">
        <v>8317</v>
      </c>
      <c r="R3721" s="9" t="s">
        <v>8318</v>
      </c>
      <c r="S3721" s="13">
        <f>(((K3721/60)/60)/24)+DATE(1970,1,1)+(-5/24)</f>
        <v>42147.521597222221</v>
      </c>
      <c r="T3721" s="13">
        <f>(((J3721/60)/60)/24)+DATE(1970,1,1)+(-5/24)</f>
        <v>42177.521597222221</v>
      </c>
      <c r="U3721">
        <f t="shared" si="58"/>
        <v>2015</v>
      </c>
    </row>
    <row r="3722" spans="1:21" ht="30" x14ac:dyDescent="0.2">
      <c r="A3722" s="8">
        <f>F3722/E3722</f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14">
        <f>F3722/M3722</f>
        <v>86.224999999999994</v>
      </c>
      <c r="Q3722" s="9" t="s">
        <v>8317</v>
      </c>
      <c r="R3722" s="9" t="s">
        <v>8318</v>
      </c>
      <c r="S3722" s="13">
        <f>(((K3722/60)/60)/24)+DATE(1970,1,1)+(-5/24)</f>
        <v>42165.784791666665</v>
      </c>
      <c r="T3722" s="13">
        <f>(((J3722/60)/60)/24)+DATE(1970,1,1)+(-5/24)</f>
        <v>42187.784791666665</v>
      </c>
      <c r="U3722">
        <f t="shared" si="58"/>
        <v>2015</v>
      </c>
    </row>
    <row r="3723" spans="1:21" ht="45" x14ac:dyDescent="0.2">
      <c r="A3723" s="8">
        <f>F3723/E3723</f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14">
        <f>F3723/M3723</f>
        <v>114.54545454545455</v>
      </c>
      <c r="Q3723" s="9" t="s">
        <v>8317</v>
      </c>
      <c r="R3723" s="9" t="s">
        <v>8318</v>
      </c>
      <c r="S3723" s="13">
        <f>(((K3723/60)/60)/24)+DATE(1970,1,1)+(-5/24)</f>
        <v>41927.727824074071</v>
      </c>
      <c r="T3723" s="13">
        <f>(((J3723/60)/60)/24)+DATE(1970,1,1)+(-5/24)</f>
        <v>41948.769490740735</v>
      </c>
      <c r="U3723">
        <f t="shared" si="58"/>
        <v>2014</v>
      </c>
    </row>
    <row r="3724" spans="1:21" ht="60" x14ac:dyDescent="0.2">
      <c r="A3724" s="8">
        <f>F3724/E3724</f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14">
        <f>F3724/M3724</f>
        <v>47.657142857142858</v>
      </c>
      <c r="Q3724" s="9" t="s">
        <v>8317</v>
      </c>
      <c r="R3724" s="9" t="s">
        <v>8318</v>
      </c>
      <c r="S3724" s="13">
        <f>(((K3724/60)/60)/24)+DATE(1970,1,1)+(-5/24)</f>
        <v>42381.463506944441</v>
      </c>
      <c r="T3724" s="13">
        <f>(((J3724/60)/60)/24)+DATE(1970,1,1)+(-5/24)</f>
        <v>42411.749305555553</v>
      </c>
      <c r="U3724">
        <f t="shared" si="58"/>
        <v>2016</v>
      </c>
    </row>
    <row r="3725" spans="1:21" ht="30" x14ac:dyDescent="0.2">
      <c r="A3725" s="8">
        <f>F3725/E3725</f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14">
        <f>F3725/M3725</f>
        <v>72.888888888888886</v>
      </c>
      <c r="Q3725" s="9" t="s">
        <v>8317</v>
      </c>
      <c r="R3725" s="9" t="s">
        <v>8318</v>
      </c>
      <c r="S3725" s="13">
        <f>(((K3725/60)/60)/24)+DATE(1970,1,1)+(-5/24)</f>
        <v>41943.544699074075</v>
      </c>
      <c r="T3725" s="13">
        <f>(((J3725/60)/60)/24)+DATE(1970,1,1)+(-5/24)</f>
        <v>41973.586365740739</v>
      </c>
      <c r="U3725">
        <f t="shared" si="58"/>
        <v>2014</v>
      </c>
    </row>
    <row r="3726" spans="1:21" ht="45" x14ac:dyDescent="0.2">
      <c r="A3726" s="8">
        <f>F3726/E3726</f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14">
        <f>F3726/M3726</f>
        <v>49.545505617977533</v>
      </c>
      <c r="Q3726" s="9" t="s">
        <v>8317</v>
      </c>
      <c r="R3726" s="9" t="s">
        <v>8318</v>
      </c>
      <c r="S3726" s="13">
        <f>(((K3726/60)/60)/24)+DATE(1970,1,1)+(-5/24)</f>
        <v>42465.283101851855</v>
      </c>
      <c r="T3726" s="13">
        <f>(((J3726/60)/60)/24)+DATE(1970,1,1)+(-5/24)</f>
        <v>42494.749999999993</v>
      </c>
      <c r="U3726">
        <f t="shared" si="58"/>
        <v>2016</v>
      </c>
    </row>
    <row r="3727" spans="1:21" ht="45" x14ac:dyDescent="0.2">
      <c r="A3727" s="8">
        <f>F3727/E3727</f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14">
        <f>F3727/M3727</f>
        <v>25.4</v>
      </c>
      <c r="Q3727" s="9" t="s">
        <v>8317</v>
      </c>
      <c r="R3727" s="9" t="s">
        <v>8318</v>
      </c>
      <c r="S3727" s="13">
        <f>(((K3727/60)/60)/24)+DATE(1970,1,1)+(-5/24)</f>
        <v>42401.736886574072</v>
      </c>
      <c r="T3727" s="13">
        <f>(((J3727/60)/60)/24)+DATE(1970,1,1)+(-5/24)</f>
        <v>42418.687499999993</v>
      </c>
      <c r="U3727">
        <f t="shared" si="58"/>
        <v>2016</v>
      </c>
    </row>
    <row r="3728" spans="1:21" ht="45" x14ac:dyDescent="0.2">
      <c r="A3728" s="8">
        <f>F3728/E3728</f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14">
        <f>F3728/M3728</f>
        <v>62.586956521739133</v>
      </c>
      <c r="Q3728" s="9" t="s">
        <v>8317</v>
      </c>
      <c r="R3728" s="9" t="s">
        <v>8318</v>
      </c>
      <c r="S3728" s="13">
        <f>(((K3728/60)/60)/24)+DATE(1970,1,1)+(-5/24)</f>
        <v>42461.932534722226</v>
      </c>
      <c r="T3728" s="13">
        <f>(((J3728/60)/60)/24)+DATE(1970,1,1)+(-5/24)</f>
        <v>42489.666666666664</v>
      </c>
      <c r="U3728">
        <f t="shared" si="58"/>
        <v>2016</v>
      </c>
    </row>
    <row r="3729" spans="1:21" ht="45" x14ac:dyDescent="0.2">
      <c r="A3729" s="8">
        <f>F3729/E3729</f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14">
        <f>F3729/M3729</f>
        <v>61.060606060606062</v>
      </c>
      <c r="Q3729" s="9" t="s">
        <v>8317</v>
      </c>
      <c r="R3729" s="9" t="s">
        <v>8318</v>
      </c>
      <c r="S3729" s="13">
        <f>(((K3729/60)/60)/24)+DATE(1970,1,1)+(-5/24)</f>
        <v>42632.139976851853</v>
      </c>
      <c r="T3729" s="13">
        <f>(((J3729/60)/60)/24)+DATE(1970,1,1)+(-5/24)</f>
        <v>42662.996527777774</v>
      </c>
      <c r="U3729">
        <f t="shared" si="58"/>
        <v>2016</v>
      </c>
    </row>
    <row r="3730" spans="1:21" ht="30" x14ac:dyDescent="0.2">
      <c r="A3730" s="8">
        <f>F3730/E3730</f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14">
        <f>F3730/M3730</f>
        <v>60.064516129032256</v>
      </c>
      <c r="Q3730" s="9" t="s">
        <v>8317</v>
      </c>
      <c r="R3730" s="9" t="s">
        <v>8318</v>
      </c>
      <c r="S3730" s="13">
        <f>(((K3730/60)/60)/24)+DATE(1970,1,1)+(-5/24)</f>
        <v>42204.962685185186</v>
      </c>
      <c r="T3730" s="13">
        <f>(((J3730/60)/60)/24)+DATE(1970,1,1)+(-5/24)</f>
        <v>42234.962685185186</v>
      </c>
      <c r="U3730">
        <f t="shared" si="58"/>
        <v>2015</v>
      </c>
    </row>
    <row r="3731" spans="1:21" ht="45" x14ac:dyDescent="0.2">
      <c r="A3731" s="8">
        <f>F3731/E3731</f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14">
        <f>F3731/M3731</f>
        <v>72.400000000000006</v>
      </c>
      <c r="Q3731" s="9" t="s">
        <v>8317</v>
      </c>
      <c r="R3731" s="9" t="s">
        <v>8318</v>
      </c>
      <c r="S3731" s="13">
        <f>(((K3731/60)/60)/24)+DATE(1970,1,1)+(-5/24)</f>
        <v>42040.996666666666</v>
      </c>
      <c r="T3731" s="13">
        <f>(((J3731/60)/60)/24)+DATE(1970,1,1)+(-5/24)</f>
        <v>42085.954999999994</v>
      </c>
      <c r="U3731">
        <f t="shared" si="58"/>
        <v>2015</v>
      </c>
    </row>
    <row r="3732" spans="1:21" ht="45" x14ac:dyDescent="0.2">
      <c r="A3732" s="8">
        <f>F3732/E3732</f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14">
        <f>F3732/M3732</f>
        <v>100</v>
      </c>
      <c r="Q3732" s="9" t="s">
        <v>8317</v>
      </c>
      <c r="R3732" s="9" t="s">
        <v>8318</v>
      </c>
      <c r="S3732" s="13">
        <f>(((K3732/60)/60)/24)+DATE(1970,1,1)+(-5/24)</f>
        <v>42203.46943287037</v>
      </c>
      <c r="T3732" s="13">
        <f>(((J3732/60)/60)/24)+DATE(1970,1,1)+(-5/24)</f>
        <v>42233.46943287037</v>
      </c>
      <c r="U3732">
        <f t="shared" si="58"/>
        <v>2015</v>
      </c>
    </row>
    <row r="3733" spans="1:21" ht="45" x14ac:dyDescent="0.2">
      <c r="A3733" s="8">
        <f>F3733/E3733</f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14">
        <f>F3733/M3733</f>
        <v>51.666666666666664</v>
      </c>
      <c r="Q3733" s="9" t="s">
        <v>8317</v>
      </c>
      <c r="R3733" s="9" t="s">
        <v>8318</v>
      </c>
      <c r="S3733" s="13">
        <f>(((K3733/60)/60)/24)+DATE(1970,1,1)+(-5/24)</f>
        <v>41983.544513888883</v>
      </c>
      <c r="T3733" s="13">
        <f>(((J3733/60)/60)/24)+DATE(1970,1,1)+(-5/24)</f>
        <v>42013.932638888888</v>
      </c>
      <c r="U3733">
        <f t="shared" si="58"/>
        <v>2014</v>
      </c>
    </row>
    <row r="3734" spans="1:21" ht="30" x14ac:dyDescent="0.2">
      <c r="A3734" s="8">
        <f>F3734/E3734</f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14">
        <f>F3734/M3734</f>
        <v>32.75</v>
      </c>
      <c r="Q3734" s="9" t="s">
        <v>8317</v>
      </c>
      <c r="R3734" s="9" t="s">
        <v>8318</v>
      </c>
      <c r="S3734" s="13">
        <f>(((K3734/60)/60)/24)+DATE(1970,1,1)+(-5/24)</f>
        <v>41968.469131944446</v>
      </c>
      <c r="T3734" s="13">
        <f>(((J3734/60)/60)/24)+DATE(1970,1,1)+(-5/24)</f>
        <v>42028.291666666664</v>
      </c>
      <c r="U3734">
        <f t="shared" si="58"/>
        <v>2014</v>
      </c>
    </row>
    <row r="3735" spans="1:21" ht="45" x14ac:dyDescent="0.2">
      <c r="A3735" s="8">
        <f>F3735/E3735</f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14" t="e">
        <f>F3735/M3735</f>
        <v>#DIV/0!</v>
      </c>
      <c r="Q3735" s="9" t="s">
        <v>8317</v>
      </c>
      <c r="R3735" s="9" t="s">
        <v>8318</v>
      </c>
      <c r="S3735" s="13">
        <f>(((K3735/60)/60)/24)+DATE(1970,1,1)+(-5/24)</f>
        <v>42102.816064814811</v>
      </c>
      <c r="T3735" s="13">
        <f>(((J3735/60)/60)/24)+DATE(1970,1,1)+(-5/24)</f>
        <v>42112.729166666664</v>
      </c>
      <c r="U3735">
        <f t="shared" si="58"/>
        <v>2015</v>
      </c>
    </row>
    <row r="3736" spans="1:21" ht="45" x14ac:dyDescent="0.2">
      <c r="A3736" s="8">
        <f>F3736/E3736</f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14">
        <f>F3736/M3736</f>
        <v>61</v>
      </c>
      <c r="Q3736" s="9" t="s">
        <v>8317</v>
      </c>
      <c r="R3736" s="9" t="s">
        <v>8318</v>
      </c>
      <c r="S3736" s="13">
        <f>(((K3736/60)/60)/24)+DATE(1970,1,1)+(-5/24)</f>
        <v>42089.693240740737</v>
      </c>
      <c r="T3736" s="13">
        <f>(((J3736/60)/60)/24)+DATE(1970,1,1)+(-5/24)</f>
        <v>42149.693240740737</v>
      </c>
      <c r="U3736">
        <f t="shared" si="58"/>
        <v>2015</v>
      </c>
    </row>
    <row r="3737" spans="1:21" ht="30" x14ac:dyDescent="0.2">
      <c r="A3737" s="8">
        <f>F3737/E3737</f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14">
        <f>F3737/M3737</f>
        <v>10</v>
      </c>
      <c r="Q3737" s="9" t="s">
        <v>8317</v>
      </c>
      <c r="R3737" s="9" t="s">
        <v>8318</v>
      </c>
      <c r="S3737" s="13">
        <f>(((K3737/60)/60)/24)+DATE(1970,1,1)+(-5/24)</f>
        <v>42122.484826388885</v>
      </c>
      <c r="T3737" s="13">
        <f>(((J3737/60)/60)/24)+DATE(1970,1,1)+(-5/24)</f>
        <v>42152.484826388885</v>
      </c>
      <c r="U3737">
        <f t="shared" si="58"/>
        <v>2015</v>
      </c>
    </row>
    <row r="3738" spans="1:21" ht="45" x14ac:dyDescent="0.2">
      <c r="A3738" s="8">
        <f>F3738/E3738</f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14">
        <f>F3738/M3738</f>
        <v>10</v>
      </c>
      <c r="Q3738" s="9" t="s">
        <v>8317</v>
      </c>
      <c r="R3738" s="9" t="s">
        <v>8318</v>
      </c>
      <c r="S3738" s="13">
        <f>(((K3738/60)/60)/24)+DATE(1970,1,1)+(-5/24)</f>
        <v>42048.503391203696</v>
      </c>
      <c r="T3738" s="13">
        <f>(((J3738/60)/60)/24)+DATE(1970,1,1)+(-5/24)</f>
        <v>42086.541666666664</v>
      </c>
      <c r="U3738">
        <f t="shared" si="58"/>
        <v>2015</v>
      </c>
    </row>
    <row r="3739" spans="1:21" ht="30" x14ac:dyDescent="0.2">
      <c r="A3739" s="8">
        <f>F3739/E3739</f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14">
        <f>F3739/M3739</f>
        <v>37.5</v>
      </c>
      <c r="Q3739" s="9" t="s">
        <v>8317</v>
      </c>
      <c r="R3739" s="9" t="s">
        <v>8318</v>
      </c>
      <c r="S3739" s="13">
        <f>(((K3739/60)/60)/24)+DATE(1970,1,1)+(-5/24)</f>
        <v>42297.482673611106</v>
      </c>
      <c r="T3739" s="13">
        <f>(((J3739/60)/60)/24)+DATE(1970,1,1)+(-5/24)</f>
        <v>42320.082638888889</v>
      </c>
      <c r="U3739">
        <f t="shared" si="58"/>
        <v>2015</v>
      </c>
    </row>
    <row r="3740" spans="1:21" ht="30" x14ac:dyDescent="0.2">
      <c r="A3740" s="8">
        <f>F3740/E3740</f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14">
        <f>F3740/M3740</f>
        <v>45</v>
      </c>
      <c r="Q3740" s="9" t="s">
        <v>8317</v>
      </c>
      <c r="R3740" s="9" t="s">
        <v>8318</v>
      </c>
      <c r="S3740" s="13">
        <f>(((K3740/60)/60)/24)+DATE(1970,1,1)+(-5/24)</f>
        <v>41813.730381944442</v>
      </c>
      <c r="T3740" s="13">
        <f>(((J3740/60)/60)/24)+DATE(1970,1,1)+(-5/24)</f>
        <v>41835.708333333328</v>
      </c>
      <c r="U3740">
        <f t="shared" si="58"/>
        <v>2014</v>
      </c>
    </row>
    <row r="3741" spans="1:21" ht="45" x14ac:dyDescent="0.2">
      <c r="A3741" s="8">
        <f>F3741/E3741</f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14">
        <f>F3741/M3741</f>
        <v>100.625</v>
      </c>
      <c r="Q3741" s="9" t="s">
        <v>8317</v>
      </c>
      <c r="R3741" s="9" t="s">
        <v>8318</v>
      </c>
      <c r="S3741" s="13">
        <f>(((K3741/60)/60)/24)+DATE(1970,1,1)+(-5/24)</f>
        <v>42548.241527777776</v>
      </c>
      <c r="T3741" s="13">
        <f>(((J3741/60)/60)/24)+DATE(1970,1,1)+(-5/24)</f>
        <v>42568.241527777776</v>
      </c>
      <c r="U3741">
        <f t="shared" si="58"/>
        <v>2016</v>
      </c>
    </row>
    <row r="3742" spans="1:21" ht="45" x14ac:dyDescent="0.2">
      <c r="A3742" s="8">
        <f>F3742/E3742</f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14">
        <f>F3742/M3742</f>
        <v>25.571428571428573</v>
      </c>
      <c r="Q3742" s="9" t="s">
        <v>8317</v>
      </c>
      <c r="R3742" s="9" t="s">
        <v>8318</v>
      </c>
      <c r="S3742" s="13">
        <f>(((K3742/60)/60)/24)+DATE(1970,1,1)+(-5/24)</f>
        <v>41832.881423611107</v>
      </c>
      <c r="T3742" s="13">
        <f>(((J3742/60)/60)/24)+DATE(1970,1,1)+(-5/24)</f>
        <v>41862.870810185181</v>
      </c>
      <c r="U3742">
        <f t="shared" si="58"/>
        <v>2014</v>
      </c>
    </row>
    <row r="3743" spans="1:21" ht="45" x14ac:dyDescent="0.2">
      <c r="A3743" s="8">
        <f>F3743/E3743</f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14" t="e">
        <f>F3743/M3743</f>
        <v>#DIV/0!</v>
      </c>
      <c r="Q3743" s="9" t="s">
        <v>8317</v>
      </c>
      <c r="R3743" s="9" t="s">
        <v>8318</v>
      </c>
      <c r="S3743" s="13">
        <f>(((K3743/60)/60)/24)+DATE(1970,1,1)+(-5/24)</f>
        <v>42325.712384259255</v>
      </c>
      <c r="T3743" s="13">
        <f>(((J3743/60)/60)/24)+DATE(1970,1,1)+(-5/24)</f>
        <v>42355.712384259255</v>
      </c>
      <c r="U3743">
        <f t="shared" si="58"/>
        <v>2015</v>
      </c>
    </row>
    <row r="3744" spans="1:21" ht="45" x14ac:dyDescent="0.2">
      <c r="A3744" s="8">
        <f>F3744/E3744</f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14">
        <f>F3744/M3744</f>
        <v>25</v>
      </c>
      <c r="Q3744" s="9" t="s">
        <v>8317</v>
      </c>
      <c r="R3744" s="9" t="s">
        <v>8318</v>
      </c>
      <c r="S3744" s="13">
        <f>(((K3744/60)/60)/24)+DATE(1970,1,1)+(-5/24)</f>
        <v>41858.006296296291</v>
      </c>
      <c r="T3744" s="13">
        <f>(((J3744/60)/60)/24)+DATE(1970,1,1)+(-5/24)</f>
        <v>41888.006296296291</v>
      </c>
      <c r="U3744">
        <f t="shared" si="58"/>
        <v>2014</v>
      </c>
    </row>
    <row r="3745" spans="1:21" ht="30" x14ac:dyDescent="0.2">
      <c r="A3745" s="8">
        <f>F3745/E3745</f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14" t="e">
        <f>F3745/M3745</f>
        <v>#DIV/0!</v>
      </c>
      <c r="Q3745" s="9" t="s">
        <v>8317</v>
      </c>
      <c r="R3745" s="9" t="s">
        <v>8318</v>
      </c>
      <c r="S3745" s="13">
        <f>(((K3745/60)/60)/24)+DATE(1970,1,1)+(-5/24)</f>
        <v>41793.501898148148</v>
      </c>
      <c r="T3745" s="13">
        <f>(((J3745/60)/60)/24)+DATE(1970,1,1)+(-5/24)</f>
        <v>41823.501898148148</v>
      </c>
      <c r="U3745">
        <f t="shared" si="58"/>
        <v>2014</v>
      </c>
    </row>
    <row r="3746" spans="1:21" ht="45" x14ac:dyDescent="0.2">
      <c r="A3746" s="8">
        <f>F3746/E3746</f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14" t="e">
        <f>F3746/M3746</f>
        <v>#DIV/0!</v>
      </c>
      <c r="Q3746" s="9" t="s">
        <v>8317</v>
      </c>
      <c r="R3746" s="9" t="s">
        <v>8318</v>
      </c>
      <c r="S3746" s="13">
        <f>(((K3746/60)/60)/24)+DATE(1970,1,1)+(-5/24)</f>
        <v>41793.605925925927</v>
      </c>
      <c r="T3746" s="13">
        <f>(((J3746/60)/60)/24)+DATE(1970,1,1)+(-5/24)</f>
        <v>41824.957638888889</v>
      </c>
      <c r="U3746">
        <f t="shared" si="58"/>
        <v>2014</v>
      </c>
    </row>
    <row r="3747" spans="1:21" ht="45" x14ac:dyDescent="0.2">
      <c r="A3747" s="8">
        <f>F3747/E3747</f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14">
        <f>F3747/M3747</f>
        <v>10</v>
      </c>
      <c r="Q3747" s="9" t="s">
        <v>8317</v>
      </c>
      <c r="R3747" s="9" t="s">
        <v>8318</v>
      </c>
      <c r="S3747" s="13">
        <f>(((K3747/60)/60)/24)+DATE(1970,1,1)+(-5/24)</f>
        <v>41831.489606481482</v>
      </c>
      <c r="T3747" s="13">
        <f>(((J3747/60)/60)/24)+DATE(1970,1,1)+(-5/24)</f>
        <v>41861.489606481482</v>
      </c>
      <c r="U3747">
        <f t="shared" si="58"/>
        <v>2014</v>
      </c>
    </row>
    <row r="3748" spans="1:21" ht="30" x14ac:dyDescent="0.2">
      <c r="A3748" s="8">
        <f>F3748/E3748</f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14">
        <f>F3748/M3748</f>
        <v>202</v>
      </c>
      <c r="Q3748" s="9" t="s">
        <v>8317</v>
      </c>
      <c r="R3748" s="9" t="s">
        <v>8318</v>
      </c>
      <c r="S3748" s="13">
        <f>(((K3748/60)/60)/24)+DATE(1970,1,1)+(-5/24)</f>
        <v>42621.18100694444</v>
      </c>
      <c r="T3748" s="13">
        <f>(((J3748/60)/60)/24)+DATE(1970,1,1)+(-5/24)</f>
        <v>42651.18100694444</v>
      </c>
      <c r="U3748">
        <f t="shared" si="58"/>
        <v>2016</v>
      </c>
    </row>
    <row r="3749" spans="1:21" ht="30" x14ac:dyDescent="0.2">
      <c r="A3749" s="8">
        <f>F3749/E3749</f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14">
        <f>F3749/M3749</f>
        <v>25</v>
      </c>
      <c r="Q3749" s="9" t="s">
        <v>8317</v>
      </c>
      <c r="R3749" s="9" t="s">
        <v>8318</v>
      </c>
      <c r="S3749" s="13">
        <f>(((K3749/60)/60)/24)+DATE(1970,1,1)+(-5/24)</f>
        <v>42164.091388888883</v>
      </c>
      <c r="T3749" s="13">
        <f>(((J3749/60)/60)/24)+DATE(1970,1,1)+(-5/24)</f>
        <v>42190.749305555553</v>
      </c>
      <c r="U3749">
        <f t="shared" si="58"/>
        <v>2015</v>
      </c>
    </row>
    <row r="3750" spans="1:21" ht="45" x14ac:dyDescent="0.2">
      <c r="A3750" s="8">
        <f>F3750/E3750</f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14">
        <f>F3750/M3750</f>
        <v>99.538461538461533</v>
      </c>
      <c r="Q3750" s="9" t="s">
        <v>8317</v>
      </c>
      <c r="R3750" s="9" t="s">
        <v>8359</v>
      </c>
      <c r="S3750" s="13">
        <f>(((K3750/60)/60)/24)+DATE(1970,1,1)+(-5/24)</f>
        <v>42395.498101851852</v>
      </c>
      <c r="T3750" s="13">
        <f>(((J3750/60)/60)/24)+DATE(1970,1,1)+(-5/24)</f>
        <v>42416.040972222218</v>
      </c>
      <c r="U3750">
        <f t="shared" si="58"/>
        <v>2016</v>
      </c>
    </row>
    <row r="3751" spans="1:21" ht="45" x14ac:dyDescent="0.2">
      <c r="A3751" s="8">
        <f>F3751/E3751</f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14">
        <f>F3751/M3751</f>
        <v>75</v>
      </c>
      <c r="Q3751" s="9" t="s">
        <v>8317</v>
      </c>
      <c r="R3751" s="9" t="s">
        <v>8359</v>
      </c>
      <c r="S3751" s="13">
        <f>(((K3751/60)/60)/24)+DATE(1970,1,1)+(-5/24)</f>
        <v>42457.918842592589</v>
      </c>
      <c r="T3751" s="13">
        <f>(((J3751/60)/60)/24)+DATE(1970,1,1)+(-5/24)</f>
        <v>42488.957638888889</v>
      </c>
      <c r="U3751">
        <f t="shared" si="58"/>
        <v>2016</v>
      </c>
    </row>
    <row r="3752" spans="1:21" ht="90" x14ac:dyDescent="0.2">
      <c r="A3752" s="8">
        <f>F3752/E3752</f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14">
        <f>F3752/M3752</f>
        <v>215.25</v>
      </c>
      <c r="Q3752" s="9" t="s">
        <v>8317</v>
      </c>
      <c r="R3752" s="9" t="s">
        <v>8359</v>
      </c>
      <c r="S3752" s="13">
        <f>(((K3752/60)/60)/24)+DATE(1970,1,1)+(-5/24)</f>
        <v>42016.773240740738</v>
      </c>
      <c r="T3752" s="13">
        <f>(((J3752/60)/60)/24)+DATE(1970,1,1)+(-5/24)</f>
        <v>42045.124305555553</v>
      </c>
      <c r="U3752">
        <f t="shared" si="58"/>
        <v>2015</v>
      </c>
    </row>
    <row r="3753" spans="1:21" ht="45" x14ac:dyDescent="0.2">
      <c r="A3753" s="8">
        <f>F3753/E3753</f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14">
        <f>F3753/M3753</f>
        <v>120.54545454545455</v>
      </c>
      <c r="Q3753" s="9" t="s">
        <v>8317</v>
      </c>
      <c r="R3753" s="9" t="s">
        <v>8359</v>
      </c>
      <c r="S3753" s="13">
        <f>(((K3753/60)/60)/24)+DATE(1970,1,1)+(-5/24)</f>
        <v>42402.827233796292</v>
      </c>
      <c r="T3753" s="13">
        <f>(((J3753/60)/60)/24)+DATE(1970,1,1)+(-5/24)</f>
        <v>42462.78556712962</v>
      </c>
      <c r="U3753">
        <f t="shared" si="58"/>
        <v>2016</v>
      </c>
    </row>
    <row r="3754" spans="1:21" ht="60" x14ac:dyDescent="0.2">
      <c r="A3754" s="8">
        <f>F3754/E3754</f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14">
        <f>F3754/M3754</f>
        <v>37.666666666666664</v>
      </c>
      <c r="Q3754" s="9" t="s">
        <v>8317</v>
      </c>
      <c r="R3754" s="9" t="s">
        <v>8359</v>
      </c>
      <c r="S3754" s="13">
        <f>(((K3754/60)/60)/24)+DATE(1970,1,1)+(-5/24)</f>
        <v>42619.594155092585</v>
      </c>
      <c r="T3754" s="13">
        <f>(((J3754/60)/60)/24)+DATE(1970,1,1)+(-5/24)</f>
        <v>42659.666666666664</v>
      </c>
      <c r="U3754">
        <f t="shared" si="58"/>
        <v>2016</v>
      </c>
    </row>
    <row r="3755" spans="1:21" ht="45" x14ac:dyDescent="0.2">
      <c r="A3755" s="8">
        <f>F3755/E3755</f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14">
        <f>F3755/M3755</f>
        <v>172.23333333333332</v>
      </c>
      <c r="Q3755" s="9" t="s">
        <v>8317</v>
      </c>
      <c r="R3755" s="9" t="s">
        <v>8359</v>
      </c>
      <c r="S3755" s="13">
        <f>(((K3755/60)/60)/24)+DATE(1970,1,1)+(-5/24)</f>
        <v>42128.615740740737</v>
      </c>
      <c r="T3755" s="13">
        <f>(((J3755/60)/60)/24)+DATE(1970,1,1)+(-5/24)</f>
        <v>42157.791666666664</v>
      </c>
      <c r="U3755">
        <f t="shared" si="58"/>
        <v>2015</v>
      </c>
    </row>
    <row r="3756" spans="1:21" ht="45" x14ac:dyDescent="0.2">
      <c r="A3756" s="8">
        <f>F3756/E3756</f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14">
        <f>F3756/M3756</f>
        <v>111.11111111111111</v>
      </c>
      <c r="Q3756" s="9" t="s">
        <v>8317</v>
      </c>
      <c r="R3756" s="9" t="s">
        <v>8359</v>
      </c>
      <c r="S3756" s="13">
        <f>(((K3756/60)/60)/24)+DATE(1970,1,1)+(-5/24)</f>
        <v>41808.67288194444</v>
      </c>
      <c r="T3756" s="13">
        <f>(((J3756/60)/60)/24)+DATE(1970,1,1)+(-5/24)</f>
        <v>41845.999305555553</v>
      </c>
      <c r="U3756">
        <f t="shared" si="58"/>
        <v>2014</v>
      </c>
    </row>
    <row r="3757" spans="1:21" ht="45" x14ac:dyDescent="0.2">
      <c r="A3757" s="8">
        <f>F3757/E3757</f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14">
        <f>F3757/M3757</f>
        <v>25.464285714285715</v>
      </c>
      <c r="Q3757" s="9" t="s">
        <v>8317</v>
      </c>
      <c r="R3757" s="9" t="s">
        <v>8359</v>
      </c>
      <c r="S3757" s="13">
        <f>(((K3757/60)/60)/24)+DATE(1970,1,1)+(-5/24)</f>
        <v>42445.658645833326</v>
      </c>
      <c r="T3757" s="13">
        <f>(((J3757/60)/60)/24)+DATE(1970,1,1)+(-5/24)</f>
        <v>42475.658645833326</v>
      </c>
      <c r="U3757">
        <f t="shared" si="58"/>
        <v>2016</v>
      </c>
    </row>
    <row r="3758" spans="1:21" ht="45" x14ac:dyDescent="0.2">
      <c r="A3758" s="8">
        <f>F3758/E3758</f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14">
        <f>F3758/M3758</f>
        <v>267.64705882352939</v>
      </c>
      <c r="Q3758" s="9" t="s">
        <v>8317</v>
      </c>
      <c r="R3758" s="9" t="s">
        <v>8359</v>
      </c>
      <c r="S3758" s="13">
        <f>(((K3758/60)/60)/24)+DATE(1970,1,1)+(-5/24)</f>
        <v>41771.606458333328</v>
      </c>
      <c r="T3758" s="13">
        <f>(((J3758/60)/60)/24)+DATE(1970,1,1)+(-5/24)</f>
        <v>41801.606458333328</v>
      </c>
      <c r="U3758">
        <f t="shared" si="58"/>
        <v>2014</v>
      </c>
    </row>
    <row r="3759" spans="1:21" ht="45" x14ac:dyDescent="0.2">
      <c r="A3759" s="8">
        <f>F3759/E3759</f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14">
        <f>F3759/M3759</f>
        <v>75.959999999999994</v>
      </c>
      <c r="Q3759" s="9" t="s">
        <v>8317</v>
      </c>
      <c r="R3759" s="9" t="s">
        <v>8359</v>
      </c>
      <c r="S3759" s="13">
        <f>(((K3759/60)/60)/24)+DATE(1970,1,1)+(-5/24)</f>
        <v>41954.642534722218</v>
      </c>
      <c r="T3759" s="13">
        <f>(((J3759/60)/60)/24)+DATE(1970,1,1)+(-5/24)</f>
        <v>41974.642534722218</v>
      </c>
      <c r="U3759">
        <f t="shared" si="58"/>
        <v>2014</v>
      </c>
    </row>
    <row r="3760" spans="1:21" ht="30" x14ac:dyDescent="0.2">
      <c r="A3760" s="8">
        <f>F3760/E3760</f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14">
        <f>F3760/M3760</f>
        <v>59.03846153846154</v>
      </c>
      <c r="Q3760" s="9" t="s">
        <v>8317</v>
      </c>
      <c r="R3760" s="9" t="s">
        <v>8359</v>
      </c>
      <c r="S3760" s="13">
        <f>(((K3760/60)/60)/24)+DATE(1970,1,1)+(-5/24)</f>
        <v>41747.26317129629</v>
      </c>
      <c r="T3760" s="13">
        <f>(((J3760/60)/60)/24)+DATE(1970,1,1)+(-5/24)</f>
        <v>41778</v>
      </c>
      <c r="U3760">
        <f t="shared" si="58"/>
        <v>2014</v>
      </c>
    </row>
    <row r="3761" spans="1:21" ht="30" x14ac:dyDescent="0.2">
      <c r="A3761" s="8">
        <f>F3761/E3761</f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14">
        <f>F3761/M3761</f>
        <v>50.111022727272733</v>
      </c>
      <c r="Q3761" s="9" t="s">
        <v>8317</v>
      </c>
      <c r="R3761" s="9" t="s">
        <v>8359</v>
      </c>
      <c r="S3761" s="13">
        <f>(((K3761/60)/60)/24)+DATE(1970,1,1)+(-5/24)</f>
        <v>42181.899918981479</v>
      </c>
      <c r="T3761" s="13">
        <f>(((J3761/60)/60)/24)+DATE(1970,1,1)+(-5/24)</f>
        <v>42241.899918981479</v>
      </c>
      <c r="U3761">
        <f t="shared" si="58"/>
        <v>2015</v>
      </c>
    </row>
    <row r="3762" spans="1:21" ht="45" x14ac:dyDescent="0.2">
      <c r="A3762" s="8">
        <f>F3762/E3762</f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14">
        <f>F3762/M3762</f>
        <v>55.502967032967035</v>
      </c>
      <c r="Q3762" s="9" t="s">
        <v>8317</v>
      </c>
      <c r="R3762" s="9" t="s">
        <v>8359</v>
      </c>
      <c r="S3762" s="13">
        <f>(((K3762/60)/60)/24)+DATE(1970,1,1)+(-5/24)</f>
        <v>41739.316967592589</v>
      </c>
      <c r="T3762" s="13">
        <f>(((J3762/60)/60)/24)+DATE(1970,1,1)+(-5/24)</f>
        <v>41764.316967592589</v>
      </c>
      <c r="U3762">
        <f t="shared" si="58"/>
        <v>2014</v>
      </c>
    </row>
    <row r="3763" spans="1:21" ht="45" x14ac:dyDescent="0.2">
      <c r="A3763" s="8">
        <f>F3763/E3763</f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14">
        <f>F3763/M3763</f>
        <v>166.66666666666666</v>
      </c>
      <c r="Q3763" s="9" t="s">
        <v>8317</v>
      </c>
      <c r="R3763" s="9" t="s">
        <v>8359</v>
      </c>
      <c r="S3763" s="13">
        <f>(((K3763/60)/60)/24)+DATE(1970,1,1)+(-5/24)</f>
        <v>42173.258530092593</v>
      </c>
      <c r="T3763" s="13">
        <f>(((J3763/60)/60)/24)+DATE(1970,1,1)+(-5/24)</f>
        <v>42226.749999999993</v>
      </c>
      <c r="U3763">
        <f t="shared" si="58"/>
        <v>2015</v>
      </c>
    </row>
    <row r="3764" spans="1:21" ht="45" x14ac:dyDescent="0.2">
      <c r="A3764" s="8">
        <f>F3764/E3764</f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14">
        <f>F3764/M3764</f>
        <v>47.428571428571431</v>
      </c>
      <c r="Q3764" s="9" t="s">
        <v>8317</v>
      </c>
      <c r="R3764" s="9" t="s">
        <v>8359</v>
      </c>
      <c r="S3764" s="13">
        <f>(((K3764/60)/60)/24)+DATE(1970,1,1)+(-5/24)</f>
        <v>42193.605196759258</v>
      </c>
      <c r="T3764" s="13">
        <f>(((J3764/60)/60)/24)+DATE(1970,1,1)+(-5/24)</f>
        <v>42218.605196759258</v>
      </c>
      <c r="U3764">
        <f t="shared" si="58"/>
        <v>2015</v>
      </c>
    </row>
    <row r="3765" spans="1:21" ht="30" x14ac:dyDescent="0.2">
      <c r="A3765" s="8">
        <f>F3765/E3765</f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14">
        <f>F3765/M3765</f>
        <v>64.935064935064929</v>
      </c>
      <c r="Q3765" s="9" t="s">
        <v>8317</v>
      </c>
      <c r="R3765" s="9" t="s">
        <v>8359</v>
      </c>
      <c r="S3765" s="13">
        <f>(((K3765/60)/60)/24)+DATE(1970,1,1)+(-5/24)</f>
        <v>42065.541967592588</v>
      </c>
      <c r="T3765" s="13">
        <f>(((J3765/60)/60)/24)+DATE(1970,1,1)+(-5/24)</f>
        <v>42095.500300925924</v>
      </c>
      <c r="U3765">
        <f t="shared" si="58"/>
        <v>2015</v>
      </c>
    </row>
    <row r="3766" spans="1:21" ht="45" x14ac:dyDescent="0.2">
      <c r="A3766" s="8">
        <f>F3766/E3766</f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14">
        <f>F3766/M3766</f>
        <v>55.555555555555557</v>
      </c>
      <c r="Q3766" s="9" t="s">
        <v>8317</v>
      </c>
      <c r="R3766" s="9" t="s">
        <v>8359</v>
      </c>
      <c r="S3766" s="13">
        <f>(((K3766/60)/60)/24)+DATE(1970,1,1)+(-5/24)</f>
        <v>42499.634629629632</v>
      </c>
      <c r="T3766" s="13">
        <f>(((J3766/60)/60)/24)+DATE(1970,1,1)+(-5/24)</f>
        <v>42518.816666666658</v>
      </c>
      <c r="U3766">
        <f t="shared" si="58"/>
        <v>2016</v>
      </c>
    </row>
    <row r="3767" spans="1:21" ht="45" x14ac:dyDescent="0.2">
      <c r="A3767" s="8">
        <f>F3767/E3767</f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14">
        <f>F3767/M3767</f>
        <v>74.224299065420567</v>
      </c>
      <c r="Q3767" s="9" t="s">
        <v>8317</v>
      </c>
      <c r="R3767" s="9" t="s">
        <v>8359</v>
      </c>
      <c r="S3767" s="13">
        <f>(((K3767/60)/60)/24)+DATE(1970,1,1)+(-5/24)</f>
        <v>41820.568078703705</v>
      </c>
      <c r="T3767" s="13">
        <f>(((J3767/60)/60)/24)+DATE(1970,1,1)+(-5/24)</f>
        <v>41850.568078703705</v>
      </c>
      <c r="U3767">
        <f t="shared" si="58"/>
        <v>2014</v>
      </c>
    </row>
    <row r="3768" spans="1:21" ht="30" x14ac:dyDescent="0.2">
      <c r="A3768" s="8">
        <f>F3768/E3768</f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14">
        <f>F3768/M3768</f>
        <v>106.9271875</v>
      </c>
      <c r="Q3768" s="9" t="s">
        <v>8317</v>
      </c>
      <c r="R3768" s="9" t="s">
        <v>8359</v>
      </c>
      <c r="S3768" s="13">
        <f>(((K3768/60)/60)/24)+DATE(1970,1,1)+(-5/24)</f>
        <v>41787.958854166667</v>
      </c>
      <c r="T3768" s="13">
        <f>(((J3768/60)/60)/24)+DATE(1970,1,1)+(-5/24)</f>
        <v>41822.958854166667</v>
      </c>
      <c r="U3768">
        <f t="shared" si="58"/>
        <v>2014</v>
      </c>
    </row>
    <row r="3769" spans="1:21" ht="45" x14ac:dyDescent="0.2">
      <c r="A3769" s="8">
        <f>F3769/E3769</f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14">
        <f>F3769/M3769</f>
        <v>41.696428571428569</v>
      </c>
      <c r="Q3769" s="9" t="s">
        <v>8317</v>
      </c>
      <c r="R3769" s="9" t="s">
        <v>8359</v>
      </c>
      <c r="S3769" s="13">
        <f>(((K3769/60)/60)/24)+DATE(1970,1,1)+(-5/24)</f>
        <v>42049.811307870368</v>
      </c>
      <c r="T3769" s="13">
        <f>(((J3769/60)/60)/24)+DATE(1970,1,1)+(-5/24)</f>
        <v>42063.999305555553</v>
      </c>
      <c r="U3769">
        <f t="shared" si="58"/>
        <v>2015</v>
      </c>
    </row>
    <row r="3770" spans="1:21" ht="45" x14ac:dyDescent="0.2">
      <c r="A3770" s="8">
        <f>F3770/E3770</f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14">
        <f>F3770/M3770</f>
        <v>74.243275862068955</v>
      </c>
      <c r="Q3770" s="9" t="s">
        <v>8317</v>
      </c>
      <c r="R3770" s="9" t="s">
        <v>8359</v>
      </c>
      <c r="S3770" s="13">
        <f>(((K3770/60)/60)/24)+DATE(1970,1,1)+(-5/24)</f>
        <v>41772.519560185181</v>
      </c>
      <c r="T3770" s="13">
        <f>(((J3770/60)/60)/24)+DATE(1970,1,1)+(-5/24)</f>
        <v>41802.519560185181</v>
      </c>
      <c r="U3770">
        <f t="shared" si="58"/>
        <v>2014</v>
      </c>
    </row>
    <row r="3771" spans="1:21" ht="45" x14ac:dyDescent="0.2">
      <c r="A3771" s="8">
        <f>F3771/E3771</f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14">
        <f>F3771/M3771</f>
        <v>73.333333333333329</v>
      </c>
      <c r="Q3771" s="9" t="s">
        <v>8317</v>
      </c>
      <c r="R3771" s="9" t="s">
        <v>8359</v>
      </c>
      <c r="S3771" s="13">
        <f>(((K3771/60)/60)/24)+DATE(1970,1,1)+(-5/24)</f>
        <v>42445.389803240738</v>
      </c>
      <c r="T3771" s="13">
        <f>(((J3771/60)/60)/24)+DATE(1970,1,1)+(-5/24)</f>
        <v>42475.389803240738</v>
      </c>
      <c r="U3771">
        <f t="shared" si="58"/>
        <v>2016</v>
      </c>
    </row>
    <row r="3772" spans="1:21" ht="45" x14ac:dyDescent="0.2">
      <c r="A3772" s="8">
        <f>F3772/E3772</f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14">
        <f>F3772/M3772</f>
        <v>100</v>
      </c>
      <c r="Q3772" s="9" t="s">
        <v>8317</v>
      </c>
      <c r="R3772" s="9" t="s">
        <v>8359</v>
      </c>
      <c r="S3772" s="13">
        <f>(((K3772/60)/60)/24)+DATE(1970,1,1)+(-5/24)</f>
        <v>42138.722337962965</v>
      </c>
      <c r="T3772" s="13">
        <f>(((J3772/60)/60)/24)+DATE(1970,1,1)+(-5/24)</f>
        <v>42168.722337962965</v>
      </c>
      <c r="U3772">
        <f t="shared" si="58"/>
        <v>2015</v>
      </c>
    </row>
    <row r="3773" spans="1:21" ht="30" x14ac:dyDescent="0.2">
      <c r="A3773" s="8">
        <f>F3773/E3773</f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14">
        <f>F3773/M3773</f>
        <v>38.421052631578945</v>
      </c>
      <c r="Q3773" s="9" t="s">
        <v>8317</v>
      </c>
      <c r="R3773" s="9" t="s">
        <v>8359</v>
      </c>
      <c r="S3773" s="13">
        <f>(((K3773/60)/60)/24)+DATE(1970,1,1)+(-5/24)</f>
        <v>42493.64875</v>
      </c>
      <c r="T3773" s="13">
        <f>(((J3773/60)/60)/24)+DATE(1970,1,1)+(-5/24)</f>
        <v>42507.791666666664</v>
      </c>
      <c r="U3773">
        <f t="shared" si="58"/>
        <v>2016</v>
      </c>
    </row>
    <row r="3774" spans="1:21" ht="45" x14ac:dyDescent="0.2">
      <c r="A3774" s="8">
        <f>F3774/E3774</f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14">
        <f>F3774/M3774</f>
        <v>166.96969696969697</v>
      </c>
      <c r="Q3774" s="9" t="s">
        <v>8317</v>
      </c>
      <c r="R3774" s="9" t="s">
        <v>8359</v>
      </c>
      <c r="S3774" s="13">
        <f>(((K3774/60)/60)/24)+DATE(1970,1,1)+(-5/24)</f>
        <v>42682.408634259256</v>
      </c>
      <c r="T3774" s="13">
        <f>(((J3774/60)/60)/24)+DATE(1970,1,1)+(-5/24)</f>
        <v>42703.041666666664</v>
      </c>
      <c r="U3774">
        <f t="shared" si="58"/>
        <v>2016</v>
      </c>
    </row>
    <row r="3775" spans="1:21" ht="30" x14ac:dyDescent="0.2">
      <c r="A3775" s="8">
        <f>F3775/E3775</f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14">
        <f>F3775/M3775</f>
        <v>94.912280701754383</v>
      </c>
      <c r="Q3775" s="9" t="s">
        <v>8317</v>
      </c>
      <c r="R3775" s="9" t="s">
        <v>8359</v>
      </c>
      <c r="S3775" s="13">
        <f>(((K3775/60)/60)/24)+DATE(1970,1,1)+(-5/24)</f>
        <v>42655.79684027777</v>
      </c>
      <c r="T3775" s="13">
        <f>(((J3775/60)/60)/24)+DATE(1970,1,1)+(-5/24)</f>
        <v>42688.880555555552</v>
      </c>
      <c r="U3775">
        <f t="shared" si="58"/>
        <v>2016</v>
      </c>
    </row>
    <row r="3776" spans="1:21" ht="45" x14ac:dyDescent="0.2">
      <c r="A3776" s="8">
        <f>F3776/E3776</f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14">
        <f>F3776/M3776</f>
        <v>100</v>
      </c>
      <c r="Q3776" s="9" t="s">
        <v>8317</v>
      </c>
      <c r="R3776" s="9" t="s">
        <v>8359</v>
      </c>
      <c r="S3776" s="13">
        <f>(((K3776/60)/60)/24)+DATE(1970,1,1)+(-5/24)</f>
        <v>42087.583969907406</v>
      </c>
      <c r="T3776" s="13">
        <f>(((J3776/60)/60)/24)+DATE(1970,1,1)+(-5/24)</f>
        <v>42103.583969907406</v>
      </c>
      <c r="U3776">
        <f t="shared" si="58"/>
        <v>2015</v>
      </c>
    </row>
    <row r="3777" spans="1:21" ht="45" x14ac:dyDescent="0.2">
      <c r="A3777" s="8">
        <f>F3777/E3777</f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14">
        <f>F3777/M3777</f>
        <v>143.21428571428572</v>
      </c>
      <c r="Q3777" s="9" t="s">
        <v>8317</v>
      </c>
      <c r="R3777" s="9" t="s">
        <v>8359</v>
      </c>
      <c r="S3777" s="13">
        <f>(((K3777/60)/60)/24)+DATE(1970,1,1)+(-5/24)</f>
        <v>42075.734293981477</v>
      </c>
      <c r="T3777" s="13">
        <f>(((J3777/60)/60)/24)+DATE(1970,1,1)+(-5/24)</f>
        <v>42102.958333333336</v>
      </c>
      <c r="U3777">
        <f t="shared" si="58"/>
        <v>2015</v>
      </c>
    </row>
    <row r="3778" spans="1:21" ht="60" x14ac:dyDescent="0.2">
      <c r="A3778" s="8">
        <f>F3778/E3778</f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14">
        <f>F3778/M3778</f>
        <v>90.819148936170208</v>
      </c>
      <c r="Q3778" s="9" t="s">
        <v>8317</v>
      </c>
      <c r="R3778" s="9" t="s">
        <v>8359</v>
      </c>
      <c r="S3778" s="13">
        <f>(((K3778/60)/60)/24)+DATE(1970,1,1)+(-5/24)</f>
        <v>41814.159467592588</v>
      </c>
      <c r="T3778" s="13">
        <f>(((J3778/60)/60)/24)+DATE(1970,1,1)+(-5/24)</f>
        <v>41851.833333333328</v>
      </c>
      <c r="U3778">
        <f t="shared" si="58"/>
        <v>2014</v>
      </c>
    </row>
    <row r="3779" spans="1:21" ht="45" x14ac:dyDescent="0.2">
      <c r="A3779" s="8">
        <f>F3779/E3779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14">
        <f>F3779/M3779</f>
        <v>48.542372881355931</v>
      </c>
      <c r="Q3779" s="9" t="s">
        <v>8317</v>
      </c>
      <c r="R3779" s="9" t="s">
        <v>8359</v>
      </c>
      <c r="S3779" s="13">
        <f>(((K3779/60)/60)/24)+DATE(1970,1,1)+(-5/24)</f>
        <v>41886.903020833335</v>
      </c>
      <c r="T3779" s="13">
        <f>(((J3779/60)/60)/24)+DATE(1970,1,1)+(-5/24)</f>
        <v>41908.958333333328</v>
      </c>
      <c r="U3779">
        <f t="shared" ref="U3779:U3842" si="59">YEAR(S3779)</f>
        <v>2014</v>
      </c>
    </row>
    <row r="3780" spans="1:21" ht="30" x14ac:dyDescent="0.2">
      <c r="A3780" s="8">
        <f>F3780/E3780</f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14">
        <f>F3780/M3780</f>
        <v>70.027777777777771</v>
      </c>
      <c r="Q3780" s="9" t="s">
        <v>8317</v>
      </c>
      <c r="R3780" s="9" t="s">
        <v>8359</v>
      </c>
      <c r="S3780" s="13">
        <f>(((K3780/60)/60)/24)+DATE(1970,1,1)+(-5/24)</f>
        <v>41989.610879629625</v>
      </c>
      <c r="T3780" s="13">
        <f>(((J3780/60)/60)/24)+DATE(1970,1,1)+(-5/24)</f>
        <v>42049.610879629625</v>
      </c>
      <c r="U3780">
        <f t="shared" si="59"/>
        <v>2014</v>
      </c>
    </row>
    <row r="3781" spans="1:21" ht="30" x14ac:dyDescent="0.2">
      <c r="A3781" s="8">
        <f>F3781/E3781</f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14">
        <f>F3781/M3781</f>
        <v>135.62608695652173</v>
      </c>
      <c r="Q3781" s="9" t="s">
        <v>8317</v>
      </c>
      <c r="R3781" s="9" t="s">
        <v>8359</v>
      </c>
      <c r="S3781" s="13">
        <f>(((K3781/60)/60)/24)+DATE(1970,1,1)+(-5/24)</f>
        <v>42425.527083333327</v>
      </c>
      <c r="T3781" s="13">
        <f>(((J3781/60)/60)/24)+DATE(1970,1,1)+(-5/24)</f>
        <v>42455.48541666667</v>
      </c>
      <c r="U3781">
        <f t="shared" si="59"/>
        <v>2016</v>
      </c>
    </row>
    <row r="3782" spans="1:21" ht="45" x14ac:dyDescent="0.2">
      <c r="A3782" s="8">
        <f>F3782/E3782</f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14">
        <f>F3782/M3782</f>
        <v>100</v>
      </c>
      <c r="Q3782" s="9" t="s">
        <v>8317</v>
      </c>
      <c r="R3782" s="9" t="s">
        <v>8359</v>
      </c>
      <c r="S3782" s="13">
        <f>(((K3782/60)/60)/24)+DATE(1970,1,1)+(-5/24)</f>
        <v>42166.011400462965</v>
      </c>
      <c r="T3782" s="13">
        <f>(((J3782/60)/60)/24)+DATE(1970,1,1)+(-5/24)</f>
        <v>42198.629166666658</v>
      </c>
      <c r="U3782">
        <f t="shared" si="59"/>
        <v>2015</v>
      </c>
    </row>
    <row r="3783" spans="1:21" ht="45" x14ac:dyDescent="0.2">
      <c r="A3783" s="8">
        <f>F3783/E3783</f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14">
        <f>F3783/M3783</f>
        <v>94.90384615384616</v>
      </c>
      <c r="Q3783" s="9" t="s">
        <v>8317</v>
      </c>
      <c r="R3783" s="9" t="s">
        <v>8359</v>
      </c>
      <c r="S3783" s="13">
        <f>(((K3783/60)/60)/24)+DATE(1970,1,1)+(-5/24)</f>
        <v>41865.674594907403</v>
      </c>
      <c r="T3783" s="13">
        <f>(((J3783/60)/60)/24)+DATE(1970,1,1)+(-5/24)</f>
        <v>41890.674594907403</v>
      </c>
      <c r="U3783">
        <f t="shared" si="59"/>
        <v>2014</v>
      </c>
    </row>
    <row r="3784" spans="1:21" ht="45" x14ac:dyDescent="0.2">
      <c r="A3784" s="8">
        <f>F3784/E3784</f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14">
        <f>F3784/M3784</f>
        <v>75.370370370370367</v>
      </c>
      <c r="Q3784" s="9" t="s">
        <v>8317</v>
      </c>
      <c r="R3784" s="9" t="s">
        <v>8359</v>
      </c>
      <c r="S3784" s="13">
        <f>(((K3784/60)/60)/24)+DATE(1970,1,1)+(-5/24)</f>
        <v>42546.653900462967</v>
      </c>
      <c r="T3784" s="13">
        <f>(((J3784/60)/60)/24)+DATE(1970,1,1)+(-5/24)</f>
        <v>42575.749999999993</v>
      </c>
      <c r="U3784">
        <f t="shared" si="59"/>
        <v>2016</v>
      </c>
    </row>
    <row r="3785" spans="1:21" ht="45" x14ac:dyDescent="0.2">
      <c r="A3785" s="8">
        <f>F3785/E3785</f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14">
        <f>F3785/M3785</f>
        <v>64.458333333333329</v>
      </c>
      <c r="Q3785" s="9" t="s">
        <v>8317</v>
      </c>
      <c r="R3785" s="9" t="s">
        <v>8359</v>
      </c>
      <c r="S3785" s="13">
        <f>(((K3785/60)/60)/24)+DATE(1970,1,1)+(-5/24)</f>
        <v>42419.931944444441</v>
      </c>
      <c r="T3785" s="13">
        <f>(((J3785/60)/60)/24)+DATE(1970,1,1)+(-5/24)</f>
        <v>42444.458333333336</v>
      </c>
      <c r="U3785">
        <f t="shared" si="59"/>
        <v>2016</v>
      </c>
    </row>
    <row r="3786" spans="1:21" ht="45" x14ac:dyDescent="0.2">
      <c r="A3786" s="8">
        <f>F3786/E3786</f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14">
        <f>F3786/M3786</f>
        <v>115</v>
      </c>
      <c r="Q3786" s="9" t="s">
        <v>8317</v>
      </c>
      <c r="R3786" s="9" t="s">
        <v>8359</v>
      </c>
      <c r="S3786" s="13">
        <f>(((K3786/60)/60)/24)+DATE(1970,1,1)+(-5/24)</f>
        <v>42531.772361111107</v>
      </c>
      <c r="T3786" s="13">
        <f>(((J3786/60)/60)/24)+DATE(1970,1,1)+(-5/24)</f>
        <v>42561.772361111107</v>
      </c>
      <c r="U3786">
        <f t="shared" si="59"/>
        <v>2016</v>
      </c>
    </row>
    <row r="3787" spans="1:21" ht="45" x14ac:dyDescent="0.2">
      <c r="A3787" s="8">
        <f>F3787/E3787</f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14">
        <f>F3787/M3787</f>
        <v>100.5</v>
      </c>
      <c r="Q3787" s="9" t="s">
        <v>8317</v>
      </c>
      <c r="R3787" s="9" t="s">
        <v>8359</v>
      </c>
      <c r="S3787" s="13">
        <f>(((K3787/60)/60)/24)+DATE(1970,1,1)+(-5/24)</f>
        <v>42548.430196759255</v>
      </c>
      <c r="T3787" s="13">
        <f>(((J3787/60)/60)/24)+DATE(1970,1,1)+(-5/24)</f>
        <v>42584.210416666661</v>
      </c>
      <c r="U3787">
        <f t="shared" si="59"/>
        <v>2016</v>
      </c>
    </row>
    <row r="3788" spans="1:21" ht="45" x14ac:dyDescent="0.2">
      <c r="A3788" s="8">
        <f>F3788/E3788</f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14">
        <f>F3788/M3788</f>
        <v>93.774647887323937</v>
      </c>
      <c r="Q3788" s="9" t="s">
        <v>8317</v>
      </c>
      <c r="R3788" s="9" t="s">
        <v>8359</v>
      </c>
      <c r="S3788" s="13">
        <f>(((K3788/60)/60)/24)+DATE(1970,1,1)+(-5/24)</f>
        <v>42486.829571759255</v>
      </c>
      <c r="T3788" s="13">
        <f>(((J3788/60)/60)/24)+DATE(1970,1,1)+(-5/24)</f>
        <v>42516.829571759255</v>
      </c>
      <c r="U3788">
        <f t="shared" si="59"/>
        <v>2016</v>
      </c>
    </row>
    <row r="3789" spans="1:21" ht="45" x14ac:dyDescent="0.2">
      <c r="A3789" s="8">
        <f>F3789/E3789</f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14">
        <f>F3789/M3789</f>
        <v>35.1</v>
      </c>
      <c r="Q3789" s="9" t="s">
        <v>8317</v>
      </c>
      <c r="R3789" s="9" t="s">
        <v>8359</v>
      </c>
      <c r="S3789" s="13">
        <f>(((K3789/60)/60)/24)+DATE(1970,1,1)+(-5/24)</f>
        <v>42167.326458333329</v>
      </c>
      <c r="T3789" s="13">
        <f>(((J3789/60)/60)/24)+DATE(1970,1,1)+(-5/24)</f>
        <v>42195.957638888889</v>
      </c>
      <c r="U3789">
        <f t="shared" si="59"/>
        <v>2015</v>
      </c>
    </row>
    <row r="3790" spans="1:21" ht="75" x14ac:dyDescent="0.2">
      <c r="A3790" s="8">
        <f>F3790/E3790</f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14">
        <f>F3790/M3790</f>
        <v>500</v>
      </c>
      <c r="Q3790" s="9" t="s">
        <v>8317</v>
      </c>
      <c r="R3790" s="9" t="s">
        <v>8359</v>
      </c>
      <c r="S3790" s="13">
        <f>(((K3790/60)/60)/24)+DATE(1970,1,1)+(-5/24)</f>
        <v>42333.487488425926</v>
      </c>
      <c r="T3790" s="13">
        <f>(((J3790/60)/60)/24)+DATE(1970,1,1)+(-5/24)</f>
        <v>42361.470833333333</v>
      </c>
      <c r="U3790">
        <f t="shared" si="59"/>
        <v>2015</v>
      </c>
    </row>
    <row r="3791" spans="1:21" ht="45" x14ac:dyDescent="0.2">
      <c r="A3791" s="8">
        <f>F3791/E3791</f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14">
        <f>F3791/M3791</f>
        <v>29</v>
      </c>
      <c r="Q3791" s="9" t="s">
        <v>8317</v>
      </c>
      <c r="R3791" s="9" t="s">
        <v>8359</v>
      </c>
      <c r="S3791" s="13">
        <f>(((K3791/60)/60)/24)+DATE(1970,1,1)+(-5/24)</f>
        <v>42138.590486111112</v>
      </c>
      <c r="T3791" s="13">
        <f>(((J3791/60)/60)/24)+DATE(1970,1,1)+(-5/24)</f>
        <v>42170.590486111112</v>
      </c>
      <c r="U3791">
        <f t="shared" si="59"/>
        <v>2015</v>
      </c>
    </row>
    <row r="3792" spans="1:21" ht="45" x14ac:dyDescent="0.2">
      <c r="A3792" s="8">
        <f>F3792/E3792</f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14" t="e">
        <f>F3792/M3792</f>
        <v>#DIV/0!</v>
      </c>
      <c r="Q3792" s="9" t="s">
        <v>8317</v>
      </c>
      <c r="R3792" s="9" t="s">
        <v>8359</v>
      </c>
      <c r="S3792" s="13">
        <f>(((K3792/60)/60)/24)+DATE(1970,1,1)+(-5/24)</f>
        <v>42666.458599537036</v>
      </c>
      <c r="T3792" s="13">
        <f>(((J3792/60)/60)/24)+DATE(1970,1,1)+(-5/24)</f>
        <v>42696.5002662037</v>
      </c>
      <c r="U3792">
        <f t="shared" si="59"/>
        <v>2016</v>
      </c>
    </row>
    <row r="3793" spans="1:21" ht="30" x14ac:dyDescent="0.2">
      <c r="A3793" s="8">
        <f>F3793/E3793</f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14" t="e">
        <f>F3793/M3793</f>
        <v>#DIV/0!</v>
      </c>
      <c r="Q3793" s="9" t="s">
        <v>8317</v>
      </c>
      <c r="R3793" s="9" t="s">
        <v>8359</v>
      </c>
      <c r="S3793" s="13">
        <f>(((K3793/60)/60)/24)+DATE(1970,1,1)+(-5/24)</f>
        <v>41766.4837037037</v>
      </c>
      <c r="T3793" s="13">
        <f>(((J3793/60)/60)/24)+DATE(1970,1,1)+(-5/24)</f>
        <v>41826.4837037037</v>
      </c>
      <c r="U3793">
        <f t="shared" si="59"/>
        <v>2014</v>
      </c>
    </row>
    <row r="3794" spans="1:21" ht="30" x14ac:dyDescent="0.2">
      <c r="A3794" s="8">
        <f>F3794/E3794</f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14">
        <f>F3794/M3794</f>
        <v>17.5</v>
      </c>
      <c r="Q3794" s="9" t="s">
        <v>8317</v>
      </c>
      <c r="R3794" s="9" t="s">
        <v>8359</v>
      </c>
      <c r="S3794" s="13">
        <f>(((K3794/60)/60)/24)+DATE(1970,1,1)+(-5/24)</f>
        <v>42170.238680555551</v>
      </c>
      <c r="T3794" s="13">
        <f>(((J3794/60)/60)/24)+DATE(1970,1,1)+(-5/24)</f>
        <v>42200.238680555551</v>
      </c>
      <c r="U3794">
        <f t="shared" si="59"/>
        <v>2015</v>
      </c>
    </row>
    <row r="3795" spans="1:21" ht="45" x14ac:dyDescent="0.2">
      <c r="A3795" s="8">
        <f>F3795/E3795</f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14">
        <f>F3795/M3795</f>
        <v>174</v>
      </c>
      <c r="Q3795" s="9" t="s">
        <v>8317</v>
      </c>
      <c r="R3795" s="9" t="s">
        <v>8359</v>
      </c>
      <c r="S3795" s="13">
        <f>(((K3795/60)/60)/24)+DATE(1970,1,1)+(-5/24)</f>
        <v>41968.73065972222</v>
      </c>
      <c r="T3795" s="13">
        <f>(((J3795/60)/60)/24)+DATE(1970,1,1)+(-5/24)</f>
        <v>41989.73065972222</v>
      </c>
      <c r="U3795">
        <f t="shared" si="59"/>
        <v>2014</v>
      </c>
    </row>
    <row r="3796" spans="1:21" ht="45" x14ac:dyDescent="0.2">
      <c r="A3796" s="8">
        <f>F3796/E3796</f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14">
        <f>F3796/M3796</f>
        <v>50</v>
      </c>
      <c r="Q3796" s="9" t="s">
        <v>8317</v>
      </c>
      <c r="R3796" s="9" t="s">
        <v>8359</v>
      </c>
      <c r="S3796" s="13">
        <f>(((K3796/60)/60)/24)+DATE(1970,1,1)+(-5/24)</f>
        <v>42132.372152777774</v>
      </c>
      <c r="T3796" s="13">
        <f>(((J3796/60)/60)/24)+DATE(1970,1,1)+(-5/24)</f>
        <v>42162.372152777774</v>
      </c>
      <c r="U3796">
        <f t="shared" si="59"/>
        <v>2015</v>
      </c>
    </row>
    <row r="3797" spans="1:21" ht="45" x14ac:dyDescent="0.2">
      <c r="A3797" s="8">
        <f>F3797/E3797</f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14">
        <f>F3797/M3797</f>
        <v>5</v>
      </c>
      <c r="Q3797" s="9" t="s">
        <v>8317</v>
      </c>
      <c r="R3797" s="9" t="s">
        <v>8359</v>
      </c>
      <c r="S3797" s="13">
        <f>(((K3797/60)/60)/24)+DATE(1970,1,1)+(-5/24)</f>
        <v>42201.227893518517</v>
      </c>
      <c r="T3797" s="13">
        <f>(((J3797/60)/60)/24)+DATE(1970,1,1)+(-5/24)</f>
        <v>42244.729166666664</v>
      </c>
      <c r="U3797">
        <f t="shared" si="59"/>
        <v>2015</v>
      </c>
    </row>
    <row r="3798" spans="1:21" ht="45" x14ac:dyDescent="0.2">
      <c r="A3798" s="8">
        <f>F3798/E3798</f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14">
        <f>F3798/M3798</f>
        <v>1</v>
      </c>
      <c r="Q3798" s="9" t="s">
        <v>8317</v>
      </c>
      <c r="R3798" s="9" t="s">
        <v>8359</v>
      </c>
      <c r="S3798" s="13">
        <f>(((K3798/60)/60)/24)+DATE(1970,1,1)+(-5/24)</f>
        <v>42688.821250000001</v>
      </c>
      <c r="T3798" s="13">
        <f>(((J3798/60)/60)/24)+DATE(1970,1,1)+(-5/24)</f>
        <v>42748.821250000001</v>
      </c>
      <c r="U3798">
        <f t="shared" si="59"/>
        <v>2016</v>
      </c>
    </row>
    <row r="3799" spans="1:21" ht="45" x14ac:dyDescent="0.2">
      <c r="A3799" s="8">
        <f>F3799/E3799</f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14">
        <f>F3799/M3799</f>
        <v>145.40540540540542</v>
      </c>
      <c r="Q3799" s="9" t="s">
        <v>8317</v>
      </c>
      <c r="R3799" s="9" t="s">
        <v>8359</v>
      </c>
      <c r="S3799" s="13">
        <f>(((K3799/60)/60)/24)+DATE(1970,1,1)+(-5/24)</f>
        <v>42084.673206018517</v>
      </c>
      <c r="T3799" s="13">
        <f>(((J3799/60)/60)/24)+DATE(1970,1,1)+(-5/24)</f>
        <v>42114.673206018517</v>
      </c>
      <c r="U3799">
        <f t="shared" si="59"/>
        <v>2015</v>
      </c>
    </row>
    <row r="3800" spans="1:21" ht="45" x14ac:dyDescent="0.2">
      <c r="A3800" s="8">
        <f>F3800/E3800</f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14">
        <f>F3800/M3800</f>
        <v>205</v>
      </c>
      <c r="Q3800" s="9" t="s">
        <v>8317</v>
      </c>
      <c r="R3800" s="9" t="s">
        <v>8359</v>
      </c>
      <c r="S3800" s="13">
        <f>(((K3800/60)/60)/24)+DATE(1970,1,1)+(-5/24)</f>
        <v>41831.514444444445</v>
      </c>
      <c r="T3800" s="13">
        <f>(((J3800/60)/60)/24)+DATE(1970,1,1)+(-5/24)</f>
        <v>41861.514444444445</v>
      </c>
      <c r="U3800">
        <f t="shared" si="59"/>
        <v>2014</v>
      </c>
    </row>
    <row r="3801" spans="1:21" ht="30" x14ac:dyDescent="0.2">
      <c r="A3801" s="8">
        <f>F3801/E3801</f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14">
        <f>F3801/M3801</f>
        <v>100.5</v>
      </c>
      <c r="Q3801" s="9" t="s">
        <v>8317</v>
      </c>
      <c r="R3801" s="9" t="s">
        <v>8359</v>
      </c>
      <c r="S3801" s="13">
        <f>(((K3801/60)/60)/24)+DATE(1970,1,1)+(-5/24)</f>
        <v>42410.722719907404</v>
      </c>
      <c r="T3801" s="13">
        <f>(((J3801/60)/60)/24)+DATE(1970,1,1)+(-5/24)</f>
        <v>42440.722719907404</v>
      </c>
      <c r="U3801">
        <f t="shared" si="59"/>
        <v>2016</v>
      </c>
    </row>
    <row r="3802" spans="1:21" ht="45" x14ac:dyDescent="0.2">
      <c r="A3802" s="8">
        <f>F3802/E3802</f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14">
        <f>F3802/M3802</f>
        <v>55.0625</v>
      </c>
      <c r="Q3802" s="9" t="s">
        <v>8317</v>
      </c>
      <c r="R3802" s="9" t="s">
        <v>8359</v>
      </c>
      <c r="S3802" s="13">
        <f>(((K3802/60)/60)/24)+DATE(1970,1,1)+(-5/24)</f>
        <v>41982.528738425921</v>
      </c>
      <c r="T3802" s="13">
        <f>(((J3802/60)/60)/24)+DATE(1970,1,1)+(-5/24)</f>
        <v>42014.999305555553</v>
      </c>
      <c r="U3802">
        <f t="shared" si="59"/>
        <v>2014</v>
      </c>
    </row>
    <row r="3803" spans="1:21" ht="45" x14ac:dyDescent="0.2">
      <c r="A3803" s="8">
        <f>F3803/E3803</f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14">
        <f>F3803/M3803</f>
        <v>47.333333333333336</v>
      </c>
      <c r="Q3803" s="9" t="s">
        <v>8317</v>
      </c>
      <c r="R3803" s="9" t="s">
        <v>8359</v>
      </c>
      <c r="S3803" s="13">
        <f>(((K3803/60)/60)/24)+DATE(1970,1,1)+(-5/24)</f>
        <v>41975.467777777776</v>
      </c>
      <c r="T3803" s="13">
        <f>(((J3803/60)/60)/24)+DATE(1970,1,1)+(-5/24)</f>
        <v>42006.467777777776</v>
      </c>
      <c r="U3803">
        <f t="shared" si="59"/>
        <v>2014</v>
      </c>
    </row>
    <row r="3804" spans="1:21" ht="45" x14ac:dyDescent="0.2">
      <c r="A3804" s="8">
        <f>F3804/E3804</f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14" t="e">
        <f>F3804/M3804</f>
        <v>#DIV/0!</v>
      </c>
      <c r="Q3804" s="9" t="s">
        <v>8317</v>
      </c>
      <c r="R3804" s="9" t="s">
        <v>8359</v>
      </c>
      <c r="S3804" s="13">
        <f>(((K3804/60)/60)/24)+DATE(1970,1,1)+(-5/24)</f>
        <v>42268.917893518512</v>
      </c>
      <c r="T3804" s="13">
        <f>(((J3804/60)/60)/24)+DATE(1970,1,1)+(-5/24)</f>
        <v>42298.917893518512</v>
      </c>
      <c r="U3804">
        <f t="shared" si="59"/>
        <v>2015</v>
      </c>
    </row>
    <row r="3805" spans="1:21" ht="30" x14ac:dyDescent="0.2">
      <c r="A3805" s="8">
        <f>F3805/E3805</f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14">
        <f>F3805/M3805</f>
        <v>58.95</v>
      </c>
      <c r="Q3805" s="9" t="s">
        <v>8317</v>
      </c>
      <c r="R3805" s="9" t="s">
        <v>8359</v>
      </c>
      <c r="S3805" s="13">
        <f>(((K3805/60)/60)/24)+DATE(1970,1,1)+(-5/24)</f>
        <v>42403.763518518514</v>
      </c>
      <c r="T3805" s="13">
        <f>(((J3805/60)/60)/24)+DATE(1970,1,1)+(-5/24)</f>
        <v>42433.763518518514</v>
      </c>
      <c r="U3805">
        <f t="shared" si="59"/>
        <v>2016</v>
      </c>
    </row>
    <row r="3806" spans="1:21" ht="45" x14ac:dyDescent="0.2">
      <c r="A3806" s="8">
        <f>F3806/E3806</f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14" t="e">
        <f>F3806/M3806</f>
        <v>#DIV/0!</v>
      </c>
      <c r="Q3806" s="9" t="s">
        <v>8317</v>
      </c>
      <c r="R3806" s="9" t="s">
        <v>8359</v>
      </c>
      <c r="S3806" s="13">
        <f>(((K3806/60)/60)/24)+DATE(1970,1,1)+(-5/24)</f>
        <v>42526.801203703704</v>
      </c>
      <c r="T3806" s="13">
        <f>(((J3806/60)/60)/24)+DATE(1970,1,1)+(-5/24)</f>
        <v>42582.083333333336</v>
      </c>
      <c r="U3806">
        <f t="shared" si="59"/>
        <v>2016</v>
      </c>
    </row>
    <row r="3807" spans="1:21" ht="45" x14ac:dyDescent="0.2">
      <c r="A3807" s="8">
        <f>F3807/E3807</f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14">
        <f>F3807/M3807</f>
        <v>1.5</v>
      </c>
      <c r="Q3807" s="9" t="s">
        <v>8317</v>
      </c>
      <c r="R3807" s="9" t="s">
        <v>8359</v>
      </c>
      <c r="S3807" s="13">
        <f>(((K3807/60)/60)/24)+DATE(1970,1,1)+(-5/24)</f>
        <v>41849.678703703699</v>
      </c>
      <c r="T3807" s="13">
        <f>(((J3807/60)/60)/24)+DATE(1970,1,1)+(-5/24)</f>
        <v>41909.678703703699</v>
      </c>
      <c r="U3807">
        <f t="shared" si="59"/>
        <v>2014</v>
      </c>
    </row>
    <row r="3808" spans="1:21" ht="45" x14ac:dyDescent="0.2">
      <c r="A3808" s="8">
        <f>F3808/E3808</f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14">
        <f>F3808/M3808</f>
        <v>5</v>
      </c>
      <c r="Q3808" s="9" t="s">
        <v>8317</v>
      </c>
      <c r="R3808" s="9" t="s">
        <v>8359</v>
      </c>
      <c r="S3808" s="13">
        <f>(((K3808/60)/60)/24)+DATE(1970,1,1)+(-5/24)</f>
        <v>41799.050706018512</v>
      </c>
      <c r="T3808" s="13">
        <f>(((J3808/60)/60)/24)+DATE(1970,1,1)+(-5/24)</f>
        <v>41819.050706018512</v>
      </c>
      <c r="U3808">
        <f t="shared" si="59"/>
        <v>2014</v>
      </c>
    </row>
    <row r="3809" spans="1:21" ht="45" x14ac:dyDescent="0.2">
      <c r="A3809" s="8">
        <f>F3809/E3809</f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14">
        <f>F3809/M3809</f>
        <v>50.555555555555557</v>
      </c>
      <c r="Q3809" s="9" t="s">
        <v>8317</v>
      </c>
      <c r="R3809" s="9" t="s">
        <v>8359</v>
      </c>
      <c r="S3809" s="13">
        <f>(((K3809/60)/60)/24)+DATE(1970,1,1)+(-5/24)</f>
        <v>42090.700682870367</v>
      </c>
      <c r="T3809" s="13">
        <f>(((J3809/60)/60)/24)+DATE(1970,1,1)+(-5/24)</f>
        <v>42097.700682870367</v>
      </c>
      <c r="U3809">
        <f t="shared" si="59"/>
        <v>2015</v>
      </c>
    </row>
    <row r="3810" spans="1:21" ht="45" x14ac:dyDescent="0.2">
      <c r="A3810" s="8">
        <f>F3810/E3810</f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14">
        <f>F3810/M3810</f>
        <v>41.666666666666664</v>
      </c>
      <c r="Q3810" s="9" t="s">
        <v>8317</v>
      </c>
      <c r="R3810" s="9" t="s">
        <v>8318</v>
      </c>
      <c r="S3810" s="13">
        <f>(((K3810/60)/60)/24)+DATE(1970,1,1)+(-5/24)</f>
        <v>42059.24559027778</v>
      </c>
      <c r="T3810" s="13">
        <f>(((J3810/60)/60)/24)+DATE(1970,1,1)+(-5/24)</f>
        <v>42119.203923611109</v>
      </c>
      <c r="U3810">
        <f t="shared" si="59"/>
        <v>2015</v>
      </c>
    </row>
    <row r="3811" spans="1:21" ht="45" x14ac:dyDescent="0.2">
      <c r="A3811" s="8">
        <f>F3811/E3811</f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14">
        <f>F3811/M3811</f>
        <v>53.289473684210527</v>
      </c>
      <c r="Q3811" s="9" t="s">
        <v>8317</v>
      </c>
      <c r="R3811" s="9" t="s">
        <v>8318</v>
      </c>
      <c r="S3811" s="13">
        <f>(((K3811/60)/60)/24)+DATE(1970,1,1)+(-5/24)</f>
        <v>41800.318368055552</v>
      </c>
      <c r="T3811" s="13">
        <f>(((J3811/60)/60)/24)+DATE(1970,1,1)+(-5/24)</f>
        <v>41850.75</v>
      </c>
      <c r="U3811">
        <f t="shared" si="59"/>
        <v>2014</v>
      </c>
    </row>
    <row r="3812" spans="1:21" ht="45" x14ac:dyDescent="0.2">
      <c r="A3812" s="8">
        <f>F3812/E3812</f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14">
        <f>F3812/M3812</f>
        <v>70.230769230769226</v>
      </c>
      <c r="Q3812" s="9" t="s">
        <v>8317</v>
      </c>
      <c r="R3812" s="9" t="s">
        <v>8318</v>
      </c>
      <c r="S3812" s="13">
        <f>(((K3812/60)/60)/24)+DATE(1970,1,1)+(-5/24)</f>
        <v>42054.640717592592</v>
      </c>
      <c r="T3812" s="13">
        <f>(((J3812/60)/60)/24)+DATE(1970,1,1)+(-5/24)</f>
        <v>42084.599050925921</v>
      </c>
      <c r="U3812">
        <f t="shared" si="59"/>
        <v>2015</v>
      </c>
    </row>
    <row r="3813" spans="1:21" ht="45" x14ac:dyDescent="0.2">
      <c r="A3813" s="8">
        <f>F3813/E3813</f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14">
        <f>F3813/M3813</f>
        <v>43.421052631578945</v>
      </c>
      <c r="Q3813" s="9" t="s">
        <v>8317</v>
      </c>
      <c r="R3813" s="9" t="s">
        <v>8318</v>
      </c>
      <c r="S3813" s="13">
        <f>(((K3813/60)/60)/24)+DATE(1970,1,1)+(-5/24)</f>
        <v>42487.418668981474</v>
      </c>
      <c r="T3813" s="13">
        <f>(((J3813/60)/60)/24)+DATE(1970,1,1)+(-5/24)</f>
        <v>42521.249999999993</v>
      </c>
      <c r="U3813">
        <f t="shared" si="59"/>
        <v>2016</v>
      </c>
    </row>
    <row r="3814" spans="1:21" ht="45" x14ac:dyDescent="0.2">
      <c r="A3814" s="8">
        <f>F3814/E3814</f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14">
        <f>F3814/M3814</f>
        <v>199.18181818181819</v>
      </c>
      <c r="Q3814" s="9" t="s">
        <v>8317</v>
      </c>
      <c r="R3814" s="9" t="s">
        <v>8318</v>
      </c>
      <c r="S3814" s="13">
        <f>(((K3814/60)/60)/24)+DATE(1970,1,1)+(-5/24)</f>
        <v>42109.542916666665</v>
      </c>
      <c r="T3814" s="13">
        <f>(((J3814/60)/60)/24)+DATE(1970,1,1)+(-5/24)</f>
        <v>42155.957638888889</v>
      </c>
      <c r="U3814">
        <f t="shared" si="59"/>
        <v>2015</v>
      </c>
    </row>
    <row r="3815" spans="1:21" ht="45" x14ac:dyDescent="0.2">
      <c r="A3815" s="8">
        <f>F3815/E3815</f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14">
        <f>F3815/M3815</f>
        <v>78.518148148148143</v>
      </c>
      <c r="Q3815" s="9" t="s">
        <v>8317</v>
      </c>
      <c r="R3815" s="9" t="s">
        <v>8318</v>
      </c>
      <c r="S3815" s="13">
        <f>(((K3815/60)/60)/24)+DATE(1970,1,1)+(-5/24)</f>
        <v>42497.067372685182</v>
      </c>
      <c r="T3815" s="13">
        <f>(((J3815/60)/60)/24)+DATE(1970,1,1)+(-5/24)</f>
        <v>42535.696527777771</v>
      </c>
      <c r="U3815">
        <f t="shared" si="59"/>
        <v>2016</v>
      </c>
    </row>
    <row r="3816" spans="1:21" ht="45" x14ac:dyDescent="0.2">
      <c r="A3816" s="8">
        <f>F3816/E3816</f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14">
        <f>F3816/M3816</f>
        <v>61.823529411764703</v>
      </c>
      <c r="Q3816" s="9" t="s">
        <v>8317</v>
      </c>
      <c r="R3816" s="9" t="s">
        <v>8318</v>
      </c>
      <c r="S3816" s="13">
        <f>(((K3816/60)/60)/24)+DATE(1970,1,1)+(-5/24)</f>
        <v>42058.695740740739</v>
      </c>
      <c r="T3816" s="13">
        <f>(((J3816/60)/60)/24)+DATE(1970,1,1)+(-5/24)</f>
        <v>42094.957638888889</v>
      </c>
      <c r="U3816">
        <f t="shared" si="59"/>
        <v>2015</v>
      </c>
    </row>
    <row r="3817" spans="1:21" ht="30" x14ac:dyDescent="0.2">
      <c r="A3817" s="8">
        <f>F3817/E3817</f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14">
        <f>F3817/M3817</f>
        <v>50.000500000000002</v>
      </c>
      <c r="Q3817" s="9" t="s">
        <v>8317</v>
      </c>
      <c r="R3817" s="9" t="s">
        <v>8318</v>
      </c>
      <c r="S3817" s="13">
        <f>(((K3817/60)/60)/24)+DATE(1970,1,1)+(-5/24)</f>
        <v>42207.051585648143</v>
      </c>
      <c r="T3817" s="13">
        <f>(((J3817/60)/60)/24)+DATE(1970,1,1)+(-5/24)</f>
        <v>42236.749999999993</v>
      </c>
      <c r="U3817">
        <f t="shared" si="59"/>
        <v>2015</v>
      </c>
    </row>
    <row r="3818" spans="1:21" ht="60" x14ac:dyDescent="0.2">
      <c r="A3818" s="8">
        <f>F3818/E3818</f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14">
        <f>F3818/M3818</f>
        <v>48.339729729729726</v>
      </c>
      <c r="Q3818" s="9" t="s">
        <v>8317</v>
      </c>
      <c r="R3818" s="9" t="s">
        <v>8318</v>
      </c>
      <c r="S3818" s="13">
        <f>(((K3818/60)/60)/24)+DATE(1970,1,1)+(-5/24)</f>
        <v>41807.481747685182</v>
      </c>
      <c r="T3818" s="13">
        <f>(((J3818/60)/60)/24)+DATE(1970,1,1)+(-5/24)</f>
        <v>41837.481747685182</v>
      </c>
      <c r="U3818">
        <f t="shared" si="59"/>
        <v>2014</v>
      </c>
    </row>
    <row r="3819" spans="1:21" ht="45" x14ac:dyDescent="0.2">
      <c r="A3819" s="8">
        <f>F3819/E3819</f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14">
        <f>F3819/M3819</f>
        <v>107.25</v>
      </c>
      <c r="Q3819" s="9" t="s">
        <v>8317</v>
      </c>
      <c r="R3819" s="9" t="s">
        <v>8318</v>
      </c>
      <c r="S3819" s="13">
        <f>(((K3819/60)/60)/24)+DATE(1970,1,1)+(-5/24)</f>
        <v>42284.488611111105</v>
      </c>
      <c r="T3819" s="13">
        <f>(((J3819/60)/60)/24)+DATE(1970,1,1)+(-5/24)</f>
        <v>42300.957638888889</v>
      </c>
      <c r="U3819">
        <f t="shared" si="59"/>
        <v>2015</v>
      </c>
    </row>
    <row r="3820" spans="1:21" ht="45" x14ac:dyDescent="0.2">
      <c r="A3820" s="8">
        <f>F3820/E3820</f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14">
        <f>F3820/M3820</f>
        <v>57</v>
      </c>
      <c r="Q3820" s="9" t="s">
        <v>8317</v>
      </c>
      <c r="R3820" s="9" t="s">
        <v>8318</v>
      </c>
      <c r="S3820" s="13">
        <f>(((K3820/60)/60)/24)+DATE(1970,1,1)+(-5/24)</f>
        <v>42045.634050925924</v>
      </c>
      <c r="T3820" s="13">
        <f>(((J3820/60)/60)/24)+DATE(1970,1,1)+(-5/24)</f>
        <v>42075.592384259253</v>
      </c>
      <c r="U3820">
        <f t="shared" si="59"/>
        <v>2015</v>
      </c>
    </row>
    <row r="3821" spans="1:21" ht="30" x14ac:dyDescent="0.2">
      <c r="A3821" s="8">
        <f>F3821/E3821</f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14">
        <f>F3821/M3821</f>
        <v>40.92307692307692</v>
      </c>
      <c r="Q3821" s="9" t="s">
        <v>8317</v>
      </c>
      <c r="R3821" s="9" t="s">
        <v>8318</v>
      </c>
      <c r="S3821" s="13">
        <f>(((K3821/60)/60)/24)+DATE(1970,1,1)+(-5/24)</f>
        <v>42184.001203703701</v>
      </c>
      <c r="T3821" s="13">
        <f>(((J3821/60)/60)/24)+DATE(1970,1,1)+(-5/24)</f>
        <v>42202.668055555558</v>
      </c>
      <c r="U3821">
        <f t="shared" si="59"/>
        <v>2015</v>
      </c>
    </row>
    <row r="3822" spans="1:21" ht="45" x14ac:dyDescent="0.2">
      <c r="A3822" s="8">
        <f>F3822/E3822</f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14">
        <f>F3822/M3822</f>
        <v>21.5</v>
      </c>
      <c r="Q3822" s="9" t="s">
        <v>8317</v>
      </c>
      <c r="R3822" s="9" t="s">
        <v>8318</v>
      </c>
      <c r="S3822" s="13">
        <f>(((K3822/60)/60)/24)+DATE(1970,1,1)+(-5/24)</f>
        <v>42160.443483796298</v>
      </c>
      <c r="T3822" s="13">
        <f>(((J3822/60)/60)/24)+DATE(1970,1,1)+(-5/24)</f>
        <v>42190.443483796298</v>
      </c>
      <c r="U3822">
        <f t="shared" si="59"/>
        <v>2015</v>
      </c>
    </row>
    <row r="3823" spans="1:21" ht="45" x14ac:dyDescent="0.2">
      <c r="A3823" s="8">
        <f>F3823/E3823</f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14">
        <f>F3823/M3823</f>
        <v>79.543478260869563</v>
      </c>
      <c r="Q3823" s="9" t="s">
        <v>8317</v>
      </c>
      <c r="R3823" s="9" t="s">
        <v>8318</v>
      </c>
      <c r="S3823" s="13">
        <f>(((K3823/60)/60)/24)+DATE(1970,1,1)+(-5/24)</f>
        <v>42340.972303240742</v>
      </c>
      <c r="T3823" s="13">
        <f>(((J3823/60)/60)/24)+DATE(1970,1,1)+(-5/24)</f>
        <v>42372.972303240742</v>
      </c>
      <c r="U3823">
        <f t="shared" si="59"/>
        <v>2015</v>
      </c>
    </row>
    <row r="3824" spans="1:21" ht="45" x14ac:dyDescent="0.2">
      <c r="A3824" s="8">
        <f>F3824/E3824</f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14">
        <f>F3824/M3824</f>
        <v>72.381578947368425</v>
      </c>
      <c r="Q3824" s="9" t="s">
        <v>8317</v>
      </c>
      <c r="R3824" s="9" t="s">
        <v>8318</v>
      </c>
      <c r="S3824" s="13">
        <f>(((K3824/60)/60)/24)+DATE(1970,1,1)+(-5/24)</f>
        <v>42329.629826388882</v>
      </c>
      <c r="T3824" s="13">
        <f>(((J3824/60)/60)/24)+DATE(1970,1,1)+(-5/24)</f>
        <v>42388.749305555553</v>
      </c>
      <c r="U3824">
        <f t="shared" si="59"/>
        <v>2015</v>
      </c>
    </row>
    <row r="3825" spans="1:21" ht="45" x14ac:dyDescent="0.2">
      <c r="A3825" s="8">
        <f>F3825/E3825</f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14">
        <f>F3825/M3825</f>
        <v>64.634146341463421</v>
      </c>
      <c r="Q3825" s="9" t="s">
        <v>8317</v>
      </c>
      <c r="R3825" s="9" t="s">
        <v>8318</v>
      </c>
      <c r="S3825" s="13">
        <f>(((K3825/60)/60)/24)+DATE(1970,1,1)+(-5/24)</f>
        <v>42170.701898148145</v>
      </c>
      <c r="T3825" s="13">
        <f>(((J3825/60)/60)/24)+DATE(1970,1,1)+(-5/24)</f>
        <v>42204.957638888889</v>
      </c>
      <c r="U3825">
        <f t="shared" si="59"/>
        <v>2015</v>
      </c>
    </row>
    <row r="3826" spans="1:21" ht="45" x14ac:dyDescent="0.2">
      <c r="A3826" s="8">
        <f>F3826/E3826</f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14">
        <f>F3826/M3826</f>
        <v>38.571428571428569</v>
      </c>
      <c r="Q3826" s="9" t="s">
        <v>8317</v>
      </c>
      <c r="R3826" s="9" t="s">
        <v>8318</v>
      </c>
      <c r="S3826" s="13">
        <f>(((K3826/60)/60)/24)+DATE(1970,1,1)+(-5/24)</f>
        <v>42571.417858796289</v>
      </c>
      <c r="T3826" s="13">
        <f>(((J3826/60)/60)/24)+DATE(1970,1,1)+(-5/24)</f>
        <v>42583.361805555549</v>
      </c>
      <c r="U3826">
        <f t="shared" si="59"/>
        <v>2016</v>
      </c>
    </row>
    <row r="3827" spans="1:21" ht="45" x14ac:dyDescent="0.2">
      <c r="A3827" s="8">
        <f>F3827/E3827</f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14">
        <f>F3827/M3827</f>
        <v>107.57142857142857</v>
      </c>
      <c r="Q3827" s="9" t="s">
        <v>8317</v>
      </c>
      <c r="R3827" s="9" t="s">
        <v>8318</v>
      </c>
      <c r="S3827" s="13">
        <f>(((K3827/60)/60)/24)+DATE(1970,1,1)+(-5/24)</f>
        <v>42150.861273148148</v>
      </c>
      <c r="T3827" s="13">
        <f>(((J3827/60)/60)/24)+DATE(1970,1,1)+(-5/24)</f>
        <v>42171.861273148148</v>
      </c>
      <c r="U3827">
        <f t="shared" si="59"/>
        <v>2015</v>
      </c>
    </row>
    <row r="3828" spans="1:21" ht="30" x14ac:dyDescent="0.2">
      <c r="A3828" s="8">
        <f>F3828/E3828</f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14">
        <f>F3828/M3828</f>
        <v>27.5</v>
      </c>
      <c r="Q3828" s="9" t="s">
        <v>8317</v>
      </c>
      <c r="R3828" s="9" t="s">
        <v>8318</v>
      </c>
      <c r="S3828" s="13">
        <f>(((K3828/60)/60)/24)+DATE(1970,1,1)+(-5/24)</f>
        <v>42101.215208333328</v>
      </c>
      <c r="T3828" s="13">
        <f>(((J3828/60)/60)/24)+DATE(1970,1,1)+(-5/24)</f>
        <v>42131.215208333328</v>
      </c>
      <c r="U3828">
        <f t="shared" si="59"/>
        <v>2015</v>
      </c>
    </row>
    <row r="3829" spans="1:21" ht="60" x14ac:dyDescent="0.2">
      <c r="A3829" s="8">
        <f>F3829/E3829</f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14">
        <f>F3829/M3829</f>
        <v>70.461538461538467</v>
      </c>
      <c r="Q3829" s="9" t="s">
        <v>8317</v>
      </c>
      <c r="R3829" s="9" t="s">
        <v>8318</v>
      </c>
      <c r="S3829" s="13">
        <f>(((K3829/60)/60)/24)+DATE(1970,1,1)+(-5/24)</f>
        <v>42034.719918981478</v>
      </c>
      <c r="T3829" s="13">
        <f>(((J3829/60)/60)/24)+DATE(1970,1,1)+(-5/24)</f>
        <v>42089.791666666664</v>
      </c>
      <c r="U3829">
        <f t="shared" si="59"/>
        <v>2015</v>
      </c>
    </row>
    <row r="3830" spans="1:21" ht="45" x14ac:dyDescent="0.2">
      <c r="A3830" s="8">
        <f>F3830/E3830</f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14">
        <f>F3830/M3830</f>
        <v>178.57142857142858</v>
      </c>
      <c r="Q3830" s="9" t="s">
        <v>8317</v>
      </c>
      <c r="R3830" s="9" t="s">
        <v>8318</v>
      </c>
      <c r="S3830" s="13">
        <f>(((K3830/60)/60)/24)+DATE(1970,1,1)+(-5/24)</f>
        <v>41944.319293981483</v>
      </c>
      <c r="T3830" s="13">
        <f>(((J3830/60)/60)/24)+DATE(1970,1,1)+(-5/24)</f>
        <v>42004.360960648148</v>
      </c>
      <c r="U3830">
        <f t="shared" si="59"/>
        <v>2014</v>
      </c>
    </row>
    <row r="3831" spans="1:21" ht="45" x14ac:dyDescent="0.2">
      <c r="A3831" s="8">
        <f>F3831/E3831</f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14">
        <f>F3831/M3831</f>
        <v>62.625</v>
      </c>
      <c r="Q3831" s="9" t="s">
        <v>8317</v>
      </c>
      <c r="R3831" s="9" t="s">
        <v>8318</v>
      </c>
      <c r="S3831" s="13">
        <f>(((K3831/60)/60)/24)+DATE(1970,1,1)+(-5/24)</f>
        <v>42593.657071759262</v>
      </c>
      <c r="T3831" s="13">
        <f>(((J3831/60)/60)/24)+DATE(1970,1,1)+(-5/24)</f>
        <v>42613.657071759262</v>
      </c>
      <c r="U3831">
        <f t="shared" si="59"/>
        <v>2016</v>
      </c>
    </row>
    <row r="3832" spans="1:21" ht="45" x14ac:dyDescent="0.2">
      <c r="A3832" s="8">
        <f>F3832/E3832</f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14">
        <f>F3832/M3832</f>
        <v>75</v>
      </c>
      <c r="Q3832" s="9" t="s">
        <v>8317</v>
      </c>
      <c r="R3832" s="9" t="s">
        <v>8318</v>
      </c>
      <c r="S3832" s="13">
        <f>(((K3832/60)/60)/24)+DATE(1970,1,1)+(-5/24)</f>
        <v>42503.532534722217</v>
      </c>
      <c r="T3832" s="13">
        <f>(((J3832/60)/60)/24)+DATE(1970,1,1)+(-5/24)</f>
        <v>42517.532534722217</v>
      </c>
      <c r="U3832">
        <f t="shared" si="59"/>
        <v>2016</v>
      </c>
    </row>
    <row r="3833" spans="1:21" ht="45" x14ac:dyDescent="0.2">
      <c r="A3833" s="8">
        <f>F3833/E3833</f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14">
        <f>F3833/M3833</f>
        <v>58.901111111111113</v>
      </c>
      <c r="Q3833" s="9" t="s">
        <v>8317</v>
      </c>
      <c r="R3833" s="9" t="s">
        <v>8318</v>
      </c>
      <c r="S3833" s="13">
        <f>(((K3833/60)/60)/24)+DATE(1970,1,1)+(-5/24)</f>
        <v>41927.640567129631</v>
      </c>
      <c r="T3833" s="13">
        <f>(((J3833/60)/60)/24)+DATE(1970,1,1)+(-5/24)</f>
        <v>41948.682233796295</v>
      </c>
      <c r="U3833">
        <f t="shared" si="59"/>
        <v>2014</v>
      </c>
    </row>
    <row r="3834" spans="1:21" ht="45" x14ac:dyDescent="0.2">
      <c r="A3834" s="8">
        <f>F3834/E3834</f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14">
        <f>F3834/M3834</f>
        <v>139.55555555555554</v>
      </c>
      <c r="Q3834" s="9" t="s">
        <v>8317</v>
      </c>
      <c r="R3834" s="9" t="s">
        <v>8318</v>
      </c>
      <c r="S3834" s="13">
        <f>(((K3834/60)/60)/24)+DATE(1970,1,1)+(-5/24)</f>
        <v>42374.906655092585</v>
      </c>
      <c r="T3834" s="13">
        <f>(((J3834/60)/60)/24)+DATE(1970,1,1)+(-5/24)</f>
        <v>42419.906655092585</v>
      </c>
      <c r="U3834">
        <f t="shared" si="59"/>
        <v>2016</v>
      </c>
    </row>
    <row r="3835" spans="1:21" ht="45" x14ac:dyDescent="0.2">
      <c r="A3835" s="8">
        <f>F3835/E3835</f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14">
        <f>F3835/M3835</f>
        <v>70</v>
      </c>
      <c r="Q3835" s="9" t="s">
        <v>8317</v>
      </c>
      <c r="R3835" s="9" t="s">
        <v>8318</v>
      </c>
      <c r="S3835" s="13">
        <f>(((K3835/60)/60)/24)+DATE(1970,1,1)+(-5/24)</f>
        <v>41963.66402777777</v>
      </c>
      <c r="T3835" s="13">
        <f>(((J3835/60)/60)/24)+DATE(1970,1,1)+(-5/24)</f>
        <v>41974.589583333327</v>
      </c>
      <c r="U3835">
        <f t="shared" si="59"/>
        <v>2014</v>
      </c>
    </row>
    <row r="3836" spans="1:21" ht="45" x14ac:dyDescent="0.2">
      <c r="A3836" s="8">
        <f>F3836/E3836</f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14">
        <f>F3836/M3836</f>
        <v>57.385964912280699</v>
      </c>
      <c r="Q3836" s="9" t="s">
        <v>8317</v>
      </c>
      <c r="R3836" s="9" t="s">
        <v>8318</v>
      </c>
      <c r="S3836" s="13">
        <f>(((K3836/60)/60)/24)+DATE(1970,1,1)+(-5/24)</f>
        <v>42143.236886574072</v>
      </c>
      <c r="T3836" s="13">
        <f>(((J3836/60)/60)/24)+DATE(1970,1,1)+(-5/24)</f>
        <v>42173.236886574072</v>
      </c>
      <c r="U3836">
        <f t="shared" si="59"/>
        <v>2015</v>
      </c>
    </row>
    <row r="3837" spans="1:21" ht="45" x14ac:dyDescent="0.2">
      <c r="A3837" s="8">
        <f>F3837/E3837</f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14">
        <f>F3837/M3837</f>
        <v>40</v>
      </c>
      <c r="Q3837" s="9" t="s">
        <v>8317</v>
      </c>
      <c r="R3837" s="9" t="s">
        <v>8318</v>
      </c>
      <c r="S3837" s="13">
        <f>(((K3837/60)/60)/24)+DATE(1970,1,1)+(-5/24)</f>
        <v>42460.733888888884</v>
      </c>
      <c r="T3837" s="13">
        <f>(((J3837/60)/60)/24)+DATE(1970,1,1)+(-5/24)</f>
        <v>42481.733888888884</v>
      </c>
      <c r="U3837">
        <f t="shared" si="59"/>
        <v>2016</v>
      </c>
    </row>
    <row r="3838" spans="1:21" ht="45" x14ac:dyDescent="0.2">
      <c r="A3838" s="8">
        <f>F3838/E3838</f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14">
        <f>F3838/M3838</f>
        <v>64.285714285714292</v>
      </c>
      <c r="Q3838" s="9" t="s">
        <v>8317</v>
      </c>
      <c r="R3838" s="9" t="s">
        <v>8318</v>
      </c>
      <c r="S3838" s="13">
        <f>(((K3838/60)/60)/24)+DATE(1970,1,1)+(-5/24)</f>
        <v>42553.718194444438</v>
      </c>
      <c r="T3838" s="13">
        <f>(((J3838/60)/60)/24)+DATE(1970,1,1)+(-5/24)</f>
        <v>42584.964583333327</v>
      </c>
      <c r="U3838">
        <f t="shared" si="59"/>
        <v>2016</v>
      </c>
    </row>
    <row r="3839" spans="1:21" ht="30" x14ac:dyDescent="0.2">
      <c r="A3839" s="8">
        <f>F3839/E3839</f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14">
        <f>F3839/M3839</f>
        <v>120.11764705882354</v>
      </c>
      <c r="Q3839" s="9" t="s">
        <v>8317</v>
      </c>
      <c r="R3839" s="9" t="s">
        <v>8318</v>
      </c>
      <c r="S3839" s="13">
        <f>(((K3839/60)/60)/24)+DATE(1970,1,1)+(-5/24)</f>
        <v>42152.557384259257</v>
      </c>
      <c r="T3839" s="13">
        <f>(((J3839/60)/60)/24)+DATE(1970,1,1)+(-5/24)</f>
        <v>42188.557384259257</v>
      </c>
      <c r="U3839">
        <f t="shared" si="59"/>
        <v>2015</v>
      </c>
    </row>
    <row r="3840" spans="1:21" ht="45" x14ac:dyDescent="0.2">
      <c r="A3840" s="8">
        <f>F3840/E3840</f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14">
        <f>F3840/M3840</f>
        <v>1008.24</v>
      </c>
      <c r="Q3840" s="9" t="s">
        <v>8317</v>
      </c>
      <c r="R3840" s="9" t="s">
        <v>8318</v>
      </c>
      <c r="S3840" s="13">
        <f>(((K3840/60)/60)/24)+DATE(1970,1,1)+(-5/24)</f>
        <v>42116.502418981479</v>
      </c>
      <c r="T3840" s="13">
        <f>(((J3840/60)/60)/24)+DATE(1970,1,1)+(-5/24)</f>
        <v>42146.502418981479</v>
      </c>
      <c r="U3840">
        <f t="shared" si="59"/>
        <v>2015</v>
      </c>
    </row>
    <row r="3841" spans="1:21" ht="45" x14ac:dyDescent="0.2">
      <c r="A3841" s="8">
        <f>F3841/E3841</f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14">
        <f>F3841/M3841</f>
        <v>63.28125</v>
      </c>
      <c r="Q3841" s="9" t="s">
        <v>8317</v>
      </c>
      <c r="R3841" s="9" t="s">
        <v>8318</v>
      </c>
      <c r="S3841" s="13">
        <f>(((K3841/60)/60)/24)+DATE(1970,1,1)+(-5/24)</f>
        <v>42154.934305555551</v>
      </c>
      <c r="T3841" s="13">
        <f>(((J3841/60)/60)/24)+DATE(1970,1,1)+(-5/24)</f>
        <v>42214.934305555551</v>
      </c>
      <c r="U3841">
        <f t="shared" si="59"/>
        <v>2015</v>
      </c>
    </row>
    <row r="3842" spans="1:21" ht="45" x14ac:dyDescent="0.2">
      <c r="A3842" s="8">
        <f>F3842/E3842</f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14">
        <f>F3842/M3842</f>
        <v>21.666666666666668</v>
      </c>
      <c r="Q3842" s="9" t="s">
        <v>8317</v>
      </c>
      <c r="R3842" s="9" t="s">
        <v>8318</v>
      </c>
      <c r="S3842" s="13">
        <f>(((K3842/60)/60)/24)+DATE(1970,1,1)+(-5/24)</f>
        <v>42432.493391203701</v>
      </c>
      <c r="T3842" s="13">
        <f>(((J3842/60)/60)/24)+DATE(1970,1,1)+(-5/24)</f>
        <v>42457.45172453703</v>
      </c>
      <c r="U3842">
        <f t="shared" si="59"/>
        <v>2016</v>
      </c>
    </row>
    <row r="3843" spans="1:21" ht="45" x14ac:dyDescent="0.2">
      <c r="A3843" s="8">
        <f>F3843/E3843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14">
        <f>F3843/M3843</f>
        <v>25.647058823529413</v>
      </c>
      <c r="Q3843" s="9" t="s">
        <v>8317</v>
      </c>
      <c r="R3843" s="9" t="s">
        <v>8318</v>
      </c>
      <c r="S3843" s="13">
        <f>(((K3843/60)/60)/24)+DATE(1970,1,1)+(-5/24)</f>
        <v>41780.57739583333</v>
      </c>
      <c r="T3843" s="13">
        <f>(((J3843/60)/60)/24)+DATE(1970,1,1)+(-5/24)</f>
        <v>41840.57739583333</v>
      </c>
      <c r="U3843">
        <f t="shared" ref="U3843:U3906" si="60">YEAR(S3843)</f>
        <v>2014</v>
      </c>
    </row>
    <row r="3844" spans="1:21" ht="45" x14ac:dyDescent="0.2">
      <c r="A3844" s="8">
        <f>F3844/E3844</f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14">
        <f>F3844/M3844</f>
        <v>47.695652173913047</v>
      </c>
      <c r="Q3844" s="9" t="s">
        <v>8317</v>
      </c>
      <c r="R3844" s="9" t="s">
        <v>8318</v>
      </c>
      <c r="S3844" s="13">
        <f>(((K3844/60)/60)/24)+DATE(1970,1,1)+(-5/24)</f>
        <v>41740.285324074073</v>
      </c>
      <c r="T3844" s="13">
        <f>(((J3844/60)/60)/24)+DATE(1970,1,1)+(-5/24)</f>
        <v>41770.285324074073</v>
      </c>
      <c r="U3844">
        <f t="shared" si="60"/>
        <v>2014</v>
      </c>
    </row>
    <row r="3845" spans="1:21" ht="45" x14ac:dyDescent="0.2">
      <c r="A3845" s="8">
        <f>F3845/E3845</f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14">
        <f>F3845/M3845</f>
        <v>56.05263157894737</v>
      </c>
      <c r="Q3845" s="9" t="s">
        <v>8317</v>
      </c>
      <c r="R3845" s="9" t="s">
        <v>8318</v>
      </c>
      <c r="S3845" s="13">
        <f>(((K3845/60)/60)/24)+DATE(1970,1,1)+(-5/24)</f>
        <v>41765.864166666666</v>
      </c>
      <c r="T3845" s="13">
        <f>(((J3845/60)/60)/24)+DATE(1970,1,1)+(-5/24)</f>
        <v>41790.864166666666</v>
      </c>
      <c r="U3845">
        <f t="shared" si="60"/>
        <v>2014</v>
      </c>
    </row>
    <row r="3846" spans="1:21" ht="45" x14ac:dyDescent="0.2">
      <c r="A3846" s="8">
        <f>F3846/E3846</f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14">
        <f>F3846/M3846</f>
        <v>81.319999999999993</v>
      </c>
      <c r="Q3846" s="9" t="s">
        <v>8317</v>
      </c>
      <c r="R3846" s="9" t="s">
        <v>8318</v>
      </c>
      <c r="S3846" s="13">
        <f>(((K3846/60)/60)/24)+DATE(1970,1,1)+(-5/24)</f>
        <v>41766.408958333333</v>
      </c>
      <c r="T3846" s="13">
        <f>(((J3846/60)/60)/24)+DATE(1970,1,1)+(-5/24)</f>
        <v>41793.082638888889</v>
      </c>
      <c r="U3846">
        <f t="shared" si="60"/>
        <v>2014</v>
      </c>
    </row>
    <row r="3847" spans="1:21" ht="60" x14ac:dyDescent="0.2">
      <c r="A3847" s="8">
        <f>F3847/E3847</f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14">
        <f>F3847/M3847</f>
        <v>70.166666666666671</v>
      </c>
      <c r="Q3847" s="9" t="s">
        <v>8317</v>
      </c>
      <c r="R3847" s="9" t="s">
        <v>8318</v>
      </c>
      <c r="S3847" s="13">
        <f>(((K3847/60)/60)/24)+DATE(1970,1,1)+(-5/24)</f>
        <v>42248.418680555551</v>
      </c>
      <c r="T3847" s="13">
        <f>(((J3847/60)/60)/24)+DATE(1970,1,1)+(-5/24)</f>
        <v>42278.418680555551</v>
      </c>
      <c r="U3847">
        <f t="shared" si="60"/>
        <v>2015</v>
      </c>
    </row>
    <row r="3848" spans="1:21" ht="45" x14ac:dyDescent="0.2">
      <c r="A3848" s="8">
        <f>F3848/E3848</f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14">
        <f>F3848/M3848</f>
        <v>23.625</v>
      </c>
      <c r="Q3848" s="9" t="s">
        <v>8317</v>
      </c>
      <c r="R3848" s="9" t="s">
        <v>8318</v>
      </c>
      <c r="S3848" s="13">
        <f>(((K3848/60)/60)/24)+DATE(1970,1,1)+(-5/24)</f>
        <v>41885.01321759259</v>
      </c>
      <c r="T3848" s="13">
        <f>(((J3848/60)/60)/24)+DATE(1970,1,1)+(-5/24)</f>
        <v>41916.082638888889</v>
      </c>
      <c r="U3848">
        <f t="shared" si="60"/>
        <v>2014</v>
      </c>
    </row>
    <row r="3849" spans="1:21" ht="45" x14ac:dyDescent="0.2">
      <c r="A3849" s="8">
        <f>F3849/E3849</f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14">
        <f>F3849/M3849</f>
        <v>188.55555555555554</v>
      </c>
      <c r="Q3849" s="9" t="s">
        <v>8317</v>
      </c>
      <c r="R3849" s="9" t="s">
        <v>8318</v>
      </c>
      <c r="S3849" s="13">
        <f>(((K3849/60)/60)/24)+DATE(1970,1,1)+(-5/24)</f>
        <v>42159.016099537032</v>
      </c>
      <c r="T3849" s="13">
        <f>(((J3849/60)/60)/24)+DATE(1970,1,1)+(-5/24)</f>
        <v>42204.016099537032</v>
      </c>
      <c r="U3849">
        <f t="shared" si="60"/>
        <v>2015</v>
      </c>
    </row>
    <row r="3850" spans="1:21" ht="45" x14ac:dyDescent="0.2">
      <c r="A3850" s="8">
        <f>F3850/E3850</f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14">
        <f>F3850/M3850</f>
        <v>49.511627906976742</v>
      </c>
      <c r="Q3850" s="9" t="s">
        <v>8317</v>
      </c>
      <c r="R3850" s="9" t="s">
        <v>8318</v>
      </c>
      <c r="S3850" s="13">
        <f>(((K3850/60)/60)/24)+DATE(1970,1,1)+(-5/24)</f>
        <v>42265.608668981477</v>
      </c>
      <c r="T3850" s="13">
        <f>(((J3850/60)/60)/24)+DATE(1970,1,1)+(-5/24)</f>
        <v>42295.608668981477</v>
      </c>
      <c r="U3850">
        <f t="shared" si="60"/>
        <v>2015</v>
      </c>
    </row>
    <row r="3851" spans="1:21" ht="45" x14ac:dyDescent="0.2">
      <c r="A3851" s="8">
        <f>F3851/E3851</f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14">
        <f>F3851/M3851</f>
        <v>75.464285714285708</v>
      </c>
      <c r="Q3851" s="9" t="s">
        <v>8317</v>
      </c>
      <c r="R3851" s="9" t="s">
        <v>8318</v>
      </c>
      <c r="S3851" s="13">
        <f>(((K3851/60)/60)/24)+DATE(1970,1,1)+(-5/24)</f>
        <v>42136.558842592589</v>
      </c>
      <c r="T3851" s="13">
        <f>(((J3851/60)/60)/24)+DATE(1970,1,1)+(-5/24)</f>
        <v>42166.558842592589</v>
      </c>
      <c r="U3851">
        <f t="shared" si="60"/>
        <v>2015</v>
      </c>
    </row>
    <row r="3852" spans="1:21" ht="30" x14ac:dyDescent="0.2">
      <c r="A3852" s="8">
        <f>F3852/E3852</f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14">
        <f>F3852/M3852</f>
        <v>9.5</v>
      </c>
      <c r="Q3852" s="9" t="s">
        <v>8317</v>
      </c>
      <c r="R3852" s="9" t="s">
        <v>8318</v>
      </c>
      <c r="S3852" s="13">
        <f>(((K3852/60)/60)/24)+DATE(1970,1,1)+(-5/24)</f>
        <v>41974.916006944441</v>
      </c>
      <c r="T3852" s="13">
        <f>(((J3852/60)/60)/24)+DATE(1970,1,1)+(-5/24)</f>
        <v>42004.916006944441</v>
      </c>
      <c r="U3852">
        <f t="shared" si="60"/>
        <v>2014</v>
      </c>
    </row>
    <row r="3853" spans="1:21" ht="45" x14ac:dyDescent="0.2">
      <c r="A3853" s="8">
        <f>F3853/E3853</f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14">
        <f>F3853/M3853</f>
        <v>35.5</v>
      </c>
      <c r="Q3853" s="9" t="s">
        <v>8317</v>
      </c>
      <c r="R3853" s="9" t="s">
        <v>8318</v>
      </c>
      <c r="S3853" s="13">
        <f>(((K3853/60)/60)/24)+DATE(1970,1,1)+(-5/24)</f>
        <v>42172.23123842592</v>
      </c>
      <c r="T3853" s="13">
        <f>(((J3853/60)/60)/24)+DATE(1970,1,1)+(-5/24)</f>
        <v>42202.23123842592</v>
      </c>
      <c r="U3853">
        <f t="shared" si="60"/>
        <v>2015</v>
      </c>
    </row>
    <row r="3854" spans="1:21" ht="45" x14ac:dyDescent="0.2">
      <c r="A3854" s="8">
        <f>F3854/E3854</f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14">
        <f>F3854/M3854</f>
        <v>10</v>
      </c>
      <c r="Q3854" s="9" t="s">
        <v>8317</v>
      </c>
      <c r="R3854" s="9" t="s">
        <v>8318</v>
      </c>
      <c r="S3854" s="13">
        <f>(((K3854/60)/60)/24)+DATE(1970,1,1)+(-5/24)</f>
        <v>42064.982361111113</v>
      </c>
      <c r="T3854" s="13">
        <f>(((J3854/60)/60)/24)+DATE(1970,1,1)+(-5/24)</f>
        <v>42089.940694444442</v>
      </c>
      <c r="U3854">
        <f t="shared" si="60"/>
        <v>2015</v>
      </c>
    </row>
    <row r="3855" spans="1:21" ht="30" x14ac:dyDescent="0.2">
      <c r="A3855" s="8">
        <f>F3855/E3855</f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14">
        <f>F3855/M3855</f>
        <v>13</v>
      </c>
      <c r="Q3855" s="9" t="s">
        <v>8317</v>
      </c>
      <c r="R3855" s="9" t="s">
        <v>8318</v>
      </c>
      <c r="S3855" s="13">
        <f>(((K3855/60)/60)/24)+DATE(1970,1,1)+(-5/24)</f>
        <v>41848.631689814814</v>
      </c>
      <c r="T3855" s="13">
        <f>(((J3855/60)/60)/24)+DATE(1970,1,1)+(-5/24)</f>
        <v>41883.631689814814</v>
      </c>
      <c r="U3855">
        <f t="shared" si="60"/>
        <v>2014</v>
      </c>
    </row>
    <row r="3856" spans="1:21" ht="30" x14ac:dyDescent="0.2">
      <c r="A3856" s="8">
        <f>F3856/E3856</f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14">
        <f>F3856/M3856</f>
        <v>89.4</v>
      </c>
      <c r="Q3856" s="9" t="s">
        <v>8317</v>
      </c>
      <c r="R3856" s="9" t="s">
        <v>8318</v>
      </c>
      <c r="S3856" s="13">
        <f>(((K3856/60)/60)/24)+DATE(1970,1,1)+(-5/24)</f>
        <v>42103.67659722222</v>
      </c>
      <c r="T3856" s="13">
        <f>(((J3856/60)/60)/24)+DATE(1970,1,1)+(-5/24)</f>
        <v>42133.67659722222</v>
      </c>
      <c r="U3856">
        <f t="shared" si="60"/>
        <v>2015</v>
      </c>
    </row>
    <row r="3857" spans="1:21" ht="45" x14ac:dyDescent="0.2">
      <c r="A3857" s="8">
        <f>F3857/E3857</f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14">
        <f>F3857/M3857</f>
        <v>25</v>
      </c>
      <c r="Q3857" s="9" t="s">
        <v>8317</v>
      </c>
      <c r="R3857" s="9" t="s">
        <v>8318</v>
      </c>
      <c r="S3857" s="13">
        <f>(((K3857/60)/60)/24)+DATE(1970,1,1)+(-5/24)</f>
        <v>42059.762395833335</v>
      </c>
      <c r="T3857" s="13">
        <f>(((J3857/60)/60)/24)+DATE(1970,1,1)+(-5/24)</f>
        <v>42089.720729166664</v>
      </c>
      <c r="U3857">
        <f t="shared" si="60"/>
        <v>2015</v>
      </c>
    </row>
    <row r="3858" spans="1:21" ht="45" x14ac:dyDescent="0.2">
      <c r="A3858" s="8">
        <f>F3858/E3858</f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14">
        <f>F3858/M3858</f>
        <v>1</v>
      </c>
      <c r="Q3858" s="9" t="s">
        <v>8317</v>
      </c>
      <c r="R3858" s="9" t="s">
        <v>8318</v>
      </c>
      <c r="S3858" s="13">
        <f>(((K3858/60)/60)/24)+DATE(1970,1,1)+(-5/24)</f>
        <v>42041.534756944442</v>
      </c>
      <c r="T3858" s="13">
        <f>(((J3858/60)/60)/24)+DATE(1970,1,1)+(-5/24)</f>
        <v>42071.493090277778</v>
      </c>
      <c r="U3858">
        <f t="shared" si="60"/>
        <v>2015</v>
      </c>
    </row>
    <row r="3859" spans="1:21" ht="45" x14ac:dyDescent="0.2">
      <c r="A3859" s="8">
        <f>F3859/E3859</f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14">
        <f>F3859/M3859</f>
        <v>65</v>
      </c>
      <c r="Q3859" s="9" t="s">
        <v>8317</v>
      </c>
      <c r="R3859" s="9" t="s">
        <v>8318</v>
      </c>
      <c r="S3859" s="13">
        <f>(((K3859/60)/60)/24)+DATE(1970,1,1)+(-5/24)</f>
        <v>41829.528819444444</v>
      </c>
      <c r="T3859" s="13">
        <f>(((J3859/60)/60)/24)+DATE(1970,1,1)+(-5/24)</f>
        <v>41852.508333333331</v>
      </c>
      <c r="U3859">
        <f t="shared" si="60"/>
        <v>2014</v>
      </c>
    </row>
    <row r="3860" spans="1:21" ht="45" x14ac:dyDescent="0.2">
      <c r="A3860" s="8">
        <f>F3860/E3860</f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14">
        <f>F3860/M3860</f>
        <v>10</v>
      </c>
      <c r="Q3860" s="9" t="s">
        <v>8317</v>
      </c>
      <c r="R3860" s="9" t="s">
        <v>8318</v>
      </c>
      <c r="S3860" s="13">
        <f>(((K3860/60)/60)/24)+DATE(1970,1,1)+(-5/24)</f>
        <v>42128.222731481481</v>
      </c>
      <c r="T3860" s="13">
        <f>(((J3860/60)/60)/24)+DATE(1970,1,1)+(-5/24)</f>
        <v>42146.666666666664</v>
      </c>
      <c r="U3860">
        <f t="shared" si="60"/>
        <v>2015</v>
      </c>
    </row>
    <row r="3861" spans="1:21" ht="45" x14ac:dyDescent="0.2">
      <c r="A3861" s="8">
        <f>F3861/E3861</f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14">
        <f>F3861/M3861</f>
        <v>1</v>
      </c>
      <c r="Q3861" s="9" t="s">
        <v>8317</v>
      </c>
      <c r="R3861" s="9" t="s">
        <v>8318</v>
      </c>
      <c r="S3861" s="13">
        <f>(((K3861/60)/60)/24)+DATE(1970,1,1)+(-5/24)</f>
        <v>41789.685266203705</v>
      </c>
      <c r="T3861" s="13">
        <f>(((J3861/60)/60)/24)+DATE(1970,1,1)+(-5/24)</f>
        <v>41815.666666666664</v>
      </c>
      <c r="U3861">
        <f t="shared" si="60"/>
        <v>2014</v>
      </c>
    </row>
    <row r="3862" spans="1:21" ht="45" x14ac:dyDescent="0.2">
      <c r="A3862" s="8">
        <f>F3862/E3862</f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14">
        <f>F3862/M3862</f>
        <v>81.538461538461533</v>
      </c>
      <c r="Q3862" s="9" t="s">
        <v>8317</v>
      </c>
      <c r="R3862" s="9" t="s">
        <v>8318</v>
      </c>
      <c r="S3862" s="13">
        <f>(((K3862/60)/60)/24)+DATE(1970,1,1)+(-5/24)</f>
        <v>41833.452662037031</v>
      </c>
      <c r="T3862" s="13">
        <f>(((J3862/60)/60)/24)+DATE(1970,1,1)+(-5/24)</f>
        <v>41863.452662037031</v>
      </c>
      <c r="U3862">
        <f t="shared" si="60"/>
        <v>2014</v>
      </c>
    </row>
    <row r="3863" spans="1:21" x14ac:dyDescent="0.2">
      <c r="A3863" s="8">
        <f>F3863/E3863</f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14">
        <f>F3863/M3863</f>
        <v>100</v>
      </c>
      <c r="Q3863" s="9" t="s">
        <v>8317</v>
      </c>
      <c r="R3863" s="9" t="s">
        <v>8318</v>
      </c>
      <c r="S3863" s="13">
        <f>(((K3863/60)/60)/24)+DATE(1970,1,1)+(-5/24)</f>
        <v>41914.381678240738</v>
      </c>
      <c r="T3863" s="13">
        <f>(((J3863/60)/60)/24)+DATE(1970,1,1)+(-5/24)</f>
        <v>41955.699305555558</v>
      </c>
      <c r="U3863">
        <f t="shared" si="60"/>
        <v>2014</v>
      </c>
    </row>
    <row r="3864" spans="1:21" ht="30" x14ac:dyDescent="0.2">
      <c r="A3864" s="8">
        <f>F3864/E3864</f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14">
        <f>F3864/M3864</f>
        <v>1</v>
      </c>
      <c r="Q3864" s="9" t="s">
        <v>8317</v>
      </c>
      <c r="R3864" s="9" t="s">
        <v>8318</v>
      </c>
      <c r="S3864" s="13">
        <f>(((K3864/60)/60)/24)+DATE(1970,1,1)+(-5/24)</f>
        <v>42611.052731481475</v>
      </c>
      <c r="T3864" s="13">
        <f>(((J3864/60)/60)/24)+DATE(1970,1,1)+(-5/24)</f>
        <v>42625.499305555553</v>
      </c>
      <c r="U3864">
        <f t="shared" si="60"/>
        <v>2016</v>
      </c>
    </row>
    <row r="3865" spans="1:21" ht="45" x14ac:dyDescent="0.2">
      <c r="A3865" s="8">
        <f>F3865/E3865</f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14" t="e">
        <f>F3865/M3865</f>
        <v>#DIV/0!</v>
      </c>
      <c r="Q3865" s="9" t="s">
        <v>8317</v>
      </c>
      <c r="R3865" s="9" t="s">
        <v>8318</v>
      </c>
      <c r="S3865" s="13">
        <f>(((K3865/60)/60)/24)+DATE(1970,1,1)+(-5/24)</f>
        <v>42253.424826388888</v>
      </c>
      <c r="T3865" s="13">
        <f>(((J3865/60)/60)/24)+DATE(1970,1,1)+(-5/24)</f>
        <v>42313.466493055552</v>
      </c>
      <c r="U3865">
        <f t="shared" si="60"/>
        <v>2015</v>
      </c>
    </row>
    <row r="3866" spans="1:21" ht="45" x14ac:dyDescent="0.2">
      <c r="A3866" s="8">
        <f>F3866/E3866</f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14">
        <f>F3866/M3866</f>
        <v>20</v>
      </c>
      <c r="Q3866" s="9" t="s">
        <v>8317</v>
      </c>
      <c r="R3866" s="9" t="s">
        <v>8318</v>
      </c>
      <c r="S3866" s="13">
        <f>(((K3866/60)/60)/24)+DATE(1970,1,1)+(-5/24)</f>
        <v>42295.683495370373</v>
      </c>
      <c r="T3866" s="13">
        <f>(((J3866/60)/60)/24)+DATE(1970,1,1)+(-5/24)</f>
        <v>42325.72516203703</v>
      </c>
      <c r="U3866">
        <f t="shared" si="60"/>
        <v>2015</v>
      </c>
    </row>
    <row r="3867" spans="1:21" ht="45" x14ac:dyDescent="0.2">
      <c r="A3867" s="8">
        <f>F3867/E3867</f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14">
        <f>F3867/M3867</f>
        <v>46.428571428571431</v>
      </c>
      <c r="Q3867" s="9" t="s">
        <v>8317</v>
      </c>
      <c r="R3867" s="9" t="s">
        <v>8318</v>
      </c>
      <c r="S3867" s="13">
        <f>(((K3867/60)/60)/24)+DATE(1970,1,1)+(-5/24)</f>
        <v>41841.44326388889</v>
      </c>
      <c r="T3867" s="13">
        <f>(((J3867/60)/60)/24)+DATE(1970,1,1)+(-5/24)</f>
        <v>41881.020833333328</v>
      </c>
      <c r="U3867">
        <f t="shared" si="60"/>
        <v>2014</v>
      </c>
    </row>
    <row r="3868" spans="1:21" ht="30" x14ac:dyDescent="0.2">
      <c r="A3868" s="8">
        <f>F3868/E3868</f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14">
        <f>F3868/M3868</f>
        <v>5.5</v>
      </c>
      <c r="Q3868" s="9" t="s">
        <v>8317</v>
      </c>
      <c r="R3868" s="9" t="s">
        <v>8318</v>
      </c>
      <c r="S3868" s="13">
        <f>(((K3868/60)/60)/24)+DATE(1970,1,1)+(-5/24)</f>
        <v>42402.738668981481</v>
      </c>
      <c r="T3868" s="13">
        <f>(((J3868/60)/60)/24)+DATE(1970,1,1)+(-5/24)</f>
        <v>42451.936805555553</v>
      </c>
      <c r="U3868">
        <f t="shared" si="60"/>
        <v>2016</v>
      </c>
    </row>
    <row r="3869" spans="1:21" ht="45" x14ac:dyDescent="0.2">
      <c r="A3869" s="8">
        <f>F3869/E3869</f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14">
        <f>F3869/M3869</f>
        <v>50.2</v>
      </c>
      <c r="Q3869" s="9" t="s">
        <v>8317</v>
      </c>
      <c r="R3869" s="9" t="s">
        <v>8318</v>
      </c>
      <c r="S3869" s="13">
        <f>(((K3869/60)/60)/24)+DATE(1970,1,1)+(-5/24)</f>
        <v>42509.605775462966</v>
      </c>
      <c r="T3869" s="13">
        <f>(((J3869/60)/60)/24)+DATE(1970,1,1)+(-5/24)</f>
        <v>42539.605775462966</v>
      </c>
      <c r="U3869">
        <f t="shared" si="60"/>
        <v>2016</v>
      </c>
    </row>
    <row r="3870" spans="1:21" x14ac:dyDescent="0.2">
      <c r="A3870" s="8">
        <f>F3870/E3870</f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14">
        <f>F3870/M3870</f>
        <v>10</v>
      </c>
      <c r="Q3870" s="9" t="s">
        <v>8317</v>
      </c>
      <c r="R3870" s="9" t="s">
        <v>8359</v>
      </c>
      <c r="S3870" s="13">
        <f>(((K3870/60)/60)/24)+DATE(1970,1,1)+(-5/24)</f>
        <v>41865.451446759253</v>
      </c>
      <c r="T3870" s="13">
        <f>(((J3870/60)/60)/24)+DATE(1970,1,1)+(-5/24)</f>
        <v>41890.451446759253</v>
      </c>
      <c r="U3870">
        <f t="shared" si="60"/>
        <v>2014</v>
      </c>
    </row>
    <row r="3871" spans="1:21" ht="30" x14ac:dyDescent="0.2">
      <c r="A3871" s="8">
        <f>F3871/E3871</f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14">
        <f>F3871/M3871</f>
        <v>30.133333333333333</v>
      </c>
      <c r="Q3871" s="9" t="s">
        <v>8317</v>
      </c>
      <c r="R3871" s="9" t="s">
        <v>8359</v>
      </c>
      <c r="S3871" s="13">
        <f>(((K3871/60)/60)/24)+DATE(1970,1,1)+(-5/24)</f>
        <v>42047.516111111108</v>
      </c>
      <c r="T3871" s="13">
        <f>(((J3871/60)/60)/24)+DATE(1970,1,1)+(-5/24)</f>
        <v>42076.924305555549</v>
      </c>
      <c r="U3871">
        <f t="shared" si="60"/>
        <v>2015</v>
      </c>
    </row>
    <row r="3872" spans="1:21" ht="45" x14ac:dyDescent="0.2">
      <c r="A3872" s="8">
        <f>F3872/E3872</f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14">
        <f>F3872/M3872</f>
        <v>150</v>
      </c>
      <c r="Q3872" s="9" t="s">
        <v>8317</v>
      </c>
      <c r="R3872" s="9" t="s">
        <v>8359</v>
      </c>
      <c r="S3872" s="13">
        <f>(((K3872/60)/60)/24)+DATE(1970,1,1)+(-5/24)</f>
        <v>41792.963865740734</v>
      </c>
      <c r="T3872" s="13">
        <f>(((J3872/60)/60)/24)+DATE(1970,1,1)+(-5/24)</f>
        <v>41822.963865740734</v>
      </c>
      <c r="U3872">
        <f t="shared" si="60"/>
        <v>2014</v>
      </c>
    </row>
    <row r="3873" spans="1:21" ht="30" x14ac:dyDescent="0.2">
      <c r="A3873" s="8">
        <f>F3873/E3873</f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14">
        <f>F3873/M3873</f>
        <v>13.333333333333334</v>
      </c>
      <c r="Q3873" s="9" t="s">
        <v>8317</v>
      </c>
      <c r="R3873" s="9" t="s">
        <v>8359</v>
      </c>
      <c r="S3873" s="13">
        <f>(((K3873/60)/60)/24)+DATE(1970,1,1)+(-5/24)</f>
        <v>42763.572337962956</v>
      </c>
      <c r="T3873" s="13">
        <f>(((J3873/60)/60)/24)+DATE(1970,1,1)+(-5/24)</f>
        <v>42823.530671296299</v>
      </c>
      <c r="U3873">
        <f t="shared" si="60"/>
        <v>2017</v>
      </c>
    </row>
    <row r="3874" spans="1:21" ht="45" x14ac:dyDescent="0.2">
      <c r="A3874" s="8">
        <f>F3874/E3874</f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14" t="e">
        <f>F3874/M3874</f>
        <v>#DIV/0!</v>
      </c>
      <c r="Q3874" s="9" t="s">
        <v>8317</v>
      </c>
      <c r="R3874" s="9" t="s">
        <v>8359</v>
      </c>
      <c r="S3874" s="13">
        <f>(((K3874/60)/60)/24)+DATE(1970,1,1)+(-5/24)</f>
        <v>42179.9374537037</v>
      </c>
      <c r="T3874" s="13">
        <f>(((J3874/60)/60)/24)+DATE(1970,1,1)+(-5/24)</f>
        <v>42229.9374537037</v>
      </c>
      <c r="U3874">
        <f t="shared" si="60"/>
        <v>2015</v>
      </c>
    </row>
    <row r="3875" spans="1:21" ht="45" x14ac:dyDescent="0.2">
      <c r="A3875" s="8">
        <f>F3875/E3875</f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14" t="e">
        <f>F3875/M3875</f>
        <v>#DIV/0!</v>
      </c>
      <c r="Q3875" s="9" t="s">
        <v>8317</v>
      </c>
      <c r="R3875" s="9" t="s">
        <v>8359</v>
      </c>
      <c r="S3875" s="13">
        <f>(((K3875/60)/60)/24)+DATE(1970,1,1)+(-5/24)</f>
        <v>42255.487673611111</v>
      </c>
      <c r="T3875" s="13">
        <f>(((J3875/60)/60)/24)+DATE(1970,1,1)+(-5/24)</f>
        <v>42285.487673611111</v>
      </c>
      <c r="U3875">
        <f t="shared" si="60"/>
        <v>2015</v>
      </c>
    </row>
    <row r="3876" spans="1:21" ht="45" x14ac:dyDescent="0.2">
      <c r="A3876" s="8">
        <f>F3876/E3876</f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14" t="e">
        <f>F3876/M3876</f>
        <v>#DIV/0!</v>
      </c>
      <c r="Q3876" s="9" t="s">
        <v>8317</v>
      </c>
      <c r="R3876" s="9" t="s">
        <v>8359</v>
      </c>
      <c r="S3876" s="13">
        <f>(((K3876/60)/60)/24)+DATE(1970,1,1)+(-5/24)</f>
        <v>42006.808124999996</v>
      </c>
      <c r="T3876" s="13">
        <f>(((J3876/60)/60)/24)+DATE(1970,1,1)+(-5/24)</f>
        <v>42027.833333333336</v>
      </c>
      <c r="U3876">
        <f t="shared" si="60"/>
        <v>2015</v>
      </c>
    </row>
    <row r="3877" spans="1:21" ht="45" x14ac:dyDescent="0.2">
      <c r="A3877" s="8">
        <f>F3877/E3877</f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14" t="e">
        <f>F3877/M3877</f>
        <v>#DIV/0!</v>
      </c>
      <c r="Q3877" s="9" t="s">
        <v>8317</v>
      </c>
      <c r="R3877" s="9" t="s">
        <v>8359</v>
      </c>
      <c r="S3877" s="13">
        <f>(((K3877/60)/60)/24)+DATE(1970,1,1)+(-5/24)</f>
        <v>42615.138483796291</v>
      </c>
      <c r="T3877" s="13">
        <f>(((J3877/60)/60)/24)+DATE(1970,1,1)+(-5/24)</f>
        <v>42616.208333333336</v>
      </c>
      <c r="U3877">
        <f t="shared" si="60"/>
        <v>2016</v>
      </c>
    </row>
    <row r="3878" spans="1:21" ht="45" x14ac:dyDescent="0.2">
      <c r="A3878" s="8">
        <f>F3878/E3878</f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14">
        <f>F3878/M3878</f>
        <v>44.760869565217391</v>
      </c>
      <c r="Q3878" s="9" t="s">
        <v>8317</v>
      </c>
      <c r="R3878" s="9" t="s">
        <v>8359</v>
      </c>
      <c r="S3878" s="13">
        <f>(((K3878/60)/60)/24)+DATE(1970,1,1)+(-5/24)</f>
        <v>42372.415833333333</v>
      </c>
      <c r="T3878" s="13">
        <f>(((J3878/60)/60)/24)+DATE(1970,1,1)+(-5/24)</f>
        <v>42402.415833333333</v>
      </c>
      <c r="U3878">
        <f t="shared" si="60"/>
        <v>2016</v>
      </c>
    </row>
    <row r="3879" spans="1:21" ht="45" x14ac:dyDescent="0.2">
      <c r="A3879" s="8">
        <f>F3879/E3879</f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14">
        <f>F3879/M3879</f>
        <v>88.642857142857139</v>
      </c>
      <c r="Q3879" s="9" t="s">
        <v>8317</v>
      </c>
      <c r="R3879" s="9" t="s">
        <v>8359</v>
      </c>
      <c r="S3879" s="13">
        <f>(((K3879/60)/60)/24)+DATE(1970,1,1)+(-5/24)</f>
        <v>42682.469351851854</v>
      </c>
      <c r="T3879" s="13">
        <f>(((J3879/60)/60)/24)+DATE(1970,1,1)+(-5/24)</f>
        <v>42712.469351851854</v>
      </c>
      <c r="U3879">
        <f t="shared" si="60"/>
        <v>2016</v>
      </c>
    </row>
    <row r="3880" spans="1:21" ht="45" x14ac:dyDescent="0.2">
      <c r="A3880" s="8">
        <f>F3880/E3880</f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14">
        <f>F3880/M3880</f>
        <v>10</v>
      </c>
      <c r="Q3880" s="9" t="s">
        <v>8317</v>
      </c>
      <c r="R3880" s="9" t="s">
        <v>8359</v>
      </c>
      <c r="S3880" s="13">
        <f>(((K3880/60)/60)/24)+DATE(1970,1,1)+(-5/24)</f>
        <v>42154.610486111109</v>
      </c>
      <c r="T3880" s="13">
        <f>(((J3880/60)/60)/24)+DATE(1970,1,1)+(-5/24)</f>
        <v>42184.957638888889</v>
      </c>
      <c r="U3880">
        <f t="shared" si="60"/>
        <v>2015</v>
      </c>
    </row>
    <row r="3881" spans="1:21" ht="45" x14ac:dyDescent="0.2">
      <c r="A3881" s="8">
        <f>F3881/E3881</f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14" t="e">
        <f>F3881/M3881</f>
        <v>#DIV/0!</v>
      </c>
      <c r="Q3881" s="9" t="s">
        <v>8317</v>
      </c>
      <c r="R3881" s="9" t="s">
        <v>8359</v>
      </c>
      <c r="S3881" s="13">
        <f>(((K3881/60)/60)/24)+DATE(1970,1,1)+(-5/24)</f>
        <v>41999.652731481481</v>
      </c>
      <c r="T3881" s="13">
        <f>(((J3881/60)/60)/24)+DATE(1970,1,1)+(-5/24)</f>
        <v>42029.652731481481</v>
      </c>
      <c r="U3881">
        <f t="shared" si="60"/>
        <v>2014</v>
      </c>
    </row>
    <row r="3882" spans="1:21" ht="45" x14ac:dyDescent="0.2">
      <c r="A3882" s="8">
        <f>F3882/E3882</f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14">
        <f>F3882/M3882</f>
        <v>57.647058823529413</v>
      </c>
      <c r="Q3882" s="9" t="s">
        <v>8317</v>
      </c>
      <c r="R3882" s="9" t="s">
        <v>8359</v>
      </c>
      <c r="S3882" s="13">
        <f>(((K3882/60)/60)/24)+DATE(1970,1,1)+(-5/24)</f>
        <v>41815.606712962959</v>
      </c>
      <c r="T3882" s="13">
        <f>(((J3882/60)/60)/24)+DATE(1970,1,1)+(-5/24)</f>
        <v>41850.75</v>
      </c>
      <c r="U3882">
        <f t="shared" si="60"/>
        <v>2014</v>
      </c>
    </row>
    <row r="3883" spans="1:21" ht="30" x14ac:dyDescent="0.2">
      <c r="A3883" s="8">
        <f>F3883/E3883</f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14">
        <f>F3883/M3883</f>
        <v>25</v>
      </c>
      <c r="Q3883" s="9" t="s">
        <v>8317</v>
      </c>
      <c r="R3883" s="9" t="s">
        <v>8359</v>
      </c>
      <c r="S3883" s="13">
        <f>(((K3883/60)/60)/24)+DATE(1970,1,1)+(-5/24)</f>
        <v>42755.810173611106</v>
      </c>
      <c r="T3883" s="13">
        <f>(((J3883/60)/60)/24)+DATE(1970,1,1)+(-5/24)</f>
        <v>42785.810173611106</v>
      </c>
      <c r="U3883">
        <f t="shared" si="60"/>
        <v>2017</v>
      </c>
    </row>
    <row r="3884" spans="1:21" ht="45" x14ac:dyDescent="0.2">
      <c r="A3884" s="8">
        <f>F3884/E3884</f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14" t="e">
        <f>F3884/M3884</f>
        <v>#DIV/0!</v>
      </c>
      <c r="Q3884" s="9" t="s">
        <v>8317</v>
      </c>
      <c r="R3884" s="9" t="s">
        <v>8359</v>
      </c>
      <c r="S3884" s="13">
        <f>(((K3884/60)/60)/24)+DATE(1970,1,1)+(-5/24)</f>
        <v>42373.77511574074</v>
      </c>
      <c r="T3884" s="13">
        <f>(((J3884/60)/60)/24)+DATE(1970,1,1)+(-5/24)</f>
        <v>42400.752083333333</v>
      </c>
      <c r="U3884">
        <f t="shared" si="60"/>
        <v>2016</v>
      </c>
    </row>
    <row r="3885" spans="1:21" ht="45" x14ac:dyDescent="0.2">
      <c r="A3885" s="8">
        <f>F3885/E3885</f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14" t="e">
        <f>F3885/M3885</f>
        <v>#DIV/0!</v>
      </c>
      <c r="Q3885" s="9" t="s">
        <v>8317</v>
      </c>
      <c r="R3885" s="9" t="s">
        <v>8359</v>
      </c>
      <c r="S3885" s="13">
        <f>(((K3885/60)/60)/24)+DATE(1970,1,1)+(-5/24)</f>
        <v>41854.394317129627</v>
      </c>
      <c r="T3885" s="13">
        <f>(((J3885/60)/60)/24)+DATE(1970,1,1)+(-5/24)</f>
        <v>41884.394317129627</v>
      </c>
      <c r="U3885">
        <f t="shared" si="60"/>
        <v>2014</v>
      </c>
    </row>
    <row r="3886" spans="1:21" ht="45" x14ac:dyDescent="0.2">
      <c r="A3886" s="8">
        <f>F3886/E3886</f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14" t="e">
        <f>F3886/M3886</f>
        <v>#DIV/0!</v>
      </c>
      <c r="Q3886" s="9" t="s">
        <v>8317</v>
      </c>
      <c r="R3886" s="9" t="s">
        <v>8359</v>
      </c>
      <c r="S3886" s="13">
        <f>(((K3886/60)/60)/24)+DATE(1970,1,1)+(-5/24)</f>
        <v>42065.583240740736</v>
      </c>
      <c r="T3886" s="13">
        <f>(((J3886/60)/60)/24)+DATE(1970,1,1)+(-5/24)</f>
        <v>42090.541574074072</v>
      </c>
      <c r="U3886">
        <f t="shared" si="60"/>
        <v>2015</v>
      </c>
    </row>
    <row r="3887" spans="1:21" ht="45" x14ac:dyDescent="0.2">
      <c r="A3887" s="8">
        <f>F3887/E3887</f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14" t="e">
        <f>F3887/M3887</f>
        <v>#DIV/0!</v>
      </c>
      <c r="Q3887" s="9" t="s">
        <v>8317</v>
      </c>
      <c r="R3887" s="9" t="s">
        <v>8359</v>
      </c>
      <c r="S3887" s="13">
        <f>(((K3887/60)/60)/24)+DATE(1970,1,1)+(-5/24)</f>
        <v>42469.742951388886</v>
      </c>
      <c r="T3887" s="13">
        <f>(((J3887/60)/60)/24)+DATE(1970,1,1)+(-5/24)</f>
        <v>42499.742951388886</v>
      </c>
      <c r="U3887">
        <f t="shared" si="60"/>
        <v>2016</v>
      </c>
    </row>
    <row r="3888" spans="1:21" x14ac:dyDescent="0.2">
      <c r="A3888" s="8">
        <f>F3888/E3888</f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14" t="e">
        <f>F3888/M3888</f>
        <v>#DIV/0!</v>
      </c>
      <c r="Q3888" s="9" t="s">
        <v>8317</v>
      </c>
      <c r="R3888" s="9" t="s">
        <v>8359</v>
      </c>
      <c r="S3888" s="13">
        <f>(((K3888/60)/60)/24)+DATE(1970,1,1)+(-5/24)</f>
        <v>41954.019699074073</v>
      </c>
      <c r="T3888" s="13">
        <f>(((J3888/60)/60)/24)+DATE(1970,1,1)+(-5/24)</f>
        <v>41984.019699074073</v>
      </c>
      <c r="U3888">
        <f t="shared" si="60"/>
        <v>2014</v>
      </c>
    </row>
    <row r="3889" spans="1:21" ht="45" x14ac:dyDescent="0.2">
      <c r="A3889" s="8">
        <f>F3889/E3889</f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14">
        <f>F3889/M3889</f>
        <v>17.5</v>
      </c>
      <c r="Q3889" s="9" t="s">
        <v>8317</v>
      </c>
      <c r="R3889" s="9" t="s">
        <v>8359</v>
      </c>
      <c r="S3889" s="13">
        <f>(((K3889/60)/60)/24)+DATE(1970,1,1)+(-5/24)</f>
        <v>42079.649641203701</v>
      </c>
      <c r="T3889" s="13">
        <f>(((J3889/60)/60)/24)+DATE(1970,1,1)+(-5/24)</f>
        <v>42125.708333333336</v>
      </c>
      <c r="U3889">
        <f t="shared" si="60"/>
        <v>2015</v>
      </c>
    </row>
    <row r="3890" spans="1:21" ht="45" x14ac:dyDescent="0.2">
      <c r="A3890" s="8">
        <f>F3890/E3890</f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14">
        <f>F3890/M3890</f>
        <v>38.714285714285715</v>
      </c>
      <c r="Q3890" s="9" t="s">
        <v>8317</v>
      </c>
      <c r="R3890" s="9" t="s">
        <v>8318</v>
      </c>
      <c r="S3890" s="13">
        <f>(((K3890/60)/60)/24)+DATE(1970,1,1)+(-5/24)</f>
        <v>42762.337476851848</v>
      </c>
      <c r="T3890" s="13">
        <f>(((J3890/60)/60)/24)+DATE(1970,1,1)+(-5/24)</f>
        <v>42792.337476851848</v>
      </c>
      <c r="U3890">
        <f t="shared" si="60"/>
        <v>2017</v>
      </c>
    </row>
    <row r="3891" spans="1:21" ht="45" x14ac:dyDescent="0.2">
      <c r="A3891" s="8">
        <f>F3891/E3891</f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14">
        <f>F3891/M3891</f>
        <v>13.111111111111111</v>
      </c>
      <c r="Q3891" s="9" t="s">
        <v>8317</v>
      </c>
      <c r="R3891" s="9" t="s">
        <v>8318</v>
      </c>
      <c r="S3891" s="13">
        <f>(((K3891/60)/60)/24)+DATE(1970,1,1)+(-5/24)</f>
        <v>41976.796643518515</v>
      </c>
      <c r="T3891" s="13">
        <f>(((J3891/60)/60)/24)+DATE(1970,1,1)+(-5/24)</f>
        <v>42008.768055555549</v>
      </c>
      <c r="U3891">
        <f t="shared" si="60"/>
        <v>2014</v>
      </c>
    </row>
    <row r="3892" spans="1:21" ht="45" x14ac:dyDescent="0.2">
      <c r="A3892" s="8">
        <f>F3892/E3892</f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14">
        <f>F3892/M3892</f>
        <v>315.5</v>
      </c>
      <c r="Q3892" s="9" t="s">
        <v>8317</v>
      </c>
      <c r="R3892" s="9" t="s">
        <v>8318</v>
      </c>
      <c r="S3892" s="13">
        <f>(((K3892/60)/60)/24)+DATE(1970,1,1)+(-5/24)</f>
        <v>42171.55027777778</v>
      </c>
      <c r="T3892" s="13">
        <f>(((J3892/60)/60)/24)+DATE(1970,1,1)+(-5/24)</f>
        <v>42231.55027777778</v>
      </c>
      <c r="U3892">
        <f t="shared" si="60"/>
        <v>2015</v>
      </c>
    </row>
    <row r="3893" spans="1:21" ht="30" x14ac:dyDescent="0.2">
      <c r="A3893" s="8">
        <f>F3893/E3893</f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14">
        <f>F3893/M3893</f>
        <v>37.142857142857146</v>
      </c>
      <c r="Q3893" s="9" t="s">
        <v>8317</v>
      </c>
      <c r="R3893" s="9" t="s">
        <v>8318</v>
      </c>
      <c r="S3893" s="13">
        <f>(((K3893/60)/60)/24)+DATE(1970,1,1)+(-5/24)</f>
        <v>42055.924120370364</v>
      </c>
      <c r="T3893" s="13">
        <f>(((J3893/60)/60)/24)+DATE(1970,1,1)+(-5/24)</f>
        <v>42085.999305555553</v>
      </c>
      <c r="U3893">
        <f t="shared" si="60"/>
        <v>2015</v>
      </c>
    </row>
    <row r="3894" spans="1:21" ht="45" x14ac:dyDescent="0.2">
      <c r="A3894" s="8">
        <f>F3894/E3894</f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14" t="e">
        <f>F3894/M3894</f>
        <v>#DIV/0!</v>
      </c>
      <c r="Q3894" s="9" t="s">
        <v>8317</v>
      </c>
      <c r="R3894" s="9" t="s">
        <v>8318</v>
      </c>
      <c r="S3894" s="13">
        <f>(((K3894/60)/60)/24)+DATE(1970,1,1)+(-5/24)</f>
        <v>41867.44394675926</v>
      </c>
      <c r="T3894" s="13">
        <f>(((J3894/60)/60)/24)+DATE(1970,1,1)+(-5/24)</f>
        <v>41875.083333333328</v>
      </c>
      <c r="U3894">
        <f t="shared" si="60"/>
        <v>2014</v>
      </c>
    </row>
    <row r="3895" spans="1:21" ht="45" x14ac:dyDescent="0.2">
      <c r="A3895" s="8">
        <f>F3895/E3895</f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14">
        <f>F3895/M3895</f>
        <v>128.27380952380952</v>
      </c>
      <c r="Q3895" s="9" t="s">
        <v>8317</v>
      </c>
      <c r="R3895" s="9" t="s">
        <v>8318</v>
      </c>
      <c r="S3895" s="13">
        <f>(((K3895/60)/60)/24)+DATE(1970,1,1)+(-5/24)</f>
        <v>41779.449537037035</v>
      </c>
      <c r="T3895" s="13">
        <f>(((J3895/60)/60)/24)+DATE(1970,1,1)+(-5/24)</f>
        <v>41821.041666666664</v>
      </c>
      <c r="U3895">
        <f t="shared" si="60"/>
        <v>2014</v>
      </c>
    </row>
    <row r="3896" spans="1:21" ht="45" x14ac:dyDescent="0.2">
      <c r="A3896" s="8">
        <f>F3896/E3896</f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14">
        <f>F3896/M3896</f>
        <v>47.272727272727273</v>
      </c>
      <c r="Q3896" s="9" t="s">
        <v>8317</v>
      </c>
      <c r="R3896" s="9" t="s">
        <v>8318</v>
      </c>
      <c r="S3896" s="13">
        <f>(((K3896/60)/60)/24)+DATE(1970,1,1)+(-5/24)</f>
        <v>42679.750138888885</v>
      </c>
      <c r="T3896" s="13">
        <f>(((J3896/60)/60)/24)+DATE(1970,1,1)+(-5/24)</f>
        <v>42709.999305555553</v>
      </c>
      <c r="U3896">
        <f t="shared" si="60"/>
        <v>2016</v>
      </c>
    </row>
    <row r="3897" spans="1:21" ht="45" x14ac:dyDescent="0.2">
      <c r="A3897" s="8">
        <f>F3897/E3897</f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14">
        <f>F3897/M3897</f>
        <v>50</v>
      </c>
      <c r="Q3897" s="9" t="s">
        <v>8317</v>
      </c>
      <c r="R3897" s="9" t="s">
        <v>8318</v>
      </c>
      <c r="S3897" s="13">
        <f>(((K3897/60)/60)/24)+DATE(1970,1,1)+(-5/24)</f>
        <v>42032.041875000003</v>
      </c>
      <c r="T3897" s="13">
        <f>(((J3897/60)/60)/24)+DATE(1970,1,1)+(-5/24)</f>
        <v>42063.041875000003</v>
      </c>
      <c r="U3897">
        <f t="shared" si="60"/>
        <v>2015</v>
      </c>
    </row>
    <row r="3898" spans="1:21" ht="45" x14ac:dyDescent="0.2">
      <c r="A3898" s="8">
        <f>F3898/E3898</f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14">
        <f>F3898/M3898</f>
        <v>42.5</v>
      </c>
      <c r="Q3898" s="9" t="s">
        <v>8317</v>
      </c>
      <c r="R3898" s="9" t="s">
        <v>8318</v>
      </c>
      <c r="S3898" s="13">
        <f>(((K3898/60)/60)/24)+DATE(1970,1,1)+(-5/24)</f>
        <v>41792.983541666668</v>
      </c>
      <c r="T3898" s="13">
        <f>(((J3898/60)/60)/24)+DATE(1970,1,1)+(-5/24)</f>
        <v>41806.983541666668</v>
      </c>
      <c r="U3898">
        <f t="shared" si="60"/>
        <v>2014</v>
      </c>
    </row>
    <row r="3899" spans="1:21" ht="45" x14ac:dyDescent="0.2">
      <c r="A3899" s="8">
        <f>F3899/E3899</f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14">
        <f>F3899/M3899</f>
        <v>44</v>
      </c>
      <c r="Q3899" s="9" t="s">
        <v>8317</v>
      </c>
      <c r="R3899" s="9" t="s">
        <v>8318</v>
      </c>
      <c r="S3899" s="13">
        <f>(((K3899/60)/60)/24)+DATE(1970,1,1)+(-5/24)</f>
        <v>41982.665312499994</v>
      </c>
      <c r="T3899" s="13">
        <f>(((J3899/60)/60)/24)+DATE(1970,1,1)+(-5/24)</f>
        <v>42012.665312499994</v>
      </c>
      <c r="U3899">
        <f t="shared" si="60"/>
        <v>2014</v>
      </c>
    </row>
    <row r="3900" spans="1:21" ht="60" x14ac:dyDescent="0.2">
      <c r="A3900" s="8">
        <f>F3900/E3900</f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14">
        <f>F3900/M3900</f>
        <v>50.875</v>
      </c>
      <c r="Q3900" s="9" t="s">
        <v>8317</v>
      </c>
      <c r="R3900" s="9" t="s">
        <v>8318</v>
      </c>
      <c r="S3900" s="13">
        <f>(((K3900/60)/60)/24)+DATE(1970,1,1)+(-5/24)</f>
        <v>42193.273958333331</v>
      </c>
      <c r="T3900" s="13">
        <f>(((J3900/60)/60)/24)+DATE(1970,1,1)+(-5/24)</f>
        <v>42233.458333333336</v>
      </c>
      <c r="U3900">
        <f t="shared" si="60"/>
        <v>2015</v>
      </c>
    </row>
    <row r="3901" spans="1:21" ht="45" x14ac:dyDescent="0.2">
      <c r="A3901" s="8">
        <f>F3901/E3901</f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14">
        <f>F3901/M3901</f>
        <v>62.5</v>
      </c>
      <c r="Q3901" s="9" t="s">
        <v>8317</v>
      </c>
      <c r="R3901" s="9" t="s">
        <v>8318</v>
      </c>
      <c r="S3901" s="13">
        <f>(((K3901/60)/60)/24)+DATE(1970,1,1)+(-5/24)</f>
        <v>41843.566678240735</v>
      </c>
      <c r="T3901" s="13">
        <f>(((J3901/60)/60)/24)+DATE(1970,1,1)+(-5/24)</f>
        <v>41863.566678240735</v>
      </c>
      <c r="U3901">
        <f t="shared" si="60"/>
        <v>2014</v>
      </c>
    </row>
    <row r="3902" spans="1:21" ht="30" x14ac:dyDescent="0.2">
      <c r="A3902" s="8">
        <f>F3902/E3902</f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14">
        <f>F3902/M3902</f>
        <v>27</v>
      </c>
      <c r="Q3902" s="9" t="s">
        <v>8317</v>
      </c>
      <c r="R3902" s="9" t="s">
        <v>8318</v>
      </c>
      <c r="S3902" s="13">
        <f>(((K3902/60)/60)/24)+DATE(1970,1,1)+(-5/24)</f>
        <v>42135.884155092594</v>
      </c>
      <c r="T3902" s="13">
        <f>(((J3902/60)/60)/24)+DATE(1970,1,1)+(-5/24)</f>
        <v>42165.884155092594</v>
      </c>
      <c r="U3902">
        <f t="shared" si="60"/>
        <v>2015</v>
      </c>
    </row>
    <row r="3903" spans="1:21" ht="45" x14ac:dyDescent="0.2">
      <c r="A3903" s="8">
        <f>F3903/E3903</f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14">
        <f>F3903/M3903</f>
        <v>25</v>
      </c>
      <c r="Q3903" s="9" t="s">
        <v>8317</v>
      </c>
      <c r="R3903" s="9" t="s">
        <v>8318</v>
      </c>
      <c r="S3903" s="13">
        <f>(((K3903/60)/60)/24)+DATE(1970,1,1)+(-5/24)</f>
        <v>42317.618043981485</v>
      </c>
      <c r="T3903" s="13">
        <f>(((J3903/60)/60)/24)+DATE(1970,1,1)+(-5/24)</f>
        <v>42357.618043981485</v>
      </c>
      <c r="U3903">
        <f t="shared" si="60"/>
        <v>2015</v>
      </c>
    </row>
    <row r="3904" spans="1:21" ht="45" x14ac:dyDescent="0.2">
      <c r="A3904" s="8">
        <f>F3904/E3904</f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14">
        <f>F3904/M3904</f>
        <v>47.258064516129032</v>
      </c>
      <c r="Q3904" s="9" t="s">
        <v>8317</v>
      </c>
      <c r="R3904" s="9" t="s">
        <v>8318</v>
      </c>
      <c r="S3904" s="13">
        <f>(((K3904/60)/60)/24)+DATE(1970,1,1)+(-5/24)</f>
        <v>42663.259745370371</v>
      </c>
      <c r="T3904" s="13">
        <f>(((J3904/60)/60)/24)+DATE(1970,1,1)+(-5/24)</f>
        <v>42688.301412037035</v>
      </c>
      <c r="U3904">
        <f t="shared" si="60"/>
        <v>2016</v>
      </c>
    </row>
    <row r="3905" spans="1:21" ht="45" x14ac:dyDescent="0.2">
      <c r="A3905" s="8">
        <f>F3905/E3905</f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14" t="e">
        <f>F3905/M3905</f>
        <v>#DIV/0!</v>
      </c>
      <c r="Q3905" s="9" t="s">
        <v>8317</v>
      </c>
      <c r="R3905" s="9" t="s">
        <v>8318</v>
      </c>
      <c r="S3905" s="13">
        <f>(((K3905/60)/60)/24)+DATE(1970,1,1)+(-5/24)</f>
        <v>42185.802835648145</v>
      </c>
      <c r="T3905" s="13">
        <f>(((J3905/60)/60)/24)+DATE(1970,1,1)+(-5/24)</f>
        <v>42230.609722222223</v>
      </c>
      <c r="U3905">
        <f t="shared" si="60"/>
        <v>2015</v>
      </c>
    </row>
    <row r="3906" spans="1:21" x14ac:dyDescent="0.2">
      <c r="A3906" s="8">
        <f>F3906/E3906</f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14">
        <f>F3906/M3906</f>
        <v>1.5</v>
      </c>
      <c r="Q3906" s="9" t="s">
        <v>8317</v>
      </c>
      <c r="R3906" s="9" t="s">
        <v>8318</v>
      </c>
      <c r="S3906" s="13">
        <f>(((K3906/60)/60)/24)+DATE(1970,1,1)+(-5/24)</f>
        <v>42095.020833333336</v>
      </c>
      <c r="T3906" s="13">
        <f>(((J3906/60)/60)/24)+DATE(1970,1,1)+(-5/24)</f>
        <v>42109.00277777778</v>
      </c>
      <c r="U3906">
        <f t="shared" si="60"/>
        <v>2015</v>
      </c>
    </row>
    <row r="3907" spans="1:21" ht="45" x14ac:dyDescent="0.2">
      <c r="A3907" s="8">
        <f>F3907/E3907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14">
        <f>F3907/M3907</f>
        <v>24.714285714285715</v>
      </c>
      <c r="Q3907" s="9" t="s">
        <v>8317</v>
      </c>
      <c r="R3907" s="9" t="s">
        <v>8318</v>
      </c>
      <c r="S3907" s="13">
        <f>(((K3907/60)/60)/24)+DATE(1970,1,1)+(-5/24)</f>
        <v>42124.415543981479</v>
      </c>
      <c r="T3907" s="13">
        <f>(((J3907/60)/60)/24)+DATE(1970,1,1)+(-5/24)</f>
        <v>42166.749999999993</v>
      </c>
      <c r="U3907">
        <f t="shared" ref="U3907:U3970" si="61">YEAR(S3907)</f>
        <v>2015</v>
      </c>
    </row>
    <row r="3908" spans="1:21" ht="45" x14ac:dyDescent="0.2">
      <c r="A3908" s="8">
        <f>F3908/E3908</f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14">
        <f>F3908/M3908</f>
        <v>63.125</v>
      </c>
      <c r="Q3908" s="9" t="s">
        <v>8317</v>
      </c>
      <c r="R3908" s="9" t="s">
        <v>8318</v>
      </c>
      <c r="S3908" s="13">
        <f>(((K3908/60)/60)/24)+DATE(1970,1,1)+(-5/24)</f>
        <v>42143.709409722222</v>
      </c>
      <c r="T3908" s="13">
        <f>(((J3908/60)/60)/24)+DATE(1970,1,1)+(-5/24)</f>
        <v>42181.350694444445</v>
      </c>
      <c r="U3908">
        <f t="shared" si="61"/>
        <v>2015</v>
      </c>
    </row>
    <row r="3909" spans="1:21" ht="30" x14ac:dyDescent="0.2">
      <c r="A3909" s="8">
        <f>F3909/E3909</f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14">
        <f>F3909/M3909</f>
        <v>38.25</v>
      </c>
      <c r="Q3909" s="9" t="s">
        <v>8317</v>
      </c>
      <c r="R3909" s="9" t="s">
        <v>8318</v>
      </c>
      <c r="S3909" s="13">
        <f>(((K3909/60)/60)/24)+DATE(1970,1,1)+(-5/24)</f>
        <v>41906.611180555556</v>
      </c>
      <c r="T3909" s="13">
        <f>(((J3909/60)/60)/24)+DATE(1970,1,1)+(-5/24)</f>
        <v>41938.630555555552</v>
      </c>
      <c r="U3909">
        <f t="shared" si="61"/>
        <v>2014</v>
      </c>
    </row>
    <row r="3910" spans="1:21" ht="45" x14ac:dyDescent="0.2">
      <c r="A3910" s="8">
        <f>F3910/E3910</f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14">
        <f>F3910/M3910</f>
        <v>16.25</v>
      </c>
      <c r="Q3910" s="9" t="s">
        <v>8317</v>
      </c>
      <c r="R3910" s="9" t="s">
        <v>8318</v>
      </c>
      <c r="S3910" s="13">
        <f>(((K3910/60)/60)/24)+DATE(1970,1,1)+(-5/24)</f>
        <v>41833.927037037036</v>
      </c>
      <c r="T3910" s="13">
        <f>(((J3910/60)/60)/24)+DATE(1970,1,1)+(-5/24)</f>
        <v>41848.927037037036</v>
      </c>
      <c r="U3910">
        <f t="shared" si="61"/>
        <v>2014</v>
      </c>
    </row>
    <row r="3911" spans="1:21" ht="45" x14ac:dyDescent="0.2">
      <c r="A3911" s="8">
        <f>F3911/E3911</f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14">
        <f>F3911/M3911</f>
        <v>33.75</v>
      </c>
      <c r="Q3911" s="9" t="s">
        <v>8317</v>
      </c>
      <c r="R3911" s="9" t="s">
        <v>8318</v>
      </c>
      <c r="S3911" s="13">
        <f>(((K3911/60)/60)/24)+DATE(1970,1,1)+(-5/24)</f>
        <v>41863.150949074072</v>
      </c>
      <c r="T3911" s="13">
        <f>(((J3911/60)/60)/24)+DATE(1970,1,1)+(-5/24)</f>
        <v>41893.150949074072</v>
      </c>
      <c r="U3911">
        <f t="shared" si="61"/>
        <v>2014</v>
      </c>
    </row>
    <row r="3912" spans="1:21" ht="45" x14ac:dyDescent="0.2">
      <c r="A3912" s="8">
        <f>F3912/E3912</f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14">
        <f>F3912/M3912</f>
        <v>61.666666666666664</v>
      </c>
      <c r="Q3912" s="9" t="s">
        <v>8317</v>
      </c>
      <c r="R3912" s="9" t="s">
        <v>8318</v>
      </c>
      <c r="S3912" s="13">
        <f>(((K3912/60)/60)/24)+DATE(1970,1,1)+(-5/24)</f>
        <v>42224.548576388886</v>
      </c>
      <c r="T3912" s="13">
        <f>(((J3912/60)/60)/24)+DATE(1970,1,1)+(-5/24)</f>
        <v>42254.548576388886</v>
      </c>
      <c r="U3912">
        <f t="shared" si="61"/>
        <v>2015</v>
      </c>
    </row>
    <row r="3913" spans="1:21" ht="45" x14ac:dyDescent="0.2">
      <c r="A3913" s="8">
        <f>F3913/E3913</f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14">
        <f>F3913/M3913</f>
        <v>83.138888888888886</v>
      </c>
      <c r="Q3913" s="9" t="s">
        <v>8317</v>
      </c>
      <c r="R3913" s="9" t="s">
        <v>8318</v>
      </c>
      <c r="S3913" s="13">
        <f>(((K3913/60)/60)/24)+DATE(1970,1,1)+(-5/24)</f>
        <v>41939.603900462964</v>
      </c>
      <c r="T3913" s="13">
        <f>(((J3913/60)/60)/24)+DATE(1970,1,1)+(-5/24)</f>
        <v>41969.645567129628</v>
      </c>
      <c r="U3913">
        <f t="shared" si="61"/>
        <v>2014</v>
      </c>
    </row>
    <row r="3914" spans="1:21" ht="45" x14ac:dyDescent="0.2">
      <c r="A3914" s="8">
        <f>F3914/E3914</f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14">
        <f>F3914/M3914</f>
        <v>1</v>
      </c>
      <c r="Q3914" s="9" t="s">
        <v>8317</v>
      </c>
      <c r="R3914" s="9" t="s">
        <v>8318</v>
      </c>
      <c r="S3914" s="13">
        <f>(((K3914/60)/60)/24)+DATE(1970,1,1)+(-5/24)</f>
        <v>42059.061689814807</v>
      </c>
      <c r="T3914" s="13">
        <f>(((J3914/60)/60)/24)+DATE(1970,1,1)+(-5/24)</f>
        <v>42118.982638888883</v>
      </c>
      <c r="U3914">
        <f t="shared" si="61"/>
        <v>2015</v>
      </c>
    </row>
    <row r="3915" spans="1:21" ht="45" x14ac:dyDescent="0.2">
      <c r="A3915" s="8">
        <f>F3915/E3915</f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14">
        <f>F3915/M3915</f>
        <v>142.85714285714286</v>
      </c>
      <c r="Q3915" s="9" t="s">
        <v>8317</v>
      </c>
      <c r="R3915" s="9" t="s">
        <v>8318</v>
      </c>
      <c r="S3915" s="13">
        <f>(((K3915/60)/60)/24)+DATE(1970,1,1)+(-5/24)</f>
        <v>42308.002881944441</v>
      </c>
      <c r="T3915" s="13">
        <f>(((J3915/60)/60)/24)+DATE(1970,1,1)+(-5/24)</f>
        <v>42338.044548611106</v>
      </c>
      <c r="U3915">
        <f t="shared" si="61"/>
        <v>2015</v>
      </c>
    </row>
    <row r="3916" spans="1:21" ht="45" x14ac:dyDescent="0.2">
      <c r="A3916" s="8">
        <f>F3916/E3916</f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14">
        <f>F3916/M3916</f>
        <v>33.666666666666664</v>
      </c>
      <c r="Q3916" s="9" t="s">
        <v>8317</v>
      </c>
      <c r="R3916" s="9" t="s">
        <v>8318</v>
      </c>
      <c r="S3916" s="13">
        <f>(((K3916/60)/60)/24)+DATE(1970,1,1)+(-5/24)</f>
        <v>42114.610601851848</v>
      </c>
      <c r="T3916" s="13">
        <f>(((J3916/60)/60)/24)+DATE(1970,1,1)+(-5/24)</f>
        <v>42134.749305555553</v>
      </c>
      <c r="U3916">
        <f t="shared" si="61"/>
        <v>2015</v>
      </c>
    </row>
    <row r="3917" spans="1:21" ht="45" x14ac:dyDescent="0.2">
      <c r="A3917" s="8">
        <f>F3917/E3917</f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14">
        <f>F3917/M3917</f>
        <v>5</v>
      </c>
      <c r="Q3917" s="9" t="s">
        <v>8317</v>
      </c>
      <c r="R3917" s="9" t="s">
        <v>8318</v>
      </c>
      <c r="S3917" s="13">
        <f>(((K3917/60)/60)/24)+DATE(1970,1,1)+(-5/24)</f>
        <v>42492.776724537034</v>
      </c>
      <c r="T3917" s="13">
        <f>(((J3917/60)/60)/24)+DATE(1970,1,1)+(-5/24)</f>
        <v>42522.776724537034</v>
      </c>
      <c r="U3917">
        <f t="shared" si="61"/>
        <v>2016</v>
      </c>
    </row>
    <row r="3918" spans="1:21" ht="45" x14ac:dyDescent="0.2">
      <c r="A3918" s="8">
        <f>F3918/E3918</f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14" t="e">
        <f>F3918/M3918</f>
        <v>#DIV/0!</v>
      </c>
      <c r="Q3918" s="9" t="s">
        <v>8317</v>
      </c>
      <c r="R3918" s="9" t="s">
        <v>8318</v>
      </c>
      <c r="S3918" s="13">
        <f>(((K3918/60)/60)/24)+DATE(1970,1,1)+(-5/24)</f>
        <v>42494.263333333329</v>
      </c>
      <c r="T3918" s="13">
        <f>(((J3918/60)/60)/24)+DATE(1970,1,1)+(-5/24)</f>
        <v>42524.263333333329</v>
      </c>
      <c r="U3918">
        <f t="shared" si="61"/>
        <v>2016</v>
      </c>
    </row>
    <row r="3919" spans="1:21" ht="45" x14ac:dyDescent="0.2">
      <c r="A3919" s="8">
        <f>F3919/E3919</f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14">
        <f>F3919/M3919</f>
        <v>10</v>
      </c>
      <c r="Q3919" s="9" t="s">
        <v>8317</v>
      </c>
      <c r="R3919" s="9" t="s">
        <v>8318</v>
      </c>
      <c r="S3919" s="13">
        <f>(((K3919/60)/60)/24)+DATE(1970,1,1)+(-5/24)</f>
        <v>41863.318993055553</v>
      </c>
      <c r="T3919" s="13">
        <f>(((J3919/60)/60)/24)+DATE(1970,1,1)+(-5/24)</f>
        <v>41893.318993055553</v>
      </c>
      <c r="U3919">
        <f t="shared" si="61"/>
        <v>2014</v>
      </c>
    </row>
    <row r="3920" spans="1:21" ht="45" x14ac:dyDescent="0.2">
      <c r="A3920" s="8">
        <f>F3920/E3920</f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14">
        <f>F3920/M3920</f>
        <v>40</v>
      </c>
      <c r="Q3920" s="9" t="s">
        <v>8317</v>
      </c>
      <c r="R3920" s="9" t="s">
        <v>8318</v>
      </c>
      <c r="S3920" s="13">
        <f>(((K3920/60)/60)/24)+DATE(1970,1,1)+(-5/24)</f>
        <v>41843.456284722219</v>
      </c>
      <c r="T3920" s="13">
        <f>(((J3920/60)/60)/24)+DATE(1970,1,1)+(-5/24)</f>
        <v>41855.458333333328</v>
      </c>
      <c r="U3920">
        <f t="shared" si="61"/>
        <v>2014</v>
      </c>
    </row>
    <row r="3921" spans="1:21" ht="45" x14ac:dyDescent="0.2">
      <c r="A3921" s="8">
        <f>F3921/E3921</f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14">
        <f>F3921/M3921</f>
        <v>30</v>
      </c>
      <c r="Q3921" s="9" t="s">
        <v>8317</v>
      </c>
      <c r="R3921" s="9" t="s">
        <v>8318</v>
      </c>
      <c r="S3921" s="13">
        <f>(((K3921/60)/60)/24)+DATE(1970,1,1)+(-5/24)</f>
        <v>42358.476539351854</v>
      </c>
      <c r="T3921" s="13">
        <f>(((J3921/60)/60)/24)+DATE(1970,1,1)+(-5/24)</f>
        <v>42386.791666666664</v>
      </c>
      <c r="U3921">
        <f t="shared" si="61"/>
        <v>2015</v>
      </c>
    </row>
    <row r="3922" spans="1:21" ht="45" x14ac:dyDescent="0.2">
      <c r="A3922" s="8">
        <f>F3922/E3922</f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14">
        <f>F3922/M3922</f>
        <v>45</v>
      </c>
      <c r="Q3922" s="9" t="s">
        <v>8317</v>
      </c>
      <c r="R3922" s="9" t="s">
        <v>8318</v>
      </c>
      <c r="S3922" s="13">
        <f>(((K3922/60)/60)/24)+DATE(1970,1,1)+(-5/24)</f>
        <v>42657.178935185184</v>
      </c>
      <c r="T3922" s="13">
        <f>(((J3922/60)/60)/24)+DATE(1970,1,1)+(-5/24)</f>
        <v>42687.220601851855</v>
      </c>
      <c r="U3922">
        <f t="shared" si="61"/>
        <v>2016</v>
      </c>
    </row>
    <row r="3923" spans="1:21" ht="45" x14ac:dyDescent="0.2">
      <c r="A3923" s="8">
        <f>F3923/E3923</f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14" t="e">
        <f>F3923/M3923</f>
        <v>#DIV/0!</v>
      </c>
      <c r="Q3923" s="9" t="s">
        <v>8317</v>
      </c>
      <c r="R3923" s="9" t="s">
        <v>8318</v>
      </c>
      <c r="S3923" s="13">
        <f>(((K3923/60)/60)/24)+DATE(1970,1,1)+(-5/24)</f>
        <v>41926.333969907406</v>
      </c>
      <c r="T3923" s="13">
        <f>(((J3923/60)/60)/24)+DATE(1970,1,1)+(-5/24)</f>
        <v>41938.541666666664</v>
      </c>
      <c r="U3923">
        <f t="shared" si="61"/>
        <v>2014</v>
      </c>
    </row>
    <row r="3924" spans="1:21" ht="45" x14ac:dyDescent="0.2">
      <c r="A3924" s="8">
        <f>F3924/E3924</f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14">
        <f>F3924/M3924</f>
        <v>10.166666666666666</v>
      </c>
      <c r="Q3924" s="9" t="s">
        <v>8317</v>
      </c>
      <c r="R3924" s="9" t="s">
        <v>8318</v>
      </c>
      <c r="S3924" s="13">
        <f>(((K3924/60)/60)/24)+DATE(1970,1,1)+(-5/24)</f>
        <v>42020.560300925928</v>
      </c>
      <c r="T3924" s="13">
        <f>(((J3924/60)/60)/24)+DATE(1970,1,1)+(-5/24)</f>
        <v>42065.749999999993</v>
      </c>
      <c r="U3924">
        <f t="shared" si="61"/>
        <v>2015</v>
      </c>
    </row>
    <row r="3925" spans="1:21" ht="45" x14ac:dyDescent="0.2">
      <c r="A3925" s="8">
        <f>F3925/E3925</f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14">
        <f>F3925/M3925</f>
        <v>81.411764705882348</v>
      </c>
      <c r="Q3925" s="9" t="s">
        <v>8317</v>
      </c>
      <c r="R3925" s="9" t="s">
        <v>8318</v>
      </c>
      <c r="S3925" s="13">
        <f>(((K3925/60)/60)/24)+DATE(1970,1,1)+(-5/24)</f>
        <v>42075.771655092591</v>
      </c>
      <c r="T3925" s="13">
        <f>(((J3925/60)/60)/24)+DATE(1970,1,1)+(-5/24)</f>
        <v>42103.771655092591</v>
      </c>
      <c r="U3925">
        <f t="shared" si="61"/>
        <v>2015</v>
      </c>
    </row>
    <row r="3926" spans="1:21" ht="45" x14ac:dyDescent="0.2">
      <c r="A3926" s="8">
        <f>F3926/E3926</f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14">
        <f>F3926/M3926</f>
        <v>57.25</v>
      </c>
      <c r="Q3926" s="9" t="s">
        <v>8317</v>
      </c>
      <c r="R3926" s="9" t="s">
        <v>8318</v>
      </c>
      <c r="S3926" s="13">
        <f>(((K3926/60)/60)/24)+DATE(1970,1,1)+(-5/24)</f>
        <v>41786.751412037032</v>
      </c>
      <c r="T3926" s="13">
        <f>(((J3926/60)/60)/24)+DATE(1970,1,1)+(-5/24)</f>
        <v>41816.751412037032</v>
      </c>
      <c r="U3926">
        <f t="shared" si="61"/>
        <v>2014</v>
      </c>
    </row>
    <row r="3927" spans="1:21" ht="45" x14ac:dyDescent="0.2">
      <c r="A3927" s="8">
        <f>F3927/E3927</f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14">
        <f>F3927/M3927</f>
        <v>5</v>
      </c>
      <c r="Q3927" s="9" t="s">
        <v>8317</v>
      </c>
      <c r="R3927" s="9" t="s">
        <v>8318</v>
      </c>
      <c r="S3927" s="13">
        <f>(((K3927/60)/60)/24)+DATE(1970,1,1)+(-5/24)</f>
        <v>41820.662488425922</v>
      </c>
      <c r="T3927" s="13">
        <f>(((J3927/60)/60)/24)+DATE(1970,1,1)+(-5/24)</f>
        <v>41850.662488425922</v>
      </c>
      <c r="U3927">
        <f t="shared" si="61"/>
        <v>2014</v>
      </c>
    </row>
    <row r="3928" spans="1:21" ht="30" x14ac:dyDescent="0.2">
      <c r="A3928" s="8">
        <f>F3928/E3928</f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14">
        <f>F3928/M3928</f>
        <v>15</v>
      </c>
      <c r="Q3928" s="9" t="s">
        <v>8317</v>
      </c>
      <c r="R3928" s="9" t="s">
        <v>8318</v>
      </c>
      <c r="S3928" s="13">
        <f>(((K3928/60)/60)/24)+DATE(1970,1,1)+(-5/24)</f>
        <v>41969.876712962963</v>
      </c>
      <c r="T3928" s="13">
        <f>(((J3928/60)/60)/24)+DATE(1970,1,1)+(-5/24)</f>
        <v>41999.876712962963</v>
      </c>
      <c r="U3928">
        <f t="shared" si="61"/>
        <v>2014</v>
      </c>
    </row>
    <row r="3929" spans="1:21" ht="45" x14ac:dyDescent="0.2">
      <c r="A3929" s="8">
        <f>F3929/E3929</f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14">
        <f>F3929/M3929</f>
        <v>12.5</v>
      </c>
      <c r="Q3929" s="9" t="s">
        <v>8317</v>
      </c>
      <c r="R3929" s="9" t="s">
        <v>8318</v>
      </c>
      <c r="S3929" s="13">
        <f>(((K3929/60)/60)/24)+DATE(1970,1,1)+(-5/24)</f>
        <v>41830.059074074074</v>
      </c>
      <c r="T3929" s="13">
        <f>(((J3929/60)/60)/24)+DATE(1970,1,1)+(-5/24)</f>
        <v>41860.059074074074</v>
      </c>
      <c r="U3929">
        <f t="shared" si="61"/>
        <v>2014</v>
      </c>
    </row>
    <row r="3930" spans="1:21" ht="45" x14ac:dyDescent="0.2">
      <c r="A3930" s="8">
        <f>F3930/E3930</f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14">
        <f>F3930/M3930</f>
        <v>93</v>
      </c>
      <c r="Q3930" s="9" t="s">
        <v>8317</v>
      </c>
      <c r="R3930" s="9" t="s">
        <v>8318</v>
      </c>
      <c r="S3930" s="13">
        <f>(((K3930/60)/60)/24)+DATE(1970,1,1)+(-5/24)</f>
        <v>42265.474849537037</v>
      </c>
      <c r="T3930" s="13">
        <f>(((J3930/60)/60)/24)+DATE(1970,1,1)+(-5/24)</f>
        <v>42292.999305555553</v>
      </c>
      <c r="U3930">
        <f t="shared" si="61"/>
        <v>2015</v>
      </c>
    </row>
    <row r="3931" spans="1:21" ht="45" x14ac:dyDescent="0.2">
      <c r="A3931" s="8">
        <f>F3931/E3931</f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14">
        <f>F3931/M3931</f>
        <v>32.357142857142854</v>
      </c>
      <c r="Q3931" s="9" t="s">
        <v>8317</v>
      </c>
      <c r="R3931" s="9" t="s">
        <v>8318</v>
      </c>
      <c r="S3931" s="13">
        <f>(((K3931/60)/60)/24)+DATE(1970,1,1)+(-5/24)</f>
        <v>42601.618807870364</v>
      </c>
      <c r="T3931" s="13">
        <f>(((J3931/60)/60)/24)+DATE(1970,1,1)+(-5/24)</f>
        <v>42631.618807870364</v>
      </c>
      <c r="U3931">
        <f t="shared" si="61"/>
        <v>2016</v>
      </c>
    </row>
    <row r="3932" spans="1:21" ht="45" x14ac:dyDescent="0.2">
      <c r="A3932" s="8">
        <f>F3932/E3932</f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14" t="e">
        <f>F3932/M3932</f>
        <v>#DIV/0!</v>
      </c>
      <c r="Q3932" s="9" t="s">
        <v>8317</v>
      </c>
      <c r="R3932" s="9" t="s">
        <v>8318</v>
      </c>
      <c r="S3932" s="13">
        <f>(((K3932/60)/60)/24)+DATE(1970,1,1)+(-5/24)</f>
        <v>42433.13041666666</v>
      </c>
      <c r="T3932" s="13">
        <f>(((J3932/60)/60)/24)+DATE(1970,1,1)+(-5/24)</f>
        <v>42461.041666666664</v>
      </c>
      <c r="U3932">
        <f t="shared" si="61"/>
        <v>2016</v>
      </c>
    </row>
    <row r="3933" spans="1:21" ht="45" x14ac:dyDescent="0.2">
      <c r="A3933" s="8">
        <f>F3933/E3933</f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14" t="e">
        <f>F3933/M3933</f>
        <v>#DIV/0!</v>
      </c>
      <c r="Q3933" s="9" t="s">
        <v>8317</v>
      </c>
      <c r="R3933" s="9" t="s">
        <v>8318</v>
      </c>
      <c r="S3933" s="13">
        <f>(((K3933/60)/60)/24)+DATE(1970,1,1)+(-5/24)</f>
        <v>42227.943368055552</v>
      </c>
      <c r="T3933" s="13">
        <f>(((J3933/60)/60)/24)+DATE(1970,1,1)+(-5/24)</f>
        <v>42252.943368055552</v>
      </c>
      <c r="U3933">
        <f t="shared" si="61"/>
        <v>2015</v>
      </c>
    </row>
    <row r="3934" spans="1:21" ht="45" x14ac:dyDescent="0.2">
      <c r="A3934" s="8">
        <f>F3934/E3934</f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14">
        <f>F3934/M3934</f>
        <v>1</v>
      </c>
      <c r="Q3934" s="9" t="s">
        <v>8317</v>
      </c>
      <c r="R3934" s="9" t="s">
        <v>8318</v>
      </c>
      <c r="S3934" s="13">
        <f>(((K3934/60)/60)/24)+DATE(1970,1,1)+(-5/24)</f>
        <v>42414.960231481477</v>
      </c>
      <c r="T3934" s="13">
        <f>(((J3934/60)/60)/24)+DATE(1970,1,1)+(-5/24)</f>
        <v>42444.918564814812</v>
      </c>
      <c r="U3934">
        <f t="shared" si="61"/>
        <v>2016</v>
      </c>
    </row>
    <row r="3935" spans="1:21" ht="45" x14ac:dyDescent="0.2">
      <c r="A3935" s="8">
        <f>F3935/E3935</f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14">
        <f>F3935/M3935</f>
        <v>91.833333333333329</v>
      </c>
      <c r="Q3935" s="9" t="s">
        <v>8317</v>
      </c>
      <c r="R3935" s="9" t="s">
        <v>8318</v>
      </c>
      <c r="S3935" s="13">
        <f>(((K3935/60)/60)/24)+DATE(1970,1,1)+(-5/24)</f>
        <v>42538.759976851848</v>
      </c>
      <c r="T3935" s="13">
        <f>(((J3935/60)/60)/24)+DATE(1970,1,1)+(-5/24)</f>
        <v>42567.821527777771</v>
      </c>
      <c r="U3935">
        <f t="shared" si="61"/>
        <v>2016</v>
      </c>
    </row>
    <row r="3936" spans="1:21" ht="45" x14ac:dyDescent="0.2">
      <c r="A3936" s="8">
        <f>F3936/E3936</f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14">
        <f>F3936/M3936</f>
        <v>45.833333333333336</v>
      </c>
      <c r="Q3936" s="9" t="s">
        <v>8317</v>
      </c>
      <c r="R3936" s="9" t="s">
        <v>8318</v>
      </c>
      <c r="S3936" s="13">
        <f>(((K3936/60)/60)/24)+DATE(1970,1,1)+(-5/24)</f>
        <v>42233.463414351849</v>
      </c>
      <c r="T3936" s="13">
        <f>(((J3936/60)/60)/24)+DATE(1970,1,1)+(-5/24)</f>
        <v>42278.333333333336</v>
      </c>
      <c r="U3936">
        <f t="shared" si="61"/>
        <v>2015</v>
      </c>
    </row>
    <row r="3937" spans="1:21" ht="60" x14ac:dyDescent="0.2">
      <c r="A3937" s="8">
        <f>F3937/E3937</f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14">
        <f>F3937/M3937</f>
        <v>57.173913043478258</v>
      </c>
      <c r="Q3937" s="9" t="s">
        <v>8317</v>
      </c>
      <c r="R3937" s="9" t="s">
        <v>8318</v>
      </c>
      <c r="S3937" s="13">
        <f>(((K3937/60)/60)/24)+DATE(1970,1,1)+(-5/24)</f>
        <v>42221.448449074065</v>
      </c>
      <c r="T3937" s="13">
        <f>(((J3937/60)/60)/24)+DATE(1970,1,1)+(-5/24)</f>
        <v>42281.448449074065</v>
      </c>
      <c r="U3937">
        <f t="shared" si="61"/>
        <v>2015</v>
      </c>
    </row>
    <row r="3938" spans="1:21" ht="45" x14ac:dyDescent="0.2">
      <c r="A3938" s="8">
        <f>F3938/E3938</f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14" t="e">
        <f>F3938/M3938</f>
        <v>#DIV/0!</v>
      </c>
      <c r="Q3938" s="9" t="s">
        <v>8317</v>
      </c>
      <c r="R3938" s="9" t="s">
        <v>8318</v>
      </c>
      <c r="S3938" s="13">
        <f>(((K3938/60)/60)/24)+DATE(1970,1,1)+(-5/24)</f>
        <v>42675.054629629631</v>
      </c>
      <c r="T3938" s="13">
        <f>(((J3938/60)/60)/24)+DATE(1970,1,1)+(-5/24)</f>
        <v>42705.096296296295</v>
      </c>
      <c r="U3938">
        <f t="shared" si="61"/>
        <v>2016</v>
      </c>
    </row>
    <row r="3939" spans="1:21" ht="45" x14ac:dyDescent="0.2">
      <c r="A3939" s="8">
        <f>F3939/E3939</f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14">
        <f>F3939/M3939</f>
        <v>248.5</v>
      </c>
      <c r="Q3939" s="9" t="s">
        <v>8317</v>
      </c>
      <c r="R3939" s="9" t="s">
        <v>8318</v>
      </c>
      <c r="S3939" s="13">
        <f>(((K3939/60)/60)/24)+DATE(1970,1,1)+(-5/24)</f>
        <v>42534.423148148147</v>
      </c>
      <c r="T3939" s="13">
        <f>(((J3939/60)/60)/24)+DATE(1970,1,1)+(-5/24)</f>
        <v>42562.423148148147</v>
      </c>
      <c r="U3939">
        <f t="shared" si="61"/>
        <v>2016</v>
      </c>
    </row>
    <row r="3940" spans="1:21" ht="45" x14ac:dyDescent="0.2">
      <c r="A3940" s="8">
        <f>F3940/E3940</f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14">
        <f>F3940/M3940</f>
        <v>79.400000000000006</v>
      </c>
      <c r="Q3940" s="9" t="s">
        <v>8317</v>
      </c>
      <c r="R3940" s="9" t="s">
        <v>8318</v>
      </c>
      <c r="S3940" s="13">
        <f>(((K3940/60)/60)/24)+DATE(1970,1,1)+(-5/24)</f>
        <v>42151.697384259263</v>
      </c>
      <c r="T3940" s="13">
        <f>(((J3940/60)/60)/24)+DATE(1970,1,1)+(-5/24)</f>
        <v>42182.697384259263</v>
      </c>
      <c r="U3940">
        <f t="shared" si="61"/>
        <v>2015</v>
      </c>
    </row>
    <row r="3941" spans="1:21" ht="45" x14ac:dyDescent="0.2">
      <c r="A3941" s="8">
        <f>F3941/E3941</f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14">
        <f>F3941/M3941</f>
        <v>5</v>
      </c>
      <c r="Q3941" s="9" t="s">
        <v>8317</v>
      </c>
      <c r="R3941" s="9" t="s">
        <v>8318</v>
      </c>
      <c r="S3941" s="13">
        <f>(((K3941/60)/60)/24)+DATE(1970,1,1)+(-5/24)</f>
        <v>41915.191886574074</v>
      </c>
      <c r="T3941" s="13">
        <f>(((J3941/60)/60)/24)+DATE(1970,1,1)+(-5/24)</f>
        <v>41918.979166666664</v>
      </c>
      <c r="U3941">
        <f t="shared" si="61"/>
        <v>2014</v>
      </c>
    </row>
    <row r="3942" spans="1:21" ht="45" x14ac:dyDescent="0.2">
      <c r="A3942" s="8">
        <f>F3942/E3942</f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14">
        <f>F3942/M3942</f>
        <v>5.5</v>
      </c>
      <c r="Q3942" s="9" t="s">
        <v>8317</v>
      </c>
      <c r="R3942" s="9" t="s">
        <v>8318</v>
      </c>
      <c r="S3942" s="13">
        <f>(((K3942/60)/60)/24)+DATE(1970,1,1)+(-5/24)</f>
        <v>41961.284155092588</v>
      </c>
      <c r="T3942" s="13">
        <f>(((J3942/60)/60)/24)+DATE(1970,1,1)+(-5/24)</f>
        <v>42006.284155092588</v>
      </c>
      <c r="U3942">
        <f t="shared" si="61"/>
        <v>2014</v>
      </c>
    </row>
    <row r="3943" spans="1:21" ht="45" x14ac:dyDescent="0.2">
      <c r="A3943" s="8">
        <f>F3943/E3943</f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14">
        <f>F3943/M3943</f>
        <v>25</v>
      </c>
      <c r="Q3943" s="9" t="s">
        <v>8317</v>
      </c>
      <c r="R3943" s="9" t="s">
        <v>8318</v>
      </c>
      <c r="S3943" s="13">
        <f>(((K3943/60)/60)/24)+DATE(1970,1,1)+(-5/24)</f>
        <v>41940.378900462958</v>
      </c>
      <c r="T3943" s="13">
        <f>(((J3943/60)/60)/24)+DATE(1970,1,1)+(-5/24)</f>
        <v>41967.833333333336</v>
      </c>
      <c r="U3943">
        <f t="shared" si="61"/>
        <v>2014</v>
      </c>
    </row>
    <row r="3944" spans="1:21" ht="45" x14ac:dyDescent="0.2">
      <c r="A3944" s="8">
        <f>F3944/E3944</f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14" t="e">
        <f>F3944/M3944</f>
        <v>#DIV/0!</v>
      </c>
      <c r="Q3944" s="9" t="s">
        <v>8317</v>
      </c>
      <c r="R3944" s="9" t="s">
        <v>8318</v>
      </c>
      <c r="S3944" s="13">
        <f>(((K3944/60)/60)/24)+DATE(1970,1,1)+(-5/24)</f>
        <v>42111.695763888885</v>
      </c>
      <c r="T3944" s="13">
        <f>(((J3944/60)/60)/24)+DATE(1970,1,1)+(-5/24)</f>
        <v>42171.695763888885</v>
      </c>
      <c r="U3944">
        <f t="shared" si="61"/>
        <v>2015</v>
      </c>
    </row>
    <row r="3945" spans="1:21" ht="45" x14ac:dyDescent="0.2">
      <c r="A3945" s="8">
        <f>F3945/E3945</f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14">
        <f>F3945/M3945</f>
        <v>137.07692307692307</v>
      </c>
      <c r="Q3945" s="9" t="s">
        <v>8317</v>
      </c>
      <c r="R3945" s="9" t="s">
        <v>8318</v>
      </c>
      <c r="S3945" s="13">
        <f>(((K3945/60)/60)/24)+DATE(1970,1,1)+(-5/24)</f>
        <v>42279.570231481477</v>
      </c>
      <c r="T3945" s="13">
        <f>(((J3945/60)/60)/24)+DATE(1970,1,1)+(-5/24)</f>
        <v>42310.493055555555</v>
      </c>
      <c r="U3945">
        <f t="shared" si="61"/>
        <v>2015</v>
      </c>
    </row>
    <row r="3946" spans="1:21" ht="45" x14ac:dyDescent="0.2">
      <c r="A3946" s="8">
        <f>F3946/E3946</f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14" t="e">
        <f>F3946/M3946</f>
        <v>#DIV/0!</v>
      </c>
      <c r="Q3946" s="9" t="s">
        <v>8317</v>
      </c>
      <c r="R3946" s="9" t="s">
        <v>8318</v>
      </c>
      <c r="S3946" s="13">
        <f>(((K3946/60)/60)/24)+DATE(1970,1,1)+(-5/24)</f>
        <v>42213.454571759255</v>
      </c>
      <c r="T3946" s="13">
        <f>(((J3946/60)/60)/24)+DATE(1970,1,1)+(-5/24)</f>
        <v>42243.454571759255</v>
      </c>
      <c r="U3946">
        <f t="shared" si="61"/>
        <v>2015</v>
      </c>
    </row>
    <row r="3947" spans="1:21" ht="45" x14ac:dyDescent="0.2">
      <c r="A3947" s="8">
        <f>F3947/E3947</f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14">
        <f>F3947/M3947</f>
        <v>5</v>
      </c>
      <c r="Q3947" s="9" t="s">
        <v>8317</v>
      </c>
      <c r="R3947" s="9" t="s">
        <v>8318</v>
      </c>
      <c r="S3947" s="13">
        <f>(((K3947/60)/60)/24)+DATE(1970,1,1)+(-5/24)</f>
        <v>42109.593379629623</v>
      </c>
      <c r="T3947" s="13">
        <f>(((J3947/60)/60)/24)+DATE(1970,1,1)+(-5/24)</f>
        <v>42139.593379629623</v>
      </c>
      <c r="U3947">
        <f t="shared" si="61"/>
        <v>2015</v>
      </c>
    </row>
    <row r="3948" spans="1:21" ht="30" x14ac:dyDescent="0.2">
      <c r="A3948" s="8">
        <f>F3948/E3948</f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14">
        <f>F3948/M3948</f>
        <v>39</v>
      </c>
      <c r="Q3948" s="9" t="s">
        <v>8317</v>
      </c>
      <c r="R3948" s="9" t="s">
        <v>8318</v>
      </c>
      <c r="S3948" s="13">
        <f>(((K3948/60)/60)/24)+DATE(1970,1,1)+(-5/24)</f>
        <v>42031.625254629624</v>
      </c>
      <c r="T3948" s="13">
        <f>(((J3948/60)/60)/24)+DATE(1970,1,1)+(-5/24)</f>
        <v>42063.124999999993</v>
      </c>
      <c r="U3948">
        <f t="shared" si="61"/>
        <v>2015</v>
      </c>
    </row>
    <row r="3949" spans="1:21" ht="45" x14ac:dyDescent="0.2">
      <c r="A3949" s="8">
        <f>F3949/E3949</f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14">
        <f>F3949/M3949</f>
        <v>50.5</v>
      </c>
      <c r="Q3949" s="9" t="s">
        <v>8317</v>
      </c>
      <c r="R3949" s="9" t="s">
        <v>8318</v>
      </c>
      <c r="S3949" s="13">
        <f>(((K3949/60)/60)/24)+DATE(1970,1,1)+(-5/24)</f>
        <v>42614.934537037036</v>
      </c>
      <c r="T3949" s="13">
        <f>(((J3949/60)/60)/24)+DATE(1970,1,1)+(-5/24)</f>
        <v>42644.934537037036</v>
      </c>
      <c r="U3949">
        <f t="shared" si="61"/>
        <v>2016</v>
      </c>
    </row>
    <row r="3950" spans="1:21" ht="45" x14ac:dyDescent="0.2">
      <c r="A3950" s="8">
        <f>F3950/E3950</f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14" t="e">
        <f>F3950/M3950</f>
        <v>#DIV/0!</v>
      </c>
      <c r="Q3950" s="9" t="s">
        <v>8317</v>
      </c>
      <c r="R3950" s="9" t="s">
        <v>8318</v>
      </c>
      <c r="S3950" s="13">
        <f>(((K3950/60)/60)/24)+DATE(1970,1,1)+(-5/24)</f>
        <v>41829.117164351846</v>
      </c>
      <c r="T3950" s="13">
        <f>(((J3950/60)/60)/24)+DATE(1970,1,1)+(-5/24)</f>
        <v>41889.117164351846</v>
      </c>
      <c r="U3950">
        <f t="shared" si="61"/>
        <v>2014</v>
      </c>
    </row>
    <row r="3951" spans="1:21" ht="45" x14ac:dyDescent="0.2">
      <c r="A3951" s="8">
        <f>F3951/E3951</f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14">
        <f>F3951/M3951</f>
        <v>49.28125</v>
      </c>
      <c r="Q3951" s="9" t="s">
        <v>8317</v>
      </c>
      <c r="R3951" s="9" t="s">
        <v>8318</v>
      </c>
      <c r="S3951" s="13">
        <f>(((K3951/60)/60)/24)+DATE(1970,1,1)+(-5/24)</f>
        <v>42015.912280092591</v>
      </c>
      <c r="T3951" s="13">
        <f>(((J3951/60)/60)/24)+DATE(1970,1,1)+(-5/24)</f>
        <v>42045.912280092591</v>
      </c>
      <c r="U3951">
        <f t="shared" si="61"/>
        <v>2015</v>
      </c>
    </row>
    <row r="3952" spans="1:21" ht="45" x14ac:dyDescent="0.2">
      <c r="A3952" s="8">
        <f>F3952/E3952</f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14">
        <f>F3952/M3952</f>
        <v>25</v>
      </c>
      <c r="Q3952" s="9" t="s">
        <v>8317</v>
      </c>
      <c r="R3952" s="9" t="s">
        <v>8318</v>
      </c>
      <c r="S3952" s="13">
        <f>(((K3952/60)/60)/24)+DATE(1970,1,1)+(-5/24)</f>
        <v>42439.493981481479</v>
      </c>
      <c r="T3952" s="13">
        <f>(((J3952/60)/60)/24)+DATE(1970,1,1)+(-5/24)</f>
        <v>42468.565972222219</v>
      </c>
      <c r="U3952">
        <f t="shared" si="61"/>
        <v>2016</v>
      </c>
    </row>
    <row r="3953" spans="1:21" ht="45" x14ac:dyDescent="0.2">
      <c r="A3953" s="8">
        <f>F3953/E3953</f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14">
        <f>F3953/M3953</f>
        <v>1</v>
      </c>
      <c r="Q3953" s="9" t="s">
        <v>8317</v>
      </c>
      <c r="R3953" s="9" t="s">
        <v>8318</v>
      </c>
      <c r="S3953" s="13">
        <f>(((K3953/60)/60)/24)+DATE(1970,1,1)+(-5/24)</f>
        <v>42433.617384259262</v>
      </c>
      <c r="T3953" s="13">
        <f>(((J3953/60)/60)/24)+DATE(1970,1,1)+(-5/24)</f>
        <v>42493.57571759259</v>
      </c>
      <c r="U3953">
        <f t="shared" si="61"/>
        <v>2016</v>
      </c>
    </row>
    <row r="3954" spans="1:21" ht="45" x14ac:dyDescent="0.2">
      <c r="A3954" s="8">
        <f>F3954/E3954</f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14">
        <f>F3954/M3954</f>
        <v>25</v>
      </c>
      <c r="Q3954" s="9" t="s">
        <v>8317</v>
      </c>
      <c r="R3954" s="9" t="s">
        <v>8318</v>
      </c>
      <c r="S3954" s="13">
        <f>(((K3954/60)/60)/24)+DATE(1970,1,1)+(-5/24)</f>
        <v>42243.582060185181</v>
      </c>
      <c r="T3954" s="13">
        <f>(((J3954/60)/60)/24)+DATE(1970,1,1)+(-5/24)</f>
        <v>42303.582060185181</v>
      </c>
      <c r="U3954">
        <f t="shared" si="61"/>
        <v>2015</v>
      </c>
    </row>
    <row r="3955" spans="1:21" ht="45" x14ac:dyDescent="0.2">
      <c r="A3955" s="8">
        <f>F3955/E3955</f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14" t="e">
        <f>F3955/M3955</f>
        <v>#DIV/0!</v>
      </c>
      <c r="Q3955" s="9" t="s">
        <v>8317</v>
      </c>
      <c r="R3955" s="9" t="s">
        <v>8318</v>
      </c>
      <c r="S3955" s="13">
        <f>(((K3955/60)/60)/24)+DATE(1970,1,1)+(-5/24)</f>
        <v>42549.840115740742</v>
      </c>
      <c r="T3955" s="13">
        <f>(((J3955/60)/60)/24)+DATE(1970,1,1)+(-5/24)</f>
        <v>42580.770138888889</v>
      </c>
      <c r="U3955">
        <f t="shared" si="61"/>
        <v>2016</v>
      </c>
    </row>
    <row r="3956" spans="1:21" ht="45" x14ac:dyDescent="0.2">
      <c r="A3956" s="8">
        <f>F3956/E3956</f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14" t="e">
        <f>F3956/M3956</f>
        <v>#DIV/0!</v>
      </c>
      <c r="Q3956" s="9" t="s">
        <v>8317</v>
      </c>
      <c r="R3956" s="9" t="s">
        <v>8318</v>
      </c>
      <c r="S3956" s="13">
        <f>(((K3956/60)/60)/24)+DATE(1970,1,1)+(-5/24)</f>
        <v>41774.442870370367</v>
      </c>
      <c r="T3956" s="13">
        <f>(((J3956/60)/60)/24)+DATE(1970,1,1)+(-5/24)</f>
        <v>41834.442870370367</v>
      </c>
      <c r="U3956">
        <f t="shared" si="61"/>
        <v>2014</v>
      </c>
    </row>
    <row r="3957" spans="1:21" ht="45" x14ac:dyDescent="0.2">
      <c r="A3957" s="8">
        <f>F3957/E3957</f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14">
        <f>F3957/M3957</f>
        <v>53.125</v>
      </c>
      <c r="Q3957" s="9" t="s">
        <v>8317</v>
      </c>
      <c r="R3957" s="9" t="s">
        <v>8318</v>
      </c>
      <c r="S3957" s="13">
        <f>(((K3957/60)/60)/24)+DATE(1970,1,1)+(-5/24)</f>
        <v>42306.640520833331</v>
      </c>
      <c r="T3957" s="13">
        <f>(((J3957/60)/60)/24)+DATE(1970,1,1)+(-5/24)</f>
        <v>42336.682187499995</v>
      </c>
      <c r="U3957">
        <f t="shared" si="61"/>
        <v>2015</v>
      </c>
    </row>
    <row r="3958" spans="1:21" ht="45" x14ac:dyDescent="0.2">
      <c r="A3958" s="8">
        <f>F3958/E3958</f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14" t="e">
        <f>F3958/M3958</f>
        <v>#DIV/0!</v>
      </c>
      <c r="Q3958" s="9" t="s">
        <v>8317</v>
      </c>
      <c r="R3958" s="9" t="s">
        <v>8318</v>
      </c>
      <c r="S3958" s="13">
        <f>(((K3958/60)/60)/24)+DATE(1970,1,1)+(-5/24)</f>
        <v>42457.723692129628</v>
      </c>
      <c r="T3958" s="13">
        <f>(((J3958/60)/60)/24)+DATE(1970,1,1)+(-5/24)</f>
        <v>42484.805555555555</v>
      </c>
      <c r="U3958">
        <f t="shared" si="61"/>
        <v>2016</v>
      </c>
    </row>
    <row r="3959" spans="1:21" ht="45" x14ac:dyDescent="0.2">
      <c r="A3959" s="8">
        <f>F3959/E3959</f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14">
        <f>F3959/M3959</f>
        <v>7</v>
      </c>
      <c r="Q3959" s="9" t="s">
        <v>8317</v>
      </c>
      <c r="R3959" s="9" t="s">
        <v>8318</v>
      </c>
      <c r="S3959" s="13">
        <f>(((K3959/60)/60)/24)+DATE(1970,1,1)+(-5/24)</f>
        <v>42513.767986111103</v>
      </c>
      <c r="T3959" s="13">
        <f>(((J3959/60)/60)/24)+DATE(1970,1,1)+(-5/24)</f>
        <v>42559.767986111103</v>
      </c>
      <c r="U3959">
        <f t="shared" si="61"/>
        <v>2016</v>
      </c>
    </row>
    <row r="3960" spans="1:21" ht="45" x14ac:dyDescent="0.2">
      <c r="A3960" s="8">
        <f>F3960/E3960</f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14">
        <f>F3960/M3960</f>
        <v>40.0625</v>
      </c>
      <c r="Q3960" s="9" t="s">
        <v>8317</v>
      </c>
      <c r="R3960" s="9" t="s">
        <v>8318</v>
      </c>
      <c r="S3960" s="13">
        <f>(((K3960/60)/60)/24)+DATE(1970,1,1)+(-5/24)</f>
        <v>41816.742037037038</v>
      </c>
      <c r="T3960" s="13">
        <f>(((J3960/60)/60)/24)+DATE(1970,1,1)+(-5/24)</f>
        <v>41853.375</v>
      </c>
      <c r="U3960">
        <f t="shared" si="61"/>
        <v>2014</v>
      </c>
    </row>
    <row r="3961" spans="1:21" ht="45" x14ac:dyDescent="0.2">
      <c r="A3961" s="8">
        <f>F3961/E3961</f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14">
        <f>F3961/M3961</f>
        <v>24.333333333333332</v>
      </c>
      <c r="Q3961" s="9" t="s">
        <v>8317</v>
      </c>
      <c r="R3961" s="9" t="s">
        <v>8318</v>
      </c>
      <c r="S3961" s="13">
        <f>(((K3961/60)/60)/24)+DATE(1970,1,1)+(-5/24)</f>
        <v>41880.580509259256</v>
      </c>
      <c r="T3961" s="13">
        <f>(((J3961/60)/60)/24)+DATE(1970,1,1)+(-5/24)</f>
        <v>41910.580509259256</v>
      </c>
      <c r="U3961">
        <f t="shared" si="61"/>
        <v>2014</v>
      </c>
    </row>
    <row r="3962" spans="1:21" ht="45" x14ac:dyDescent="0.2">
      <c r="A3962" s="8">
        <f>F3962/E3962</f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14">
        <f>F3962/M3962</f>
        <v>11.25</v>
      </c>
      <c r="Q3962" s="9" t="s">
        <v>8317</v>
      </c>
      <c r="R3962" s="9" t="s">
        <v>8318</v>
      </c>
      <c r="S3962" s="13">
        <f>(((K3962/60)/60)/24)+DATE(1970,1,1)+(-5/24)</f>
        <v>42342.63722222222</v>
      </c>
      <c r="T3962" s="13">
        <f>(((J3962/60)/60)/24)+DATE(1970,1,1)+(-5/24)</f>
        <v>42372.63722222222</v>
      </c>
      <c r="U3962">
        <f t="shared" si="61"/>
        <v>2015</v>
      </c>
    </row>
    <row r="3963" spans="1:21" ht="45" x14ac:dyDescent="0.2">
      <c r="A3963" s="8">
        <f>F3963/E3963</f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14">
        <f>F3963/M3963</f>
        <v>10.5</v>
      </c>
      <c r="Q3963" s="9" t="s">
        <v>8317</v>
      </c>
      <c r="R3963" s="9" t="s">
        <v>8318</v>
      </c>
      <c r="S3963" s="13">
        <f>(((K3963/60)/60)/24)+DATE(1970,1,1)+(-5/24)</f>
        <v>41745.682986111111</v>
      </c>
      <c r="T3963" s="13">
        <f>(((J3963/60)/60)/24)+DATE(1970,1,1)+(-5/24)</f>
        <v>41767.682986111111</v>
      </c>
      <c r="U3963">
        <f t="shared" si="61"/>
        <v>2014</v>
      </c>
    </row>
    <row r="3964" spans="1:21" ht="45" x14ac:dyDescent="0.2">
      <c r="A3964" s="8">
        <f>F3964/E3964</f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14">
        <f>F3964/M3964</f>
        <v>15</v>
      </c>
      <c r="Q3964" s="9" t="s">
        <v>8317</v>
      </c>
      <c r="R3964" s="9" t="s">
        <v>8318</v>
      </c>
      <c r="S3964" s="13">
        <f>(((K3964/60)/60)/24)+DATE(1970,1,1)+(-5/24)</f>
        <v>42311.413124999999</v>
      </c>
      <c r="T3964" s="13">
        <f>(((J3964/60)/60)/24)+DATE(1970,1,1)+(-5/24)</f>
        <v>42336.413124999999</v>
      </c>
      <c r="U3964">
        <f t="shared" si="61"/>
        <v>2015</v>
      </c>
    </row>
    <row r="3965" spans="1:21" ht="45" x14ac:dyDescent="0.2">
      <c r="A3965" s="8">
        <f>F3965/E3965</f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14" t="e">
        <f>F3965/M3965</f>
        <v>#DIV/0!</v>
      </c>
      <c r="Q3965" s="9" t="s">
        <v>8317</v>
      </c>
      <c r="R3965" s="9" t="s">
        <v>8318</v>
      </c>
      <c r="S3965" s="13">
        <f>(((K3965/60)/60)/24)+DATE(1970,1,1)+(-5/24)</f>
        <v>42295.945798611108</v>
      </c>
      <c r="T3965" s="13">
        <f>(((J3965/60)/60)/24)+DATE(1970,1,1)+(-5/24)</f>
        <v>42325.987465277773</v>
      </c>
      <c r="U3965">
        <f t="shared" si="61"/>
        <v>2015</v>
      </c>
    </row>
    <row r="3966" spans="1:21" ht="45" x14ac:dyDescent="0.2">
      <c r="A3966" s="8">
        <f>F3966/E3966</f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14">
        <f>F3966/M3966</f>
        <v>42</v>
      </c>
      <c r="Q3966" s="9" t="s">
        <v>8317</v>
      </c>
      <c r="R3966" s="9" t="s">
        <v>8318</v>
      </c>
      <c r="S3966" s="13">
        <f>(((K3966/60)/60)/24)+DATE(1970,1,1)+(-5/24)</f>
        <v>42053.513726851852</v>
      </c>
      <c r="T3966" s="13">
        <f>(((J3966/60)/60)/24)+DATE(1970,1,1)+(-5/24)</f>
        <v>42113.47206018518</v>
      </c>
      <c r="U3966">
        <f t="shared" si="61"/>
        <v>2015</v>
      </c>
    </row>
    <row r="3967" spans="1:21" ht="45" x14ac:dyDescent="0.2">
      <c r="A3967" s="8">
        <f>F3967/E3967</f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14">
        <f>F3967/M3967</f>
        <v>71.25</v>
      </c>
      <c r="Q3967" s="9" t="s">
        <v>8317</v>
      </c>
      <c r="R3967" s="9" t="s">
        <v>8318</v>
      </c>
      <c r="S3967" s="13">
        <f>(((K3967/60)/60)/24)+DATE(1970,1,1)+(-5/24)</f>
        <v>42414.027546296296</v>
      </c>
      <c r="T3967" s="13">
        <f>(((J3967/60)/60)/24)+DATE(1970,1,1)+(-5/24)</f>
        <v>42473.985879629625</v>
      </c>
      <c r="U3967">
        <f t="shared" si="61"/>
        <v>2016</v>
      </c>
    </row>
    <row r="3968" spans="1:21" ht="45" x14ac:dyDescent="0.2">
      <c r="A3968" s="8">
        <f>F3968/E3968</f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14">
        <f>F3968/M3968</f>
        <v>22.5</v>
      </c>
      <c r="Q3968" s="9" t="s">
        <v>8317</v>
      </c>
      <c r="R3968" s="9" t="s">
        <v>8318</v>
      </c>
      <c r="S3968" s="13">
        <f>(((K3968/60)/60)/24)+DATE(1970,1,1)+(-5/24)</f>
        <v>41801.503217592588</v>
      </c>
      <c r="T3968" s="13">
        <f>(((J3968/60)/60)/24)+DATE(1970,1,1)+(-5/24)</f>
        <v>41843.915972222218</v>
      </c>
      <c r="U3968">
        <f t="shared" si="61"/>
        <v>2014</v>
      </c>
    </row>
    <row r="3969" spans="1:21" ht="45" x14ac:dyDescent="0.2">
      <c r="A3969" s="8">
        <f>F3969/E3969</f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14">
        <f>F3969/M3969</f>
        <v>41</v>
      </c>
      <c r="Q3969" s="9" t="s">
        <v>8317</v>
      </c>
      <c r="R3969" s="9" t="s">
        <v>8318</v>
      </c>
      <c r="S3969" s="13">
        <f>(((K3969/60)/60)/24)+DATE(1970,1,1)+(-5/24)</f>
        <v>42770.082256944443</v>
      </c>
      <c r="T3969" s="13">
        <f>(((J3969/60)/60)/24)+DATE(1970,1,1)+(-5/24)</f>
        <v>42800.082256944443</v>
      </c>
      <c r="U3969">
        <f t="shared" si="61"/>
        <v>2017</v>
      </c>
    </row>
    <row r="3970" spans="1:21" ht="45" x14ac:dyDescent="0.2">
      <c r="A3970" s="8">
        <f>F3970/E3970</f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14">
        <f>F3970/M3970</f>
        <v>47.909090909090907</v>
      </c>
      <c r="Q3970" s="9" t="s">
        <v>8317</v>
      </c>
      <c r="R3970" s="9" t="s">
        <v>8318</v>
      </c>
      <c r="S3970" s="13">
        <f>(((K3970/60)/60)/24)+DATE(1970,1,1)+(-5/24)</f>
        <v>42452.60732638889</v>
      </c>
      <c r="T3970" s="13">
        <f>(((J3970/60)/60)/24)+DATE(1970,1,1)+(-5/24)</f>
        <v>42512.60732638889</v>
      </c>
      <c r="U3970">
        <f t="shared" si="61"/>
        <v>2016</v>
      </c>
    </row>
    <row r="3971" spans="1:21" ht="45" x14ac:dyDescent="0.2">
      <c r="A3971" s="8">
        <f>F3971/E3971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14">
        <f>F3971/M3971</f>
        <v>35.166666666666664</v>
      </c>
      <c r="Q3971" s="9" t="s">
        <v>8317</v>
      </c>
      <c r="R3971" s="9" t="s">
        <v>8318</v>
      </c>
      <c r="S3971" s="13">
        <f>(((K3971/60)/60)/24)+DATE(1970,1,1)+(-5/24)</f>
        <v>42601.646365740737</v>
      </c>
      <c r="T3971" s="13">
        <f>(((J3971/60)/60)/24)+DATE(1970,1,1)+(-5/24)</f>
        <v>42610.954861111109</v>
      </c>
      <c r="U3971">
        <f t="shared" ref="U3971:U4034" si="62">YEAR(S3971)</f>
        <v>2016</v>
      </c>
    </row>
    <row r="3972" spans="1:21" ht="45" x14ac:dyDescent="0.2">
      <c r="A3972" s="8">
        <f>F3972/E3972</f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14">
        <f>F3972/M3972</f>
        <v>5.5</v>
      </c>
      <c r="Q3972" s="9" t="s">
        <v>8317</v>
      </c>
      <c r="R3972" s="9" t="s">
        <v>8318</v>
      </c>
      <c r="S3972" s="13">
        <f>(((K3972/60)/60)/24)+DATE(1970,1,1)+(-5/24)</f>
        <v>42447.655219907399</v>
      </c>
      <c r="T3972" s="13">
        <f>(((J3972/60)/60)/24)+DATE(1970,1,1)+(-5/24)</f>
        <v>42477.655219907399</v>
      </c>
      <c r="U3972">
        <f t="shared" si="62"/>
        <v>2016</v>
      </c>
    </row>
    <row r="3973" spans="1:21" ht="45" x14ac:dyDescent="0.2">
      <c r="A3973" s="8">
        <f>F3973/E3973</f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14">
        <f>F3973/M3973</f>
        <v>22.666666666666668</v>
      </c>
      <c r="Q3973" s="9" t="s">
        <v>8317</v>
      </c>
      <c r="R3973" s="9" t="s">
        <v>8318</v>
      </c>
      <c r="S3973" s="13">
        <f>(((K3973/60)/60)/24)+DATE(1970,1,1)+(-5/24)</f>
        <v>41811.327847222223</v>
      </c>
      <c r="T3973" s="13">
        <f>(((J3973/60)/60)/24)+DATE(1970,1,1)+(-5/24)</f>
        <v>41841.327847222223</v>
      </c>
      <c r="U3973">
        <f t="shared" si="62"/>
        <v>2014</v>
      </c>
    </row>
    <row r="3974" spans="1:21" ht="30" x14ac:dyDescent="0.2">
      <c r="A3974" s="8">
        <f>F3974/E3974</f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14">
        <f>F3974/M3974</f>
        <v>26.375</v>
      </c>
      <c r="Q3974" s="9" t="s">
        <v>8317</v>
      </c>
      <c r="R3974" s="9" t="s">
        <v>8318</v>
      </c>
      <c r="S3974" s="13">
        <f>(((K3974/60)/60)/24)+DATE(1970,1,1)+(-5/24)</f>
        <v>41980.859189814808</v>
      </c>
      <c r="T3974" s="13">
        <f>(((J3974/60)/60)/24)+DATE(1970,1,1)+(-5/24)</f>
        <v>42040.859189814808</v>
      </c>
      <c r="U3974">
        <f t="shared" si="62"/>
        <v>2014</v>
      </c>
    </row>
    <row r="3975" spans="1:21" ht="45" x14ac:dyDescent="0.2">
      <c r="A3975" s="8">
        <f>F3975/E3975</f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14">
        <f>F3975/M3975</f>
        <v>105.54054054054055</v>
      </c>
      <c r="Q3975" s="9" t="s">
        <v>8317</v>
      </c>
      <c r="R3975" s="9" t="s">
        <v>8318</v>
      </c>
      <c r="S3975" s="13">
        <f>(((K3975/60)/60)/24)+DATE(1970,1,1)+(-5/24)</f>
        <v>42469.475810185184</v>
      </c>
      <c r="T3975" s="13">
        <f>(((J3975/60)/60)/24)+DATE(1970,1,1)+(-5/24)</f>
        <v>42498.958333333336</v>
      </c>
      <c r="U3975">
        <f t="shared" si="62"/>
        <v>2016</v>
      </c>
    </row>
    <row r="3976" spans="1:21" ht="45" x14ac:dyDescent="0.2">
      <c r="A3976" s="8">
        <f>F3976/E3976</f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14">
        <f>F3976/M3976</f>
        <v>29.09090909090909</v>
      </c>
      <c r="Q3976" s="9" t="s">
        <v>8317</v>
      </c>
      <c r="R3976" s="9" t="s">
        <v>8318</v>
      </c>
      <c r="S3976" s="13">
        <f>(((K3976/60)/60)/24)+DATE(1970,1,1)+(-5/24)</f>
        <v>42493.338518518511</v>
      </c>
      <c r="T3976" s="13">
        <f>(((J3976/60)/60)/24)+DATE(1970,1,1)+(-5/24)</f>
        <v>42523.338518518511</v>
      </c>
      <c r="U3976">
        <f t="shared" si="62"/>
        <v>2016</v>
      </c>
    </row>
    <row r="3977" spans="1:21" ht="45" x14ac:dyDescent="0.2">
      <c r="A3977" s="8">
        <f>F3977/E3977</f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14" t="e">
        <f>F3977/M3977</f>
        <v>#DIV/0!</v>
      </c>
      <c r="Q3977" s="9" t="s">
        <v>8317</v>
      </c>
      <c r="R3977" s="9" t="s">
        <v>8318</v>
      </c>
      <c r="S3977" s="13">
        <f>(((K3977/60)/60)/24)+DATE(1970,1,1)+(-5/24)</f>
        <v>42534.658541666664</v>
      </c>
      <c r="T3977" s="13">
        <f>(((J3977/60)/60)/24)+DATE(1970,1,1)+(-5/24)</f>
        <v>42564.658541666664</v>
      </c>
      <c r="U3977">
        <f t="shared" si="62"/>
        <v>2016</v>
      </c>
    </row>
    <row r="3978" spans="1:21" ht="45" x14ac:dyDescent="0.2">
      <c r="A3978" s="8">
        <f>F3978/E3978</f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14">
        <f>F3978/M3978</f>
        <v>62</v>
      </c>
      <c r="Q3978" s="9" t="s">
        <v>8317</v>
      </c>
      <c r="R3978" s="9" t="s">
        <v>8318</v>
      </c>
      <c r="S3978" s="13">
        <f>(((K3978/60)/60)/24)+DATE(1970,1,1)+(-5/24)</f>
        <v>41830.650011574071</v>
      </c>
      <c r="T3978" s="13">
        <f>(((J3978/60)/60)/24)+DATE(1970,1,1)+(-5/24)</f>
        <v>41852.083333333328</v>
      </c>
      <c r="U3978">
        <f t="shared" si="62"/>
        <v>2014</v>
      </c>
    </row>
    <row r="3979" spans="1:21" ht="45" x14ac:dyDescent="0.2">
      <c r="A3979" s="8">
        <f>F3979/E3979</f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14">
        <f>F3979/M3979</f>
        <v>217.5</v>
      </c>
      <c r="Q3979" s="9" t="s">
        <v>8317</v>
      </c>
      <c r="R3979" s="9" t="s">
        <v>8318</v>
      </c>
      <c r="S3979" s="13">
        <f>(((K3979/60)/60)/24)+DATE(1970,1,1)+(-5/24)</f>
        <v>42543.580231481479</v>
      </c>
      <c r="T3979" s="13">
        <f>(((J3979/60)/60)/24)+DATE(1970,1,1)+(-5/24)</f>
        <v>42573.580231481479</v>
      </c>
      <c r="U3979">
        <f t="shared" si="62"/>
        <v>2016</v>
      </c>
    </row>
    <row r="3980" spans="1:21" ht="45" x14ac:dyDescent="0.2">
      <c r="A3980" s="8">
        <f>F3980/E3980</f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14">
        <f>F3980/M3980</f>
        <v>26.75</v>
      </c>
      <c r="Q3980" s="9" t="s">
        <v>8317</v>
      </c>
      <c r="R3980" s="9" t="s">
        <v>8318</v>
      </c>
      <c r="S3980" s="13">
        <f>(((K3980/60)/60)/24)+DATE(1970,1,1)+(-5/24)</f>
        <v>41975.434641203705</v>
      </c>
      <c r="T3980" s="13">
        <f>(((J3980/60)/60)/24)+DATE(1970,1,1)+(-5/24)</f>
        <v>42035.434641203705</v>
      </c>
      <c r="U3980">
        <f t="shared" si="62"/>
        <v>2014</v>
      </c>
    </row>
    <row r="3981" spans="1:21" ht="45" x14ac:dyDescent="0.2">
      <c r="A3981" s="8">
        <f>F3981/E3981</f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14">
        <f>F3981/M3981</f>
        <v>18.333333333333332</v>
      </c>
      <c r="Q3981" s="9" t="s">
        <v>8317</v>
      </c>
      <c r="R3981" s="9" t="s">
        <v>8318</v>
      </c>
      <c r="S3981" s="13">
        <f>(((K3981/60)/60)/24)+DATE(1970,1,1)+(-5/24)</f>
        <v>42069.695104166669</v>
      </c>
      <c r="T3981" s="13">
        <f>(((J3981/60)/60)/24)+DATE(1970,1,1)+(-5/24)</f>
        <v>42092.624999999993</v>
      </c>
      <c r="U3981">
        <f t="shared" si="62"/>
        <v>2015</v>
      </c>
    </row>
    <row r="3982" spans="1:21" ht="45" x14ac:dyDescent="0.2">
      <c r="A3982" s="8">
        <f>F3982/E3982</f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14">
        <f>F3982/M3982</f>
        <v>64.285714285714292</v>
      </c>
      <c r="Q3982" s="9" t="s">
        <v>8317</v>
      </c>
      <c r="R3982" s="9" t="s">
        <v>8318</v>
      </c>
      <c r="S3982" s="13">
        <f>(((K3982/60)/60)/24)+DATE(1970,1,1)+(-5/24)</f>
        <v>41795.390590277777</v>
      </c>
      <c r="T3982" s="13">
        <f>(((J3982/60)/60)/24)+DATE(1970,1,1)+(-5/24)</f>
        <v>41825.390590277777</v>
      </c>
      <c r="U3982">
        <f t="shared" si="62"/>
        <v>2014</v>
      </c>
    </row>
    <row r="3983" spans="1:21" ht="30" x14ac:dyDescent="0.2">
      <c r="A3983" s="8">
        <f>F3983/E3983</f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14">
        <f>F3983/M3983</f>
        <v>175</v>
      </c>
      <c r="Q3983" s="9" t="s">
        <v>8317</v>
      </c>
      <c r="R3983" s="9" t="s">
        <v>8318</v>
      </c>
      <c r="S3983" s="13">
        <f>(((K3983/60)/60)/24)+DATE(1970,1,1)+(-5/24)</f>
        <v>42507.971631944441</v>
      </c>
      <c r="T3983" s="13">
        <f>(((J3983/60)/60)/24)+DATE(1970,1,1)+(-5/24)</f>
        <v>42567.971631944441</v>
      </c>
      <c r="U3983">
        <f t="shared" si="62"/>
        <v>2016</v>
      </c>
    </row>
    <row r="3984" spans="1:21" ht="60" x14ac:dyDescent="0.2">
      <c r="A3984" s="8">
        <f>F3984/E3984</f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14">
        <f>F3984/M3984</f>
        <v>34</v>
      </c>
      <c r="Q3984" s="9" t="s">
        <v>8317</v>
      </c>
      <c r="R3984" s="9" t="s">
        <v>8318</v>
      </c>
      <c r="S3984" s="13">
        <f>(((K3984/60)/60)/24)+DATE(1970,1,1)+(-5/24)</f>
        <v>42132.601620370369</v>
      </c>
      <c r="T3984" s="13">
        <f>(((J3984/60)/60)/24)+DATE(1970,1,1)+(-5/24)</f>
        <v>42192.601620370369</v>
      </c>
      <c r="U3984">
        <f t="shared" si="62"/>
        <v>2015</v>
      </c>
    </row>
    <row r="3985" spans="1:21" ht="45" x14ac:dyDescent="0.2">
      <c r="A3985" s="8">
        <f>F3985/E3985</f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14">
        <f>F3985/M3985</f>
        <v>84.282608695652172</v>
      </c>
      <c r="Q3985" s="9" t="s">
        <v>8317</v>
      </c>
      <c r="R3985" s="9" t="s">
        <v>8318</v>
      </c>
      <c r="S3985" s="13">
        <f>(((K3985/60)/60)/24)+DATE(1970,1,1)+(-5/24)</f>
        <v>41747.661527777775</v>
      </c>
      <c r="T3985" s="13">
        <f>(((J3985/60)/60)/24)+DATE(1970,1,1)+(-5/24)</f>
        <v>41779.082638888889</v>
      </c>
      <c r="U3985">
        <f t="shared" si="62"/>
        <v>2014</v>
      </c>
    </row>
    <row r="3986" spans="1:21" ht="45" x14ac:dyDescent="0.2">
      <c r="A3986" s="8">
        <f>F3986/E3986</f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14">
        <f>F3986/M3986</f>
        <v>9.5</v>
      </c>
      <c r="Q3986" s="9" t="s">
        <v>8317</v>
      </c>
      <c r="R3986" s="9" t="s">
        <v>8318</v>
      </c>
      <c r="S3986" s="13">
        <f>(((K3986/60)/60)/24)+DATE(1970,1,1)+(-5/24)</f>
        <v>41920.755138888882</v>
      </c>
      <c r="T3986" s="13">
        <f>(((J3986/60)/60)/24)+DATE(1970,1,1)+(-5/24)</f>
        <v>41950.791666666664</v>
      </c>
      <c r="U3986">
        <f t="shared" si="62"/>
        <v>2014</v>
      </c>
    </row>
    <row r="3987" spans="1:21" ht="45" x14ac:dyDescent="0.2">
      <c r="A3987" s="8">
        <f>F3987/E3987</f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14">
        <f>F3987/M3987</f>
        <v>33.736842105263158</v>
      </c>
      <c r="Q3987" s="9" t="s">
        <v>8317</v>
      </c>
      <c r="R3987" s="9" t="s">
        <v>8318</v>
      </c>
      <c r="S3987" s="13">
        <f>(((K3987/60)/60)/24)+DATE(1970,1,1)+(-5/24)</f>
        <v>42399.499074074069</v>
      </c>
      <c r="T3987" s="13">
        <f>(((J3987/60)/60)/24)+DATE(1970,1,1)+(-5/24)</f>
        <v>42420.670138888883</v>
      </c>
      <c r="U3987">
        <f t="shared" si="62"/>
        <v>2016</v>
      </c>
    </row>
    <row r="3988" spans="1:21" ht="45" x14ac:dyDescent="0.2">
      <c r="A3988" s="8">
        <f>F3988/E3988</f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14">
        <f>F3988/M3988</f>
        <v>37.53846153846154</v>
      </c>
      <c r="Q3988" s="9" t="s">
        <v>8317</v>
      </c>
      <c r="R3988" s="9" t="s">
        <v>8318</v>
      </c>
      <c r="S3988" s="13">
        <f>(((K3988/60)/60)/24)+DATE(1970,1,1)+(-5/24)</f>
        <v>42467.340208333328</v>
      </c>
      <c r="T3988" s="13">
        <f>(((J3988/60)/60)/24)+DATE(1970,1,1)+(-5/24)</f>
        <v>42496.336111111108</v>
      </c>
      <c r="U3988">
        <f t="shared" si="62"/>
        <v>2016</v>
      </c>
    </row>
    <row r="3989" spans="1:21" ht="45" x14ac:dyDescent="0.2">
      <c r="A3989" s="8">
        <f>F3989/E3989</f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14">
        <f>F3989/M3989</f>
        <v>11.615384615384615</v>
      </c>
      <c r="Q3989" s="9" t="s">
        <v>8317</v>
      </c>
      <c r="R3989" s="9" t="s">
        <v>8318</v>
      </c>
      <c r="S3989" s="13">
        <f>(((K3989/60)/60)/24)+DATE(1970,1,1)+(-5/24)</f>
        <v>41765.716319444444</v>
      </c>
      <c r="T3989" s="13">
        <f>(((J3989/60)/60)/24)+DATE(1970,1,1)+(-5/24)</f>
        <v>41775.716319444444</v>
      </c>
      <c r="U3989">
        <f t="shared" si="62"/>
        <v>2014</v>
      </c>
    </row>
    <row r="3990" spans="1:21" ht="30" x14ac:dyDescent="0.2">
      <c r="A3990" s="8">
        <f>F3990/E3990</f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14">
        <f>F3990/M3990</f>
        <v>8</v>
      </c>
      <c r="Q3990" s="9" t="s">
        <v>8317</v>
      </c>
      <c r="R3990" s="9" t="s">
        <v>8318</v>
      </c>
      <c r="S3990" s="13">
        <f>(((K3990/60)/60)/24)+DATE(1970,1,1)+(-5/24)</f>
        <v>42229.872835648144</v>
      </c>
      <c r="T3990" s="13">
        <f>(((J3990/60)/60)/24)+DATE(1970,1,1)+(-5/24)</f>
        <v>42244.872835648144</v>
      </c>
      <c r="U3990">
        <f t="shared" si="62"/>
        <v>2015</v>
      </c>
    </row>
    <row r="3991" spans="1:21" ht="45" x14ac:dyDescent="0.2">
      <c r="A3991" s="8">
        <f>F3991/E3991</f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14" t="e">
        <f>F3991/M3991</f>
        <v>#DIV/0!</v>
      </c>
      <c r="Q3991" s="9" t="s">
        <v>8317</v>
      </c>
      <c r="R3991" s="9" t="s">
        <v>8318</v>
      </c>
      <c r="S3991" s="13">
        <f>(((K3991/60)/60)/24)+DATE(1970,1,1)+(-5/24)</f>
        <v>42286.541446759256</v>
      </c>
      <c r="T3991" s="13">
        <f>(((J3991/60)/60)/24)+DATE(1970,1,1)+(-5/24)</f>
        <v>42316.583113425928</v>
      </c>
      <c r="U3991">
        <f t="shared" si="62"/>
        <v>2015</v>
      </c>
    </row>
    <row r="3992" spans="1:21" ht="45" x14ac:dyDescent="0.2">
      <c r="A3992" s="8">
        <f>F3992/E3992</f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14">
        <f>F3992/M3992</f>
        <v>23</v>
      </c>
      <c r="Q3992" s="9" t="s">
        <v>8317</v>
      </c>
      <c r="R3992" s="9" t="s">
        <v>8318</v>
      </c>
      <c r="S3992" s="13">
        <f>(((K3992/60)/60)/24)+DATE(1970,1,1)+(-5/24)</f>
        <v>42401.464039351849</v>
      </c>
      <c r="T3992" s="13">
        <f>(((J3992/60)/60)/24)+DATE(1970,1,1)+(-5/24)</f>
        <v>42431.464039351849</v>
      </c>
      <c r="U3992">
        <f t="shared" si="62"/>
        <v>2016</v>
      </c>
    </row>
    <row r="3993" spans="1:21" ht="30" x14ac:dyDescent="0.2">
      <c r="A3993" s="8">
        <f>F3993/E3993</f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14">
        <f>F3993/M3993</f>
        <v>100</v>
      </c>
      <c r="Q3993" s="9" t="s">
        <v>8317</v>
      </c>
      <c r="R3993" s="9" t="s">
        <v>8318</v>
      </c>
      <c r="S3993" s="13">
        <f>(((K3993/60)/60)/24)+DATE(1970,1,1)+(-5/24)</f>
        <v>42125.436134259253</v>
      </c>
      <c r="T3993" s="13">
        <f>(((J3993/60)/60)/24)+DATE(1970,1,1)+(-5/24)</f>
        <v>42155.436134259253</v>
      </c>
      <c r="U3993">
        <f t="shared" si="62"/>
        <v>2015</v>
      </c>
    </row>
    <row r="3994" spans="1:21" ht="45" x14ac:dyDescent="0.2">
      <c r="A3994" s="8">
        <f>F3994/E3994</f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14">
        <f>F3994/M3994</f>
        <v>60.111111111111114</v>
      </c>
      <c r="Q3994" s="9" t="s">
        <v>8317</v>
      </c>
      <c r="R3994" s="9" t="s">
        <v>8318</v>
      </c>
      <c r="S3994" s="13">
        <f>(((K3994/60)/60)/24)+DATE(1970,1,1)+(-5/24)</f>
        <v>42289.732164351844</v>
      </c>
      <c r="T3994" s="13">
        <f>(((J3994/60)/60)/24)+DATE(1970,1,1)+(-5/24)</f>
        <v>42349.773831018516</v>
      </c>
      <c r="U3994">
        <f t="shared" si="62"/>
        <v>2015</v>
      </c>
    </row>
    <row r="3995" spans="1:21" ht="45" x14ac:dyDescent="0.2">
      <c r="A3995" s="8">
        <f>F3995/E3995</f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14">
        <f>F3995/M3995</f>
        <v>3</v>
      </c>
      <c r="Q3995" s="9" t="s">
        <v>8317</v>
      </c>
      <c r="R3995" s="9" t="s">
        <v>8318</v>
      </c>
      <c r="S3995" s="13">
        <f>(((K3995/60)/60)/24)+DATE(1970,1,1)+(-5/24)</f>
        <v>42107.656388888885</v>
      </c>
      <c r="T3995" s="13">
        <f>(((J3995/60)/60)/24)+DATE(1970,1,1)+(-5/24)</f>
        <v>42137.656388888885</v>
      </c>
      <c r="U3995">
        <f t="shared" si="62"/>
        <v>2015</v>
      </c>
    </row>
    <row r="3996" spans="1:21" ht="30" x14ac:dyDescent="0.2">
      <c r="A3996" s="8">
        <f>F3996/E3996</f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14">
        <f>F3996/M3996</f>
        <v>5</v>
      </c>
      <c r="Q3996" s="9" t="s">
        <v>8317</v>
      </c>
      <c r="R3996" s="9" t="s">
        <v>8318</v>
      </c>
      <c r="S3996" s="13">
        <f>(((K3996/60)/60)/24)+DATE(1970,1,1)+(-5/24)</f>
        <v>41809.181597222218</v>
      </c>
      <c r="T3996" s="13">
        <f>(((J3996/60)/60)/24)+DATE(1970,1,1)+(-5/24)</f>
        <v>41839.181597222218</v>
      </c>
      <c r="U3996">
        <f t="shared" si="62"/>
        <v>2014</v>
      </c>
    </row>
    <row r="3997" spans="1:21" ht="45" x14ac:dyDescent="0.2">
      <c r="A3997" s="8">
        <f>F3997/E3997</f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14">
        <f>F3997/M3997</f>
        <v>17.5</v>
      </c>
      <c r="Q3997" s="9" t="s">
        <v>8317</v>
      </c>
      <c r="R3997" s="9" t="s">
        <v>8318</v>
      </c>
      <c r="S3997" s="13">
        <f>(((K3997/60)/60)/24)+DATE(1970,1,1)+(-5/24)</f>
        <v>42019.475428240738</v>
      </c>
      <c r="T3997" s="13">
        <f>(((J3997/60)/60)/24)+DATE(1970,1,1)+(-5/24)</f>
        <v>42049.268749999996</v>
      </c>
      <c r="U3997">
        <f t="shared" si="62"/>
        <v>2015</v>
      </c>
    </row>
    <row r="3998" spans="1:21" ht="45" x14ac:dyDescent="0.2">
      <c r="A3998" s="8">
        <f>F3998/E3998</f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14">
        <f>F3998/M3998</f>
        <v>29.235294117647058</v>
      </c>
      <c r="Q3998" s="9" t="s">
        <v>8317</v>
      </c>
      <c r="R3998" s="9" t="s">
        <v>8318</v>
      </c>
      <c r="S3998" s="13">
        <f>(((K3998/60)/60)/24)+DATE(1970,1,1)+(-5/24)</f>
        <v>41950.058611111104</v>
      </c>
      <c r="T3998" s="13">
        <f>(((J3998/60)/60)/24)+DATE(1970,1,1)+(-5/24)</f>
        <v>41963.461111111108</v>
      </c>
      <c r="U3998">
        <f t="shared" si="62"/>
        <v>2014</v>
      </c>
    </row>
    <row r="3999" spans="1:21" ht="45" x14ac:dyDescent="0.2">
      <c r="A3999" s="8">
        <f>F3999/E3999</f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14" t="e">
        <f>F3999/M3999</f>
        <v>#DIV/0!</v>
      </c>
      <c r="Q3999" s="9" t="s">
        <v>8317</v>
      </c>
      <c r="R3999" s="9" t="s">
        <v>8318</v>
      </c>
      <c r="S3999" s="13">
        <f>(((K3999/60)/60)/24)+DATE(1970,1,1)+(-5/24)</f>
        <v>42069.183113425919</v>
      </c>
      <c r="T3999" s="13">
        <f>(((J3999/60)/60)/24)+DATE(1970,1,1)+(-5/24)</f>
        <v>42099.141446759262</v>
      </c>
      <c r="U3999">
        <f t="shared" si="62"/>
        <v>2015</v>
      </c>
    </row>
    <row r="4000" spans="1:21" ht="45" x14ac:dyDescent="0.2">
      <c r="A4000" s="8">
        <f>F4000/E4000</f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14">
        <f>F4000/M4000</f>
        <v>59.583333333333336</v>
      </c>
      <c r="Q4000" s="9" t="s">
        <v>8317</v>
      </c>
      <c r="R4000" s="9" t="s">
        <v>8318</v>
      </c>
      <c r="S4000" s="13">
        <f>(((K4000/60)/60)/24)+DATE(1970,1,1)+(-5/24)</f>
        <v>42061.754930555551</v>
      </c>
      <c r="T4000" s="13">
        <f>(((J4000/60)/60)/24)+DATE(1970,1,1)+(-5/24)</f>
        <v>42091.713263888887</v>
      </c>
      <c r="U4000">
        <f t="shared" si="62"/>
        <v>2015</v>
      </c>
    </row>
    <row r="4001" spans="1:21" ht="45" x14ac:dyDescent="0.2">
      <c r="A4001" s="8">
        <f>F4001/E4001</f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14">
        <f>F4001/M4001</f>
        <v>82.571428571428569</v>
      </c>
      <c r="Q4001" s="9" t="s">
        <v>8317</v>
      </c>
      <c r="R4001" s="9" t="s">
        <v>8318</v>
      </c>
      <c r="S4001" s="13">
        <f>(((K4001/60)/60)/24)+DATE(1970,1,1)+(-5/24)</f>
        <v>41842.620347222219</v>
      </c>
      <c r="T4001" s="13">
        <f>(((J4001/60)/60)/24)+DATE(1970,1,1)+(-5/24)</f>
        <v>41882.619317129625</v>
      </c>
      <c r="U4001">
        <f t="shared" si="62"/>
        <v>2014</v>
      </c>
    </row>
    <row r="4002" spans="1:21" x14ac:dyDescent="0.2">
      <c r="A4002" s="8">
        <f>F4002/E4002</f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14">
        <f>F4002/M4002</f>
        <v>10</v>
      </c>
      <c r="Q4002" s="9" t="s">
        <v>8317</v>
      </c>
      <c r="R4002" s="9" t="s">
        <v>8318</v>
      </c>
      <c r="S4002" s="13">
        <f>(((K4002/60)/60)/24)+DATE(1970,1,1)+(-5/24)</f>
        <v>42437.437013888884</v>
      </c>
      <c r="T4002" s="13">
        <f>(((J4002/60)/60)/24)+DATE(1970,1,1)+(-5/24)</f>
        <v>42497.39534722222</v>
      </c>
      <c r="U4002">
        <f t="shared" si="62"/>
        <v>2016</v>
      </c>
    </row>
    <row r="4003" spans="1:21" ht="45" x14ac:dyDescent="0.2">
      <c r="A4003" s="8">
        <f>F4003/E4003</f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14">
        <f>F4003/M4003</f>
        <v>32.357142857142854</v>
      </c>
      <c r="Q4003" s="9" t="s">
        <v>8317</v>
      </c>
      <c r="R4003" s="9" t="s">
        <v>8318</v>
      </c>
      <c r="S4003" s="13">
        <f>(((K4003/60)/60)/24)+DATE(1970,1,1)+(-5/24)</f>
        <v>42775.755879629629</v>
      </c>
      <c r="T4003" s="13">
        <f>(((J4003/60)/60)/24)+DATE(1970,1,1)+(-5/24)</f>
        <v>42795.583333333336</v>
      </c>
      <c r="U4003">
        <f t="shared" si="62"/>
        <v>2017</v>
      </c>
    </row>
    <row r="4004" spans="1:21" ht="45" x14ac:dyDescent="0.2">
      <c r="A4004" s="8">
        <f>F4004/E4004</f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14">
        <f>F4004/M4004</f>
        <v>5.75</v>
      </c>
      <c r="Q4004" s="9" t="s">
        <v>8317</v>
      </c>
      <c r="R4004" s="9" t="s">
        <v>8318</v>
      </c>
      <c r="S4004" s="13">
        <f>(((K4004/60)/60)/24)+DATE(1970,1,1)+(-5/24)</f>
        <v>41878.835196759253</v>
      </c>
      <c r="T4004" s="13">
        <f>(((J4004/60)/60)/24)+DATE(1970,1,1)+(-5/24)</f>
        <v>41908.835196759253</v>
      </c>
      <c r="U4004">
        <f t="shared" si="62"/>
        <v>2014</v>
      </c>
    </row>
    <row r="4005" spans="1:21" ht="45" x14ac:dyDescent="0.2">
      <c r="A4005" s="8">
        <f>F4005/E4005</f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14">
        <f>F4005/M4005</f>
        <v>100.5</v>
      </c>
      <c r="Q4005" s="9" t="s">
        <v>8317</v>
      </c>
      <c r="R4005" s="9" t="s">
        <v>8318</v>
      </c>
      <c r="S4005" s="13">
        <f>(((K4005/60)/60)/24)+DATE(1970,1,1)+(-5/24)</f>
        <v>42020.379016203697</v>
      </c>
      <c r="T4005" s="13">
        <f>(((J4005/60)/60)/24)+DATE(1970,1,1)+(-5/24)</f>
        <v>42050.379016203697</v>
      </c>
      <c r="U4005">
        <f t="shared" si="62"/>
        <v>2015</v>
      </c>
    </row>
    <row r="4006" spans="1:21" x14ac:dyDescent="0.2">
      <c r="A4006" s="8">
        <f>F4006/E4006</f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14">
        <f>F4006/M4006</f>
        <v>1</v>
      </c>
      <c r="Q4006" s="9" t="s">
        <v>8317</v>
      </c>
      <c r="R4006" s="9" t="s">
        <v>8318</v>
      </c>
      <c r="S4006" s="13">
        <f>(((K4006/60)/60)/24)+DATE(1970,1,1)+(-5/24)</f>
        <v>41889.954363425924</v>
      </c>
      <c r="T4006" s="13">
        <f>(((J4006/60)/60)/24)+DATE(1970,1,1)+(-5/24)</f>
        <v>41919.954363425924</v>
      </c>
      <c r="U4006">
        <f t="shared" si="62"/>
        <v>2014</v>
      </c>
    </row>
    <row r="4007" spans="1:21" ht="45" x14ac:dyDescent="0.2">
      <c r="A4007" s="8">
        <f>F4007/E4007</f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14">
        <f>F4007/M4007</f>
        <v>20</v>
      </c>
      <c r="Q4007" s="9" t="s">
        <v>8317</v>
      </c>
      <c r="R4007" s="9" t="s">
        <v>8318</v>
      </c>
      <c r="S4007" s="13">
        <f>(((K4007/60)/60)/24)+DATE(1970,1,1)+(-5/24)</f>
        <v>41872.599363425921</v>
      </c>
      <c r="T4007" s="13">
        <f>(((J4007/60)/60)/24)+DATE(1970,1,1)+(-5/24)</f>
        <v>41932.599363425921</v>
      </c>
      <c r="U4007">
        <f t="shared" si="62"/>
        <v>2014</v>
      </c>
    </row>
    <row r="4008" spans="1:21" ht="45" x14ac:dyDescent="0.2">
      <c r="A4008" s="8">
        <f>F4008/E4008</f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14">
        <f>F4008/M4008</f>
        <v>2</v>
      </c>
      <c r="Q4008" s="9" t="s">
        <v>8317</v>
      </c>
      <c r="R4008" s="9" t="s">
        <v>8318</v>
      </c>
      <c r="S4008" s="13">
        <f>(((K4008/60)/60)/24)+DATE(1970,1,1)+(-5/24)</f>
        <v>42391.564664351848</v>
      </c>
      <c r="T4008" s="13">
        <f>(((J4008/60)/60)/24)+DATE(1970,1,1)+(-5/24)</f>
        <v>42416.564664351848</v>
      </c>
      <c r="U4008">
        <f t="shared" si="62"/>
        <v>2016</v>
      </c>
    </row>
    <row r="4009" spans="1:21" ht="45" x14ac:dyDescent="0.2">
      <c r="A4009" s="8">
        <f>F4009/E4009</f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14">
        <f>F4009/M4009</f>
        <v>5</v>
      </c>
      <c r="Q4009" s="9" t="s">
        <v>8317</v>
      </c>
      <c r="R4009" s="9" t="s">
        <v>8318</v>
      </c>
      <c r="S4009" s="13">
        <f>(((K4009/60)/60)/24)+DATE(1970,1,1)+(-5/24)</f>
        <v>41848.564594907402</v>
      </c>
      <c r="T4009" s="13">
        <f>(((J4009/60)/60)/24)+DATE(1970,1,1)+(-5/24)</f>
        <v>41877.477777777778</v>
      </c>
      <c r="U4009">
        <f t="shared" si="62"/>
        <v>2014</v>
      </c>
    </row>
    <row r="4010" spans="1:21" ht="45" x14ac:dyDescent="0.2">
      <c r="A4010" s="8">
        <f>F4010/E4010</f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14">
        <f>F4010/M4010</f>
        <v>15</v>
      </c>
      <c r="Q4010" s="9" t="s">
        <v>8317</v>
      </c>
      <c r="R4010" s="9" t="s">
        <v>8318</v>
      </c>
      <c r="S4010" s="13">
        <f>(((K4010/60)/60)/24)+DATE(1970,1,1)+(-5/24)</f>
        <v>42177.755868055552</v>
      </c>
      <c r="T4010" s="13">
        <f>(((J4010/60)/60)/24)+DATE(1970,1,1)+(-5/24)</f>
        <v>42207.755868055552</v>
      </c>
      <c r="U4010">
        <f t="shared" si="62"/>
        <v>2015</v>
      </c>
    </row>
    <row r="4011" spans="1:21" ht="45" x14ac:dyDescent="0.2">
      <c r="A4011" s="8">
        <f>F4011/E4011</f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14">
        <f>F4011/M4011</f>
        <v>25</v>
      </c>
      <c r="Q4011" s="9" t="s">
        <v>8317</v>
      </c>
      <c r="R4011" s="9" t="s">
        <v>8318</v>
      </c>
      <c r="S4011" s="13">
        <f>(((K4011/60)/60)/24)+DATE(1970,1,1)+(-5/24)</f>
        <v>41851.492592592593</v>
      </c>
      <c r="T4011" s="13">
        <f>(((J4011/60)/60)/24)+DATE(1970,1,1)+(-5/24)</f>
        <v>41891.492592592593</v>
      </c>
      <c r="U4011">
        <f t="shared" si="62"/>
        <v>2014</v>
      </c>
    </row>
    <row r="4012" spans="1:21" ht="45" x14ac:dyDescent="0.2">
      <c r="A4012" s="8">
        <f>F4012/E4012</f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14">
        <f>F4012/M4012</f>
        <v>45.842105263157897</v>
      </c>
      <c r="Q4012" s="9" t="s">
        <v>8317</v>
      </c>
      <c r="R4012" s="9" t="s">
        <v>8318</v>
      </c>
      <c r="S4012" s="13">
        <f>(((K4012/60)/60)/24)+DATE(1970,1,1)+(-5/24)</f>
        <v>41921.562106481477</v>
      </c>
      <c r="T4012" s="13">
        <f>(((J4012/60)/60)/24)+DATE(1970,1,1)+(-5/24)</f>
        <v>41938.562106481477</v>
      </c>
      <c r="U4012">
        <f t="shared" si="62"/>
        <v>2014</v>
      </c>
    </row>
    <row r="4013" spans="1:21" ht="45" x14ac:dyDescent="0.2">
      <c r="A4013" s="8">
        <f>F4013/E4013</f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14">
        <f>F4013/M4013</f>
        <v>4.75</v>
      </c>
      <c r="Q4013" s="9" t="s">
        <v>8317</v>
      </c>
      <c r="R4013" s="9" t="s">
        <v>8318</v>
      </c>
      <c r="S4013" s="13">
        <f>(((K4013/60)/60)/24)+DATE(1970,1,1)+(-5/24)</f>
        <v>42002.336550925924</v>
      </c>
      <c r="T4013" s="13">
        <f>(((J4013/60)/60)/24)+DATE(1970,1,1)+(-5/24)</f>
        <v>42032.336550925924</v>
      </c>
      <c r="U4013">
        <f t="shared" si="62"/>
        <v>2014</v>
      </c>
    </row>
    <row r="4014" spans="1:21" ht="45" x14ac:dyDescent="0.2">
      <c r="A4014" s="8">
        <f>F4014/E4014</f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14" t="e">
        <f>F4014/M4014</f>
        <v>#DIV/0!</v>
      </c>
      <c r="Q4014" s="9" t="s">
        <v>8317</v>
      </c>
      <c r="R4014" s="9" t="s">
        <v>8318</v>
      </c>
      <c r="S4014" s="13">
        <f>(((K4014/60)/60)/24)+DATE(1970,1,1)+(-5/24)</f>
        <v>42096.336215277777</v>
      </c>
      <c r="T4014" s="13">
        <f>(((J4014/60)/60)/24)+DATE(1970,1,1)+(-5/24)</f>
        <v>42126.336215277777</v>
      </c>
      <c r="U4014">
        <f t="shared" si="62"/>
        <v>2015</v>
      </c>
    </row>
    <row r="4015" spans="1:21" ht="45" x14ac:dyDescent="0.2">
      <c r="A4015" s="8">
        <f>F4015/E4015</f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14">
        <f>F4015/M4015</f>
        <v>13</v>
      </c>
      <c r="Q4015" s="9" t="s">
        <v>8317</v>
      </c>
      <c r="R4015" s="9" t="s">
        <v>8318</v>
      </c>
      <c r="S4015" s="13">
        <f>(((K4015/60)/60)/24)+DATE(1970,1,1)+(-5/24)</f>
        <v>42021.092858796292</v>
      </c>
      <c r="T4015" s="13">
        <f>(((J4015/60)/60)/24)+DATE(1970,1,1)+(-5/24)</f>
        <v>42051.092858796292</v>
      </c>
      <c r="U4015">
        <f t="shared" si="62"/>
        <v>2015</v>
      </c>
    </row>
    <row r="4016" spans="1:21" ht="45" x14ac:dyDescent="0.2">
      <c r="A4016" s="8">
        <f>F4016/E4016</f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14" t="e">
        <f>F4016/M4016</f>
        <v>#DIV/0!</v>
      </c>
      <c r="Q4016" s="9" t="s">
        <v>8317</v>
      </c>
      <c r="R4016" s="9" t="s">
        <v>8318</v>
      </c>
      <c r="S4016" s="13">
        <f>(((K4016/60)/60)/24)+DATE(1970,1,1)+(-5/24)</f>
        <v>42419.037835648145</v>
      </c>
      <c r="T4016" s="13">
        <f>(((J4016/60)/60)/24)+DATE(1970,1,1)+(-5/24)</f>
        <v>42434.037835648145</v>
      </c>
      <c r="U4016">
        <f t="shared" si="62"/>
        <v>2016</v>
      </c>
    </row>
    <row r="4017" spans="1:21" ht="45" x14ac:dyDescent="0.2">
      <c r="A4017" s="8">
        <f>F4017/E4017</f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14">
        <f>F4017/M4017</f>
        <v>1</v>
      </c>
      <c r="Q4017" s="9" t="s">
        <v>8317</v>
      </c>
      <c r="R4017" s="9" t="s">
        <v>8318</v>
      </c>
      <c r="S4017" s="13">
        <f>(((K4017/60)/60)/24)+DATE(1970,1,1)+(-5/24)</f>
        <v>42174.572488425918</v>
      </c>
      <c r="T4017" s="13">
        <f>(((J4017/60)/60)/24)+DATE(1970,1,1)+(-5/24)</f>
        <v>42204.572488425918</v>
      </c>
      <c r="U4017">
        <f t="shared" si="62"/>
        <v>2015</v>
      </c>
    </row>
    <row r="4018" spans="1:21" ht="45" x14ac:dyDescent="0.2">
      <c r="A4018" s="8">
        <f>F4018/E4018</f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14">
        <f>F4018/M4018</f>
        <v>10</v>
      </c>
      <c r="Q4018" s="9" t="s">
        <v>8317</v>
      </c>
      <c r="R4018" s="9" t="s">
        <v>8318</v>
      </c>
      <c r="S4018" s="13">
        <f>(((K4018/60)/60)/24)+DATE(1970,1,1)+(-5/24)</f>
        <v>41869.664351851847</v>
      </c>
      <c r="T4018" s="13">
        <f>(((J4018/60)/60)/24)+DATE(1970,1,1)+(-5/24)</f>
        <v>41899.664351851847</v>
      </c>
      <c r="U4018">
        <f t="shared" si="62"/>
        <v>2014</v>
      </c>
    </row>
    <row r="4019" spans="1:21" ht="45" x14ac:dyDescent="0.2">
      <c r="A4019" s="8">
        <f>F4019/E4019</f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14">
        <f>F4019/M4019</f>
        <v>52.5</v>
      </c>
      <c r="Q4019" s="9" t="s">
        <v>8317</v>
      </c>
      <c r="R4019" s="9" t="s">
        <v>8318</v>
      </c>
      <c r="S4019" s="13">
        <f>(((K4019/60)/60)/24)+DATE(1970,1,1)+(-5/24)</f>
        <v>41856.463819444441</v>
      </c>
      <c r="T4019" s="13">
        <f>(((J4019/60)/60)/24)+DATE(1970,1,1)+(-5/24)</f>
        <v>41886.463819444441</v>
      </c>
      <c r="U4019">
        <f t="shared" si="62"/>
        <v>2014</v>
      </c>
    </row>
    <row r="4020" spans="1:21" ht="30" x14ac:dyDescent="0.2">
      <c r="A4020" s="8">
        <f>F4020/E4020</f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14">
        <f>F4020/M4020</f>
        <v>32.5</v>
      </c>
      <c r="Q4020" s="9" t="s">
        <v>8317</v>
      </c>
      <c r="R4020" s="9" t="s">
        <v>8318</v>
      </c>
      <c r="S4020" s="13">
        <f>(((K4020/60)/60)/24)+DATE(1970,1,1)+(-5/24)</f>
        <v>42620.702638888884</v>
      </c>
      <c r="T4020" s="13">
        <f>(((J4020/60)/60)/24)+DATE(1970,1,1)+(-5/24)</f>
        <v>42650.702638888884</v>
      </c>
      <c r="U4020">
        <f t="shared" si="62"/>
        <v>2016</v>
      </c>
    </row>
    <row r="4021" spans="1:21" ht="45" x14ac:dyDescent="0.2">
      <c r="A4021" s="8">
        <f>F4021/E4021</f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14">
        <f>F4021/M4021</f>
        <v>7.25</v>
      </c>
      <c r="Q4021" s="9" t="s">
        <v>8317</v>
      </c>
      <c r="R4021" s="9" t="s">
        <v>8318</v>
      </c>
      <c r="S4021" s="13">
        <f>(((K4021/60)/60)/24)+DATE(1970,1,1)+(-5/24)</f>
        <v>42417.467546296299</v>
      </c>
      <c r="T4021" s="13">
        <f>(((J4021/60)/60)/24)+DATE(1970,1,1)+(-5/24)</f>
        <v>42475.477777777771</v>
      </c>
      <c r="U4021">
        <f t="shared" si="62"/>
        <v>2016</v>
      </c>
    </row>
    <row r="4022" spans="1:21" ht="45" x14ac:dyDescent="0.2">
      <c r="A4022" s="8">
        <f>F4022/E4022</f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14">
        <f>F4022/M4022</f>
        <v>33.333333333333336</v>
      </c>
      <c r="Q4022" s="9" t="s">
        <v>8317</v>
      </c>
      <c r="R4022" s="9" t="s">
        <v>8318</v>
      </c>
      <c r="S4022" s="13">
        <f>(((K4022/60)/60)/24)+DATE(1970,1,1)+(-5/24)</f>
        <v>42056.982627314814</v>
      </c>
      <c r="T4022" s="13">
        <f>(((J4022/60)/60)/24)+DATE(1970,1,1)+(-5/24)</f>
        <v>42086.940960648142</v>
      </c>
      <c r="U4022">
        <f t="shared" si="62"/>
        <v>2015</v>
      </c>
    </row>
    <row r="4023" spans="1:21" ht="45" x14ac:dyDescent="0.2">
      <c r="A4023" s="8">
        <f>F4023/E4023</f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14">
        <f>F4023/M4023</f>
        <v>62.5</v>
      </c>
      <c r="Q4023" s="9" t="s">
        <v>8317</v>
      </c>
      <c r="R4023" s="9" t="s">
        <v>8318</v>
      </c>
      <c r="S4023" s="13">
        <f>(((K4023/60)/60)/24)+DATE(1970,1,1)+(-5/24)</f>
        <v>41878.703217592592</v>
      </c>
      <c r="T4023" s="13">
        <f>(((J4023/60)/60)/24)+DATE(1970,1,1)+(-5/24)</f>
        <v>41938.703217592592</v>
      </c>
      <c r="U4023">
        <f t="shared" si="62"/>
        <v>2014</v>
      </c>
    </row>
    <row r="4024" spans="1:21" ht="30" x14ac:dyDescent="0.2">
      <c r="A4024" s="8">
        <f>F4024/E4024</f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14">
        <f>F4024/M4024</f>
        <v>63.558375634517766</v>
      </c>
      <c r="Q4024" s="9" t="s">
        <v>8317</v>
      </c>
      <c r="R4024" s="9" t="s">
        <v>8318</v>
      </c>
      <c r="S4024" s="13">
        <f>(((K4024/60)/60)/24)+DATE(1970,1,1)+(-5/24)</f>
        <v>41990.375775462955</v>
      </c>
      <c r="T4024" s="13">
        <f>(((J4024/60)/60)/24)+DATE(1970,1,1)+(-5/24)</f>
        <v>42035.912499999999</v>
      </c>
      <c r="U4024">
        <f t="shared" si="62"/>
        <v>2014</v>
      </c>
    </row>
    <row r="4025" spans="1:21" ht="45" x14ac:dyDescent="0.2">
      <c r="A4025" s="8">
        <f>F4025/E4025</f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14" t="e">
        <f>F4025/M4025</f>
        <v>#DIV/0!</v>
      </c>
      <c r="Q4025" s="9" t="s">
        <v>8317</v>
      </c>
      <c r="R4025" s="9" t="s">
        <v>8318</v>
      </c>
      <c r="S4025" s="13">
        <f>(((K4025/60)/60)/24)+DATE(1970,1,1)+(-5/24)</f>
        <v>42408.791238425918</v>
      </c>
      <c r="T4025" s="13">
        <f>(((J4025/60)/60)/24)+DATE(1970,1,1)+(-5/24)</f>
        <v>42453.749571759261</v>
      </c>
      <c r="U4025">
        <f t="shared" si="62"/>
        <v>2016</v>
      </c>
    </row>
    <row r="4026" spans="1:21" ht="45" x14ac:dyDescent="0.2">
      <c r="A4026" s="8">
        <f>F4026/E4026</f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14">
        <f>F4026/M4026</f>
        <v>10</v>
      </c>
      <c r="Q4026" s="9" t="s">
        <v>8317</v>
      </c>
      <c r="R4026" s="9" t="s">
        <v>8318</v>
      </c>
      <c r="S4026" s="13">
        <f>(((K4026/60)/60)/24)+DATE(1970,1,1)+(-5/24)</f>
        <v>42217.461770833332</v>
      </c>
      <c r="T4026" s="13">
        <f>(((J4026/60)/60)/24)+DATE(1970,1,1)+(-5/24)</f>
        <v>42247.461770833332</v>
      </c>
      <c r="U4026">
        <f t="shared" si="62"/>
        <v>2015</v>
      </c>
    </row>
    <row r="4027" spans="1:21" ht="45" x14ac:dyDescent="0.2">
      <c r="A4027" s="8">
        <f>F4027/E4027</f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14">
        <f>F4027/M4027</f>
        <v>62.5</v>
      </c>
      <c r="Q4027" s="9" t="s">
        <v>8317</v>
      </c>
      <c r="R4027" s="9" t="s">
        <v>8318</v>
      </c>
      <c r="S4027" s="13">
        <f>(((K4027/60)/60)/24)+DATE(1970,1,1)+(-5/24)</f>
        <v>42151.029351851852</v>
      </c>
      <c r="T4027" s="13">
        <f>(((J4027/60)/60)/24)+DATE(1970,1,1)+(-5/24)</f>
        <v>42211.029351851852</v>
      </c>
      <c r="U4027">
        <f t="shared" si="62"/>
        <v>2015</v>
      </c>
    </row>
    <row r="4028" spans="1:21" ht="45" x14ac:dyDescent="0.2">
      <c r="A4028" s="8">
        <f>F4028/E4028</f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14" t="e">
        <f>F4028/M4028</f>
        <v>#DIV/0!</v>
      </c>
      <c r="Q4028" s="9" t="s">
        <v>8317</v>
      </c>
      <c r="R4028" s="9" t="s">
        <v>8318</v>
      </c>
      <c r="S4028" s="13">
        <f>(((K4028/60)/60)/24)+DATE(1970,1,1)+(-5/24)</f>
        <v>42282.447210648148</v>
      </c>
      <c r="T4028" s="13">
        <f>(((J4028/60)/60)/24)+DATE(1970,1,1)+(-5/24)</f>
        <v>42342.488877314812</v>
      </c>
      <c r="U4028">
        <f t="shared" si="62"/>
        <v>2015</v>
      </c>
    </row>
    <row r="4029" spans="1:21" ht="45" x14ac:dyDescent="0.2">
      <c r="A4029" s="8">
        <f>F4029/E4029</f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14">
        <f>F4029/M4029</f>
        <v>30.714285714285715</v>
      </c>
      <c r="Q4029" s="9" t="s">
        <v>8317</v>
      </c>
      <c r="R4029" s="9" t="s">
        <v>8318</v>
      </c>
      <c r="S4029" s="13">
        <f>(((K4029/60)/60)/24)+DATE(1970,1,1)+(-5/24)</f>
        <v>42768.762511574074</v>
      </c>
      <c r="T4029" s="13">
        <f>(((J4029/60)/60)/24)+DATE(1970,1,1)+(-5/24)</f>
        <v>42788.833333333336</v>
      </c>
      <c r="U4029">
        <f t="shared" si="62"/>
        <v>2017</v>
      </c>
    </row>
    <row r="4030" spans="1:21" ht="45" x14ac:dyDescent="0.2">
      <c r="A4030" s="8">
        <f>F4030/E4030</f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14">
        <f>F4030/M4030</f>
        <v>51</v>
      </c>
      <c r="Q4030" s="9" t="s">
        <v>8317</v>
      </c>
      <c r="R4030" s="9" t="s">
        <v>8318</v>
      </c>
      <c r="S4030" s="13">
        <f>(((K4030/60)/60)/24)+DATE(1970,1,1)+(-5/24)</f>
        <v>41765.730324074073</v>
      </c>
      <c r="T4030" s="13">
        <f>(((J4030/60)/60)/24)+DATE(1970,1,1)+(-5/24)</f>
        <v>41795.730324074073</v>
      </c>
      <c r="U4030">
        <f t="shared" si="62"/>
        <v>2014</v>
      </c>
    </row>
    <row r="4031" spans="1:21" ht="45" x14ac:dyDescent="0.2">
      <c r="A4031" s="8">
        <f>F4031/E4031</f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14" t="e">
        <f>F4031/M4031</f>
        <v>#DIV/0!</v>
      </c>
      <c r="Q4031" s="9" t="s">
        <v>8317</v>
      </c>
      <c r="R4031" s="9" t="s">
        <v>8318</v>
      </c>
      <c r="S4031" s="13">
        <f>(((K4031/60)/60)/24)+DATE(1970,1,1)+(-5/24)</f>
        <v>42321.816782407412</v>
      </c>
      <c r="T4031" s="13">
        <f>(((J4031/60)/60)/24)+DATE(1970,1,1)+(-5/24)</f>
        <v>42351.816782407412</v>
      </c>
      <c r="U4031">
        <f t="shared" si="62"/>
        <v>2015</v>
      </c>
    </row>
    <row r="4032" spans="1:21" ht="45" x14ac:dyDescent="0.2">
      <c r="A4032" s="8">
        <f>F4032/E4032</f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14">
        <f>F4032/M4032</f>
        <v>66.666666666666671</v>
      </c>
      <c r="Q4032" s="9" t="s">
        <v>8317</v>
      </c>
      <c r="R4032" s="9" t="s">
        <v>8318</v>
      </c>
      <c r="S4032" s="13">
        <f>(((K4032/60)/60)/24)+DATE(1970,1,1)+(-5/24)</f>
        <v>42374.446747685179</v>
      </c>
      <c r="T4032" s="13">
        <f>(((J4032/60)/60)/24)+DATE(1970,1,1)+(-5/24)</f>
        <v>42403.575694444437</v>
      </c>
      <c r="U4032">
        <f t="shared" si="62"/>
        <v>2016</v>
      </c>
    </row>
    <row r="4033" spans="1:21" ht="45" x14ac:dyDescent="0.2">
      <c r="A4033" s="8">
        <f>F4033/E4033</f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14" t="e">
        <f>F4033/M4033</f>
        <v>#DIV/0!</v>
      </c>
      <c r="Q4033" s="9" t="s">
        <v>8317</v>
      </c>
      <c r="R4033" s="9" t="s">
        <v>8318</v>
      </c>
      <c r="S4033" s="13">
        <f>(((K4033/60)/60)/24)+DATE(1970,1,1)+(-5/24)</f>
        <v>41941.376898148148</v>
      </c>
      <c r="T4033" s="13">
        <f>(((J4033/60)/60)/24)+DATE(1970,1,1)+(-5/24)</f>
        <v>41991.418564814812</v>
      </c>
      <c r="U4033">
        <f t="shared" si="62"/>
        <v>2014</v>
      </c>
    </row>
    <row r="4034" spans="1:21" ht="45" x14ac:dyDescent="0.2">
      <c r="A4034" s="8">
        <f>F4034/E4034</f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14">
        <f>F4034/M4034</f>
        <v>59</v>
      </c>
      <c r="Q4034" s="9" t="s">
        <v>8317</v>
      </c>
      <c r="R4034" s="9" t="s">
        <v>8318</v>
      </c>
      <c r="S4034" s="13">
        <f>(((K4034/60)/60)/24)+DATE(1970,1,1)+(-5/24)</f>
        <v>42293.60087962963</v>
      </c>
      <c r="T4034" s="13">
        <f>(((J4034/60)/60)/24)+DATE(1970,1,1)+(-5/24)</f>
        <v>42353.642546296294</v>
      </c>
      <c r="U4034">
        <f t="shared" si="62"/>
        <v>2015</v>
      </c>
    </row>
    <row r="4035" spans="1:21" ht="45" x14ac:dyDescent="0.2">
      <c r="A4035" s="8">
        <f>F4035/E4035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14">
        <f>F4035/M4035</f>
        <v>65.340319148936175</v>
      </c>
      <c r="Q4035" s="9" t="s">
        <v>8317</v>
      </c>
      <c r="R4035" s="9" t="s">
        <v>8318</v>
      </c>
      <c r="S4035" s="13">
        <f>(((K4035/60)/60)/24)+DATE(1970,1,1)+(-5/24)</f>
        <v>42614.06046296296</v>
      </c>
      <c r="T4035" s="13">
        <f>(((J4035/60)/60)/24)+DATE(1970,1,1)+(-5/24)</f>
        <v>42645.166666666664</v>
      </c>
      <c r="U4035">
        <f t="shared" ref="U4035:U4098" si="63">YEAR(S4035)</f>
        <v>2016</v>
      </c>
    </row>
    <row r="4036" spans="1:21" ht="45" x14ac:dyDescent="0.2">
      <c r="A4036" s="8">
        <f>F4036/E4036</f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14">
        <f>F4036/M4036</f>
        <v>100</v>
      </c>
      <c r="Q4036" s="9" t="s">
        <v>8317</v>
      </c>
      <c r="R4036" s="9" t="s">
        <v>8318</v>
      </c>
      <c r="S4036" s="13">
        <f>(((K4036/60)/60)/24)+DATE(1970,1,1)+(-5/24)</f>
        <v>42067.739004629628</v>
      </c>
      <c r="T4036" s="13">
        <f>(((J4036/60)/60)/24)+DATE(1970,1,1)+(-5/24)</f>
        <v>42097.697337962956</v>
      </c>
      <c r="U4036">
        <f t="shared" si="63"/>
        <v>2015</v>
      </c>
    </row>
    <row r="4037" spans="1:21" ht="30" x14ac:dyDescent="0.2">
      <c r="A4037" s="8">
        <f>F4037/E4037</f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14">
        <f>F4037/M4037</f>
        <v>147.4</v>
      </c>
      <c r="Q4037" s="9" t="s">
        <v>8317</v>
      </c>
      <c r="R4037" s="9" t="s">
        <v>8318</v>
      </c>
      <c r="S4037" s="13">
        <f>(((K4037/60)/60)/24)+DATE(1970,1,1)+(-5/24)</f>
        <v>41903.674618055549</v>
      </c>
      <c r="T4037" s="13">
        <f>(((J4037/60)/60)/24)+DATE(1970,1,1)+(-5/24)</f>
        <v>41933.674618055549</v>
      </c>
      <c r="U4037">
        <f t="shared" si="63"/>
        <v>2014</v>
      </c>
    </row>
    <row r="4038" spans="1:21" ht="45" x14ac:dyDescent="0.2">
      <c r="A4038" s="8">
        <f>F4038/E4038</f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14">
        <f>F4038/M4038</f>
        <v>166.05882352941177</v>
      </c>
      <c r="Q4038" s="9" t="s">
        <v>8317</v>
      </c>
      <c r="R4038" s="9" t="s">
        <v>8318</v>
      </c>
      <c r="S4038" s="13">
        <f>(((K4038/60)/60)/24)+DATE(1970,1,1)+(-5/24)</f>
        <v>41804.728749999995</v>
      </c>
      <c r="T4038" s="13">
        <f>(((J4038/60)/60)/24)+DATE(1970,1,1)+(-5/24)</f>
        <v>41821.729166666664</v>
      </c>
      <c r="U4038">
        <f t="shared" si="63"/>
        <v>2014</v>
      </c>
    </row>
    <row r="4039" spans="1:21" ht="45" x14ac:dyDescent="0.2">
      <c r="A4039" s="8">
        <f>F4039/E4039</f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14">
        <f>F4039/M4039</f>
        <v>40</v>
      </c>
      <c r="Q4039" s="9" t="s">
        <v>8317</v>
      </c>
      <c r="R4039" s="9" t="s">
        <v>8318</v>
      </c>
      <c r="S4039" s="13">
        <f>(((K4039/60)/60)/24)+DATE(1970,1,1)+(-5/24)</f>
        <v>42496.862442129634</v>
      </c>
      <c r="T4039" s="13">
        <f>(((J4039/60)/60)/24)+DATE(1970,1,1)+(-5/24)</f>
        <v>42514.392361111109</v>
      </c>
      <c r="U4039">
        <f t="shared" si="63"/>
        <v>2016</v>
      </c>
    </row>
    <row r="4040" spans="1:21" ht="45" x14ac:dyDescent="0.2">
      <c r="A4040" s="8">
        <f>F4040/E4040</f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14">
        <f>F4040/M4040</f>
        <v>75.25</v>
      </c>
      <c r="Q4040" s="9" t="s">
        <v>8317</v>
      </c>
      <c r="R4040" s="9" t="s">
        <v>8318</v>
      </c>
      <c r="S4040" s="13">
        <f>(((K4040/60)/60)/24)+DATE(1970,1,1)+(-5/24)</f>
        <v>41869.59039351852</v>
      </c>
      <c r="T4040" s="13">
        <f>(((J4040/60)/60)/24)+DATE(1970,1,1)+(-5/24)</f>
        <v>41929.59039351852</v>
      </c>
      <c r="U4040">
        <f t="shared" si="63"/>
        <v>2014</v>
      </c>
    </row>
    <row r="4041" spans="1:21" ht="30" x14ac:dyDescent="0.2">
      <c r="A4041" s="8">
        <f>F4041/E4041</f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14">
        <f>F4041/M4041</f>
        <v>60</v>
      </c>
      <c r="Q4041" s="9" t="s">
        <v>8317</v>
      </c>
      <c r="R4041" s="9" t="s">
        <v>8318</v>
      </c>
      <c r="S4041" s="13">
        <f>(((K4041/60)/60)/24)+DATE(1970,1,1)+(-5/24)</f>
        <v>42305.462581018517</v>
      </c>
      <c r="T4041" s="13">
        <f>(((J4041/60)/60)/24)+DATE(1970,1,1)+(-5/24)</f>
        <v>42339.040972222218</v>
      </c>
      <c r="U4041">
        <f t="shared" si="63"/>
        <v>2015</v>
      </c>
    </row>
    <row r="4042" spans="1:21" ht="45" x14ac:dyDescent="0.2">
      <c r="A4042" s="8">
        <f>F4042/E4042</f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14">
        <f>F4042/M4042</f>
        <v>1250</v>
      </c>
      <c r="Q4042" s="9" t="s">
        <v>8317</v>
      </c>
      <c r="R4042" s="9" t="s">
        <v>8318</v>
      </c>
      <c r="S4042" s="13">
        <f>(((K4042/60)/60)/24)+DATE(1970,1,1)+(-5/24)</f>
        <v>42144.023194444446</v>
      </c>
      <c r="T4042" s="13">
        <f>(((J4042/60)/60)/24)+DATE(1970,1,1)+(-5/24)</f>
        <v>42202.916666666664</v>
      </c>
      <c r="U4042">
        <f t="shared" si="63"/>
        <v>2015</v>
      </c>
    </row>
    <row r="4043" spans="1:21" ht="30" x14ac:dyDescent="0.2">
      <c r="A4043" s="8">
        <f>F4043/E4043</f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14">
        <f>F4043/M4043</f>
        <v>10.5</v>
      </c>
      <c r="Q4043" s="9" t="s">
        <v>8317</v>
      </c>
      <c r="R4043" s="9" t="s">
        <v>8318</v>
      </c>
      <c r="S4043" s="13">
        <f>(((K4043/60)/60)/24)+DATE(1970,1,1)+(-5/24)</f>
        <v>42559.265671296293</v>
      </c>
      <c r="T4043" s="13">
        <f>(((J4043/60)/60)/24)+DATE(1970,1,1)+(-5/24)</f>
        <v>42619.265671296293</v>
      </c>
      <c r="U4043">
        <f t="shared" si="63"/>
        <v>2016</v>
      </c>
    </row>
    <row r="4044" spans="1:21" ht="45" x14ac:dyDescent="0.2">
      <c r="A4044" s="8">
        <f>F4044/E4044</f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14">
        <f>F4044/M4044</f>
        <v>7</v>
      </c>
      <c r="Q4044" s="9" t="s">
        <v>8317</v>
      </c>
      <c r="R4044" s="9" t="s">
        <v>8318</v>
      </c>
      <c r="S4044" s="13">
        <f>(((K4044/60)/60)/24)+DATE(1970,1,1)+(-5/24)</f>
        <v>41994.875740740739</v>
      </c>
      <c r="T4044" s="13">
        <f>(((J4044/60)/60)/24)+DATE(1970,1,1)+(-5/24)</f>
        <v>42024.594444444439</v>
      </c>
      <c r="U4044">
        <f t="shared" si="63"/>
        <v>2014</v>
      </c>
    </row>
    <row r="4045" spans="1:21" ht="45" x14ac:dyDescent="0.2">
      <c r="A4045" s="8">
        <f>F4045/E4045</f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14" t="e">
        <f>F4045/M4045</f>
        <v>#DIV/0!</v>
      </c>
      <c r="Q4045" s="9" t="s">
        <v>8317</v>
      </c>
      <c r="R4045" s="9" t="s">
        <v>8318</v>
      </c>
      <c r="S4045" s="13">
        <f>(((K4045/60)/60)/24)+DATE(1970,1,1)+(-5/24)</f>
        <v>41948.749131944445</v>
      </c>
      <c r="T4045" s="13">
        <f>(((J4045/60)/60)/24)+DATE(1970,1,1)+(-5/24)</f>
        <v>41963.749131944445</v>
      </c>
      <c r="U4045">
        <f t="shared" si="63"/>
        <v>2014</v>
      </c>
    </row>
    <row r="4046" spans="1:21" ht="45" x14ac:dyDescent="0.2">
      <c r="A4046" s="8">
        <f>F4046/E4046</f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14">
        <f>F4046/M4046</f>
        <v>56.25</v>
      </c>
      <c r="Q4046" s="9" t="s">
        <v>8317</v>
      </c>
      <c r="R4046" s="9" t="s">
        <v>8318</v>
      </c>
      <c r="S4046" s="13">
        <f>(((K4046/60)/60)/24)+DATE(1970,1,1)+(-5/24)</f>
        <v>42074.011365740742</v>
      </c>
      <c r="T4046" s="13">
        <f>(((J4046/60)/60)/24)+DATE(1970,1,1)+(-5/24)</f>
        <v>42103.999999999993</v>
      </c>
      <c r="U4046">
        <f t="shared" si="63"/>
        <v>2015</v>
      </c>
    </row>
    <row r="4047" spans="1:21" ht="45" x14ac:dyDescent="0.2">
      <c r="A4047" s="8">
        <f>F4047/E4047</f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14">
        <f>F4047/M4047</f>
        <v>1</v>
      </c>
      <c r="Q4047" s="9" t="s">
        <v>8317</v>
      </c>
      <c r="R4047" s="9" t="s">
        <v>8318</v>
      </c>
      <c r="S4047" s="13">
        <f>(((K4047/60)/60)/24)+DATE(1970,1,1)+(-5/24)</f>
        <v>41841.992928240739</v>
      </c>
      <c r="T4047" s="13">
        <f>(((J4047/60)/60)/24)+DATE(1970,1,1)+(-5/24)</f>
        <v>41871.992928240739</v>
      </c>
      <c r="U4047">
        <f t="shared" si="63"/>
        <v>2014</v>
      </c>
    </row>
    <row r="4048" spans="1:21" ht="45" x14ac:dyDescent="0.2">
      <c r="A4048" s="8">
        <f>F4048/E4048</f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14">
        <f>F4048/M4048</f>
        <v>38.333333333333336</v>
      </c>
      <c r="Q4048" s="9" t="s">
        <v>8317</v>
      </c>
      <c r="R4048" s="9" t="s">
        <v>8318</v>
      </c>
      <c r="S4048" s="13">
        <f>(((K4048/60)/60)/24)+DATE(1970,1,1)+(-5/24)</f>
        <v>41904.442245370366</v>
      </c>
      <c r="T4048" s="13">
        <f>(((J4048/60)/60)/24)+DATE(1970,1,1)+(-5/24)</f>
        <v>41934.442245370366</v>
      </c>
      <c r="U4048">
        <f t="shared" si="63"/>
        <v>2014</v>
      </c>
    </row>
    <row r="4049" spans="1:21" ht="45" x14ac:dyDescent="0.2">
      <c r="A4049" s="8">
        <f>F4049/E4049</f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14">
        <f>F4049/M4049</f>
        <v>27.5</v>
      </c>
      <c r="Q4049" s="9" t="s">
        <v>8317</v>
      </c>
      <c r="R4049" s="9" t="s">
        <v>8318</v>
      </c>
      <c r="S4049" s="13">
        <f>(((K4049/60)/60)/24)+DATE(1970,1,1)+(-5/24)</f>
        <v>41990.814155092587</v>
      </c>
      <c r="T4049" s="13">
        <f>(((J4049/60)/60)/24)+DATE(1970,1,1)+(-5/24)</f>
        <v>42014.833333333336</v>
      </c>
      <c r="U4049">
        <f t="shared" si="63"/>
        <v>2014</v>
      </c>
    </row>
    <row r="4050" spans="1:21" ht="45" x14ac:dyDescent="0.2">
      <c r="A4050" s="8">
        <f>F4050/E4050</f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14">
        <f>F4050/M4050</f>
        <v>32.978021978021978</v>
      </c>
      <c r="Q4050" s="9" t="s">
        <v>8317</v>
      </c>
      <c r="R4050" s="9" t="s">
        <v>8318</v>
      </c>
      <c r="S4050" s="13">
        <f>(((K4050/60)/60)/24)+DATE(1970,1,1)+(-5/24)</f>
        <v>42436.300775462958</v>
      </c>
      <c r="T4050" s="13">
        <f>(((J4050/60)/60)/24)+DATE(1970,1,1)+(-5/24)</f>
        <v>42471.259108796294</v>
      </c>
      <c r="U4050">
        <f t="shared" si="63"/>
        <v>2016</v>
      </c>
    </row>
    <row r="4051" spans="1:21" ht="45" x14ac:dyDescent="0.2">
      <c r="A4051" s="8">
        <f>F4051/E4051</f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14">
        <f>F4051/M4051</f>
        <v>16</v>
      </c>
      <c r="Q4051" s="9" t="s">
        <v>8317</v>
      </c>
      <c r="R4051" s="9" t="s">
        <v>8318</v>
      </c>
      <c r="S4051" s="13">
        <f>(((K4051/60)/60)/24)+DATE(1970,1,1)+(-5/24)</f>
        <v>42169.750173611108</v>
      </c>
      <c r="T4051" s="13">
        <f>(((J4051/60)/60)/24)+DATE(1970,1,1)+(-5/24)</f>
        <v>42199.750173611108</v>
      </c>
      <c r="U4051">
        <f t="shared" si="63"/>
        <v>2015</v>
      </c>
    </row>
    <row r="4052" spans="1:21" ht="45" x14ac:dyDescent="0.2">
      <c r="A4052" s="8">
        <f>F4052/E4052</f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14">
        <f>F4052/M4052</f>
        <v>1</v>
      </c>
      <c r="Q4052" s="9" t="s">
        <v>8317</v>
      </c>
      <c r="R4052" s="9" t="s">
        <v>8318</v>
      </c>
      <c r="S4052" s="13">
        <f>(((K4052/60)/60)/24)+DATE(1970,1,1)+(-5/24)</f>
        <v>41905.428136574068</v>
      </c>
      <c r="T4052" s="13">
        <f>(((J4052/60)/60)/24)+DATE(1970,1,1)+(-5/24)</f>
        <v>41935.428136574068</v>
      </c>
      <c r="U4052">
        <f t="shared" si="63"/>
        <v>2014</v>
      </c>
    </row>
    <row r="4053" spans="1:21" ht="45" x14ac:dyDescent="0.2">
      <c r="A4053" s="8">
        <f>F4053/E4053</f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14" t="e">
        <f>F4053/M4053</f>
        <v>#DIV/0!</v>
      </c>
      <c r="Q4053" s="9" t="s">
        <v>8317</v>
      </c>
      <c r="R4053" s="9" t="s">
        <v>8318</v>
      </c>
      <c r="S4053" s="13">
        <f>(((K4053/60)/60)/24)+DATE(1970,1,1)+(-5/24)</f>
        <v>41761.601817129631</v>
      </c>
      <c r="T4053" s="13">
        <f>(((J4053/60)/60)/24)+DATE(1970,1,1)+(-5/24)</f>
        <v>41768.078472222223</v>
      </c>
      <c r="U4053">
        <f t="shared" si="63"/>
        <v>2014</v>
      </c>
    </row>
    <row r="4054" spans="1:21" ht="60" x14ac:dyDescent="0.2">
      <c r="A4054" s="8">
        <f>F4054/E4054</f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14">
        <f>F4054/M4054</f>
        <v>86.615384615384613</v>
      </c>
      <c r="Q4054" s="9" t="s">
        <v>8317</v>
      </c>
      <c r="R4054" s="9" t="s">
        <v>8318</v>
      </c>
      <c r="S4054" s="13">
        <f>(((K4054/60)/60)/24)+DATE(1970,1,1)+(-5/24)</f>
        <v>41865.670324074068</v>
      </c>
      <c r="T4054" s="13">
        <f>(((J4054/60)/60)/24)+DATE(1970,1,1)+(-5/24)</f>
        <v>41925.670324074068</v>
      </c>
      <c r="U4054">
        <f t="shared" si="63"/>
        <v>2014</v>
      </c>
    </row>
    <row r="4055" spans="1:21" ht="45" x14ac:dyDescent="0.2">
      <c r="A4055" s="8">
        <f>F4055/E4055</f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14">
        <f>F4055/M4055</f>
        <v>55</v>
      </c>
      <c r="Q4055" s="9" t="s">
        <v>8317</v>
      </c>
      <c r="R4055" s="9" t="s">
        <v>8318</v>
      </c>
      <c r="S4055" s="13">
        <f>(((K4055/60)/60)/24)+DATE(1970,1,1)+(-5/24)</f>
        <v>41928.481805555552</v>
      </c>
      <c r="T4055" s="13">
        <f>(((J4055/60)/60)/24)+DATE(1970,1,1)+(-5/24)</f>
        <v>41958.624999999993</v>
      </c>
      <c r="U4055">
        <f t="shared" si="63"/>
        <v>2014</v>
      </c>
    </row>
    <row r="4056" spans="1:21" ht="45" x14ac:dyDescent="0.2">
      <c r="A4056" s="8">
        <f>F4056/E4056</f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14" t="e">
        <f>F4056/M4056</f>
        <v>#DIV/0!</v>
      </c>
      <c r="Q4056" s="9" t="s">
        <v>8317</v>
      </c>
      <c r="R4056" s="9" t="s">
        <v>8318</v>
      </c>
      <c r="S4056" s="13">
        <f>(((K4056/60)/60)/24)+DATE(1970,1,1)+(-5/24)</f>
        <v>42613.632928240739</v>
      </c>
      <c r="T4056" s="13">
        <f>(((J4056/60)/60)/24)+DATE(1970,1,1)+(-5/24)</f>
        <v>42643.958333333336</v>
      </c>
      <c r="U4056">
        <f t="shared" si="63"/>
        <v>2016</v>
      </c>
    </row>
    <row r="4057" spans="1:21" ht="45" x14ac:dyDescent="0.2">
      <c r="A4057" s="8">
        <f>F4057/E4057</f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14">
        <f>F4057/M4057</f>
        <v>41.952380952380949</v>
      </c>
      <c r="Q4057" s="9" t="s">
        <v>8317</v>
      </c>
      <c r="R4057" s="9" t="s">
        <v>8318</v>
      </c>
      <c r="S4057" s="13">
        <f>(((K4057/60)/60)/24)+DATE(1970,1,1)+(-5/24)</f>
        <v>41779.44017361111</v>
      </c>
      <c r="T4057" s="13">
        <f>(((J4057/60)/60)/24)+DATE(1970,1,1)+(-5/24)</f>
        <v>41809.44017361111</v>
      </c>
      <c r="U4057">
        <f t="shared" si="63"/>
        <v>2014</v>
      </c>
    </row>
    <row r="4058" spans="1:21" ht="45" x14ac:dyDescent="0.2">
      <c r="A4058" s="8">
        <f>F4058/E4058</f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14">
        <f>F4058/M4058</f>
        <v>88.333333333333329</v>
      </c>
      <c r="Q4058" s="9" t="s">
        <v>8317</v>
      </c>
      <c r="R4058" s="9" t="s">
        <v>8318</v>
      </c>
      <c r="S4058" s="13">
        <f>(((K4058/60)/60)/24)+DATE(1970,1,1)+(-5/24)</f>
        <v>42534.724988425929</v>
      </c>
      <c r="T4058" s="13">
        <f>(((J4058/60)/60)/24)+DATE(1970,1,1)+(-5/24)</f>
        <v>42554.624305555553</v>
      </c>
      <c r="U4058">
        <f t="shared" si="63"/>
        <v>2016</v>
      </c>
    </row>
    <row r="4059" spans="1:21" ht="45" x14ac:dyDescent="0.2">
      <c r="A4059" s="8">
        <f>F4059/E4059</f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14">
        <f>F4059/M4059</f>
        <v>129.16666666666666</v>
      </c>
      <c r="Q4059" s="9" t="s">
        <v>8317</v>
      </c>
      <c r="R4059" s="9" t="s">
        <v>8318</v>
      </c>
      <c r="S4059" s="13">
        <f>(((K4059/60)/60)/24)+DATE(1970,1,1)+(-5/24)</f>
        <v>42310.760185185187</v>
      </c>
      <c r="T4059" s="13">
        <f>(((J4059/60)/60)/24)+DATE(1970,1,1)+(-5/24)</f>
        <v>42333.749999999993</v>
      </c>
      <c r="U4059">
        <f t="shared" si="63"/>
        <v>2015</v>
      </c>
    </row>
    <row r="4060" spans="1:21" ht="45" x14ac:dyDescent="0.2">
      <c r="A4060" s="8">
        <f>F4060/E4060</f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14">
        <f>F4060/M4060</f>
        <v>23.75</v>
      </c>
      <c r="Q4060" s="9" t="s">
        <v>8317</v>
      </c>
      <c r="R4060" s="9" t="s">
        <v>8318</v>
      </c>
      <c r="S4060" s="13">
        <f>(((K4060/60)/60)/24)+DATE(1970,1,1)+(-5/24)</f>
        <v>42445.852361111109</v>
      </c>
      <c r="T4060" s="13">
        <f>(((J4060/60)/60)/24)+DATE(1970,1,1)+(-5/24)</f>
        <v>42460.957638888889</v>
      </c>
      <c r="U4060">
        <f t="shared" si="63"/>
        <v>2016</v>
      </c>
    </row>
    <row r="4061" spans="1:21" ht="45" x14ac:dyDescent="0.2">
      <c r="A4061" s="8">
        <f>F4061/E4061</f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14">
        <f>F4061/M4061</f>
        <v>35.714285714285715</v>
      </c>
      <c r="Q4061" s="9" t="s">
        <v>8317</v>
      </c>
      <c r="R4061" s="9" t="s">
        <v>8318</v>
      </c>
      <c r="S4061" s="13">
        <f>(((K4061/60)/60)/24)+DATE(1970,1,1)+(-5/24)</f>
        <v>41866.432314814811</v>
      </c>
      <c r="T4061" s="13">
        <f>(((J4061/60)/60)/24)+DATE(1970,1,1)+(-5/24)</f>
        <v>41897.916666666664</v>
      </c>
      <c r="U4061">
        <f t="shared" si="63"/>
        <v>2014</v>
      </c>
    </row>
    <row r="4062" spans="1:21" ht="45" x14ac:dyDescent="0.2">
      <c r="A4062" s="8">
        <f>F4062/E4062</f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14">
        <f>F4062/M4062</f>
        <v>57</v>
      </c>
      <c r="Q4062" s="9" t="s">
        <v>8317</v>
      </c>
      <c r="R4062" s="9" t="s">
        <v>8318</v>
      </c>
      <c r="S4062" s="13">
        <f>(((K4062/60)/60)/24)+DATE(1970,1,1)+(-5/24)</f>
        <v>41779.486759259256</v>
      </c>
      <c r="T4062" s="13">
        <f>(((J4062/60)/60)/24)+DATE(1970,1,1)+(-5/24)</f>
        <v>41813.458333333328</v>
      </c>
      <c r="U4062">
        <f t="shared" si="63"/>
        <v>2014</v>
      </c>
    </row>
    <row r="4063" spans="1:21" ht="30" x14ac:dyDescent="0.2">
      <c r="A4063" s="8">
        <f>F4063/E4063</f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14" t="e">
        <f>F4063/M4063</f>
        <v>#DIV/0!</v>
      </c>
      <c r="Q4063" s="9" t="s">
        <v>8317</v>
      </c>
      <c r="R4063" s="9" t="s">
        <v>8318</v>
      </c>
      <c r="S4063" s="13">
        <f>(((K4063/60)/60)/24)+DATE(1970,1,1)+(-5/24)</f>
        <v>42420.933136574073</v>
      </c>
      <c r="T4063" s="13">
        <f>(((J4063/60)/60)/24)+DATE(1970,1,1)+(-5/24)</f>
        <v>42480.891469907401</v>
      </c>
      <c r="U4063">
        <f t="shared" si="63"/>
        <v>2016</v>
      </c>
    </row>
    <row r="4064" spans="1:21" ht="45" x14ac:dyDescent="0.2">
      <c r="A4064" s="8">
        <f>F4064/E4064</f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14">
        <f>F4064/M4064</f>
        <v>163.33333333333334</v>
      </c>
      <c r="Q4064" s="9" t="s">
        <v>8317</v>
      </c>
      <c r="R4064" s="9" t="s">
        <v>8318</v>
      </c>
      <c r="S4064" s="13">
        <f>(((K4064/60)/60)/24)+DATE(1970,1,1)+(-5/24)</f>
        <v>42523.530879629623</v>
      </c>
      <c r="T4064" s="13">
        <f>(((J4064/60)/60)/24)+DATE(1970,1,1)+(-5/24)</f>
        <v>42553.530879629623</v>
      </c>
      <c r="U4064">
        <f t="shared" si="63"/>
        <v>2016</v>
      </c>
    </row>
    <row r="4065" spans="1:21" ht="45" x14ac:dyDescent="0.2">
      <c r="A4065" s="8">
        <f>F4065/E4065</f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14">
        <f>F4065/M4065</f>
        <v>15</v>
      </c>
      <c r="Q4065" s="9" t="s">
        <v>8317</v>
      </c>
      <c r="R4065" s="9" t="s">
        <v>8318</v>
      </c>
      <c r="S4065" s="13">
        <f>(((K4065/60)/60)/24)+DATE(1970,1,1)+(-5/24)</f>
        <v>41787.473194444443</v>
      </c>
      <c r="T4065" s="13">
        <f>(((J4065/60)/60)/24)+DATE(1970,1,1)+(-5/24)</f>
        <v>41817.473194444443</v>
      </c>
      <c r="U4065">
        <f t="shared" si="63"/>
        <v>2014</v>
      </c>
    </row>
    <row r="4066" spans="1:21" ht="45" x14ac:dyDescent="0.2">
      <c r="A4066" s="8">
        <f>F4066/E4066</f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14">
        <f>F4066/M4066</f>
        <v>64.166666666666671</v>
      </c>
      <c r="Q4066" s="9" t="s">
        <v>8317</v>
      </c>
      <c r="R4066" s="9" t="s">
        <v>8318</v>
      </c>
      <c r="S4066" s="13">
        <f>(((K4066/60)/60)/24)+DATE(1970,1,1)+(-5/24)</f>
        <v>42093.379930555551</v>
      </c>
      <c r="T4066" s="13">
        <f>(((J4066/60)/60)/24)+DATE(1970,1,1)+(-5/24)</f>
        <v>42123.379930555551</v>
      </c>
      <c r="U4066">
        <f t="shared" si="63"/>
        <v>2015</v>
      </c>
    </row>
    <row r="4067" spans="1:21" ht="30" x14ac:dyDescent="0.2">
      <c r="A4067" s="8">
        <f>F4067/E4067</f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14">
        <f>F4067/M4067</f>
        <v>6.75</v>
      </c>
      <c r="Q4067" s="9" t="s">
        <v>8317</v>
      </c>
      <c r="R4067" s="9" t="s">
        <v>8318</v>
      </c>
      <c r="S4067" s="13">
        <f>(((K4067/60)/60)/24)+DATE(1970,1,1)+(-5/24)</f>
        <v>41833.74318287037</v>
      </c>
      <c r="T4067" s="13">
        <f>(((J4067/60)/60)/24)+DATE(1970,1,1)+(-5/24)</f>
        <v>41863.74318287037</v>
      </c>
      <c r="U4067">
        <f t="shared" si="63"/>
        <v>2014</v>
      </c>
    </row>
    <row r="4068" spans="1:21" ht="45" x14ac:dyDescent="0.2">
      <c r="A4068" s="8">
        <f>F4068/E4068</f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14">
        <f>F4068/M4068</f>
        <v>25</v>
      </c>
      <c r="Q4068" s="9" t="s">
        <v>8317</v>
      </c>
      <c r="R4068" s="9" t="s">
        <v>8318</v>
      </c>
      <c r="S4068" s="13">
        <f>(((K4068/60)/60)/24)+DATE(1970,1,1)+(-5/24)</f>
        <v>42478.830879629626</v>
      </c>
      <c r="T4068" s="13">
        <f>(((J4068/60)/60)/24)+DATE(1970,1,1)+(-5/24)</f>
        <v>42508.830879629626</v>
      </c>
      <c r="U4068">
        <f t="shared" si="63"/>
        <v>2016</v>
      </c>
    </row>
    <row r="4069" spans="1:21" ht="45" x14ac:dyDescent="0.2">
      <c r="A4069" s="8">
        <f>F4069/E4069</f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14">
        <f>F4069/M4069</f>
        <v>179.11764705882354</v>
      </c>
      <c r="Q4069" s="9" t="s">
        <v>8317</v>
      </c>
      <c r="R4069" s="9" t="s">
        <v>8318</v>
      </c>
      <c r="S4069" s="13">
        <f>(((K4069/60)/60)/24)+DATE(1970,1,1)+(-5/24)</f>
        <v>42234.909143518518</v>
      </c>
      <c r="T4069" s="13">
        <f>(((J4069/60)/60)/24)+DATE(1970,1,1)+(-5/24)</f>
        <v>42274.909143518518</v>
      </c>
      <c r="U4069">
        <f t="shared" si="63"/>
        <v>2015</v>
      </c>
    </row>
    <row r="4070" spans="1:21" ht="30" x14ac:dyDescent="0.2">
      <c r="A4070" s="8">
        <f>F4070/E4070</f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14">
        <f>F4070/M4070</f>
        <v>34.950000000000003</v>
      </c>
      <c r="Q4070" s="9" t="s">
        <v>8317</v>
      </c>
      <c r="R4070" s="9" t="s">
        <v>8318</v>
      </c>
      <c r="S4070" s="13">
        <f>(((K4070/60)/60)/24)+DATE(1970,1,1)+(-5/24)</f>
        <v>42718.755266203698</v>
      </c>
      <c r="T4070" s="13">
        <f>(((J4070/60)/60)/24)+DATE(1970,1,1)+(-5/24)</f>
        <v>42748.753472222219</v>
      </c>
      <c r="U4070">
        <f t="shared" si="63"/>
        <v>2016</v>
      </c>
    </row>
    <row r="4071" spans="1:21" ht="45" x14ac:dyDescent="0.2">
      <c r="A4071" s="8">
        <f>F4071/E4071</f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14">
        <f>F4071/M4071</f>
        <v>33.07692307692308</v>
      </c>
      <c r="Q4071" s="9" t="s">
        <v>8317</v>
      </c>
      <c r="R4071" s="9" t="s">
        <v>8318</v>
      </c>
      <c r="S4071" s="13">
        <f>(((K4071/60)/60)/24)+DATE(1970,1,1)+(-5/24)</f>
        <v>42022.453194444439</v>
      </c>
      <c r="T4071" s="13">
        <f>(((J4071/60)/60)/24)+DATE(1970,1,1)+(-5/24)</f>
        <v>42063.291666666664</v>
      </c>
      <c r="U4071">
        <f t="shared" si="63"/>
        <v>2015</v>
      </c>
    </row>
    <row r="4072" spans="1:21" ht="30" x14ac:dyDescent="0.2">
      <c r="A4072" s="8">
        <f>F4072/E4072</f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14">
        <f>F4072/M4072</f>
        <v>27.5</v>
      </c>
      <c r="Q4072" s="9" t="s">
        <v>8317</v>
      </c>
      <c r="R4072" s="9" t="s">
        <v>8318</v>
      </c>
      <c r="S4072" s="13">
        <f>(((K4072/60)/60)/24)+DATE(1970,1,1)+(-5/24)</f>
        <v>42031.458564814813</v>
      </c>
      <c r="T4072" s="13">
        <f>(((J4072/60)/60)/24)+DATE(1970,1,1)+(-5/24)</f>
        <v>42063.916666666664</v>
      </c>
      <c r="U4072">
        <f t="shared" si="63"/>
        <v>2015</v>
      </c>
    </row>
    <row r="4073" spans="1:21" ht="45" x14ac:dyDescent="0.2">
      <c r="A4073" s="8">
        <f>F4073/E4073</f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14" t="e">
        <f>F4073/M4073</f>
        <v>#DIV/0!</v>
      </c>
      <c r="Q4073" s="9" t="s">
        <v>8317</v>
      </c>
      <c r="R4073" s="9" t="s">
        <v>8318</v>
      </c>
      <c r="S4073" s="13">
        <f>(((K4073/60)/60)/24)+DATE(1970,1,1)+(-5/24)</f>
        <v>42700.59642361111</v>
      </c>
      <c r="T4073" s="13">
        <f>(((J4073/60)/60)/24)+DATE(1970,1,1)+(-5/24)</f>
        <v>42730.59642361111</v>
      </c>
      <c r="U4073">
        <f t="shared" si="63"/>
        <v>2016</v>
      </c>
    </row>
    <row r="4074" spans="1:21" ht="45" x14ac:dyDescent="0.2">
      <c r="A4074" s="8">
        <f>F4074/E4074</f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14">
        <f>F4074/M4074</f>
        <v>2</v>
      </c>
      <c r="Q4074" s="9" t="s">
        <v>8317</v>
      </c>
      <c r="R4074" s="9" t="s">
        <v>8318</v>
      </c>
      <c r="S4074" s="13">
        <f>(((K4074/60)/60)/24)+DATE(1970,1,1)+(-5/24)</f>
        <v>41812.566099537034</v>
      </c>
      <c r="T4074" s="13">
        <f>(((J4074/60)/60)/24)+DATE(1970,1,1)+(-5/24)</f>
        <v>41872.566099537034</v>
      </c>
      <c r="U4074">
        <f t="shared" si="63"/>
        <v>2014</v>
      </c>
    </row>
    <row r="4075" spans="1:21" ht="45" x14ac:dyDescent="0.2">
      <c r="A4075" s="8">
        <f>F4075/E4075</f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14">
        <f>F4075/M4075</f>
        <v>18.5</v>
      </c>
      <c r="Q4075" s="9" t="s">
        <v>8317</v>
      </c>
      <c r="R4075" s="9" t="s">
        <v>8318</v>
      </c>
      <c r="S4075" s="13">
        <f>(((K4075/60)/60)/24)+DATE(1970,1,1)+(-5/24)</f>
        <v>42078.136875000004</v>
      </c>
      <c r="T4075" s="13">
        <f>(((J4075/60)/60)/24)+DATE(1970,1,1)+(-5/24)</f>
        <v>42132.958333333336</v>
      </c>
      <c r="U4075">
        <f t="shared" si="63"/>
        <v>2015</v>
      </c>
    </row>
    <row r="4076" spans="1:21" ht="45" x14ac:dyDescent="0.2">
      <c r="A4076" s="8">
        <f>F4076/E4076</f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14">
        <f>F4076/M4076</f>
        <v>35</v>
      </c>
      <c r="Q4076" s="9" t="s">
        <v>8317</v>
      </c>
      <c r="R4076" s="9" t="s">
        <v>8318</v>
      </c>
      <c r="S4076" s="13">
        <f>(((K4076/60)/60)/24)+DATE(1970,1,1)+(-5/24)</f>
        <v>42283.344618055555</v>
      </c>
      <c r="T4076" s="13">
        <f>(((J4076/60)/60)/24)+DATE(1970,1,1)+(-5/24)</f>
        <v>42313.386284722219</v>
      </c>
      <c r="U4076">
        <f t="shared" si="63"/>
        <v>2015</v>
      </c>
    </row>
    <row r="4077" spans="1:21" ht="45" x14ac:dyDescent="0.2">
      <c r="A4077" s="8">
        <f>F4077/E4077</f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14">
        <f>F4077/M4077</f>
        <v>44.307692307692307</v>
      </c>
      <c r="Q4077" s="9" t="s">
        <v>8317</v>
      </c>
      <c r="R4077" s="9" t="s">
        <v>8318</v>
      </c>
      <c r="S4077" s="13">
        <f>(((K4077/60)/60)/24)+DATE(1970,1,1)+(-5/24)</f>
        <v>41778.837604166663</v>
      </c>
      <c r="T4077" s="13">
        <f>(((J4077/60)/60)/24)+DATE(1970,1,1)+(-5/24)</f>
        <v>41820.519444444442</v>
      </c>
      <c r="U4077">
        <f t="shared" si="63"/>
        <v>2014</v>
      </c>
    </row>
    <row r="4078" spans="1:21" ht="45" x14ac:dyDescent="0.2">
      <c r="A4078" s="8">
        <f>F4078/E4078</f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14" t="e">
        <f>F4078/M4078</f>
        <v>#DIV/0!</v>
      </c>
      <c r="Q4078" s="9" t="s">
        <v>8317</v>
      </c>
      <c r="R4078" s="9" t="s">
        <v>8318</v>
      </c>
      <c r="S4078" s="13">
        <f>(((K4078/60)/60)/24)+DATE(1970,1,1)+(-5/24)</f>
        <v>41905.587372685186</v>
      </c>
      <c r="T4078" s="13">
        <f>(((J4078/60)/60)/24)+DATE(1970,1,1)+(-5/24)</f>
        <v>41933.618749999994</v>
      </c>
      <c r="U4078">
        <f t="shared" si="63"/>
        <v>2014</v>
      </c>
    </row>
    <row r="4079" spans="1:21" ht="45" x14ac:dyDescent="0.2">
      <c r="A4079" s="8">
        <f>F4079/E4079</f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14">
        <f>F4079/M4079</f>
        <v>222.5</v>
      </c>
      <c r="Q4079" s="9" t="s">
        <v>8317</v>
      </c>
      <c r="R4079" s="9" t="s">
        <v>8318</v>
      </c>
      <c r="S4079" s="13">
        <f>(((K4079/60)/60)/24)+DATE(1970,1,1)+(-5/24)</f>
        <v>42695.502245370364</v>
      </c>
      <c r="T4079" s="13">
        <f>(((J4079/60)/60)/24)+DATE(1970,1,1)+(-5/24)</f>
        <v>42725.502245370364</v>
      </c>
      <c r="U4079">
        <f t="shared" si="63"/>
        <v>2016</v>
      </c>
    </row>
    <row r="4080" spans="1:21" ht="45" x14ac:dyDescent="0.2">
      <c r="A4080" s="8">
        <f>F4080/E4080</f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14" t="e">
        <f>F4080/M4080</f>
        <v>#DIV/0!</v>
      </c>
      <c r="Q4080" s="9" t="s">
        <v>8317</v>
      </c>
      <c r="R4080" s="9" t="s">
        <v>8318</v>
      </c>
      <c r="S4080" s="13">
        <f>(((K4080/60)/60)/24)+DATE(1970,1,1)+(-5/24)</f>
        <v>42732.579189814809</v>
      </c>
      <c r="T4080" s="13">
        <f>(((J4080/60)/60)/24)+DATE(1970,1,1)+(-5/24)</f>
        <v>42762.579189814809</v>
      </c>
      <c r="U4080">
        <f t="shared" si="63"/>
        <v>2016</v>
      </c>
    </row>
    <row r="4081" spans="1:21" ht="45" x14ac:dyDescent="0.2">
      <c r="A4081" s="8">
        <f>F4081/E4081</f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14">
        <f>F4081/M4081</f>
        <v>5</v>
      </c>
      <c r="Q4081" s="9" t="s">
        <v>8317</v>
      </c>
      <c r="R4081" s="9" t="s">
        <v>8318</v>
      </c>
      <c r="S4081" s="13">
        <f>(((K4081/60)/60)/24)+DATE(1970,1,1)+(-5/24)</f>
        <v>42510.730567129627</v>
      </c>
      <c r="T4081" s="13">
        <f>(((J4081/60)/60)/24)+DATE(1970,1,1)+(-5/24)</f>
        <v>42540.730567129627</v>
      </c>
      <c r="U4081">
        <f t="shared" si="63"/>
        <v>2016</v>
      </c>
    </row>
    <row r="4082" spans="1:21" ht="45" x14ac:dyDescent="0.2">
      <c r="A4082" s="8">
        <f>F4082/E4082</f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14" t="e">
        <f>F4082/M4082</f>
        <v>#DIV/0!</v>
      </c>
      <c r="Q4082" s="9" t="s">
        <v>8317</v>
      </c>
      <c r="R4082" s="9" t="s">
        <v>8318</v>
      </c>
      <c r="S4082" s="13">
        <f>(((K4082/60)/60)/24)+DATE(1970,1,1)+(-5/24)</f>
        <v>42511.489768518521</v>
      </c>
      <c r="T4082" s="13">
        <f>(((J4082/60)/60)/24)+DATE(1970,1,1)+(-5/24)</f>
        <v>42535.57916666667</v>
      </c>
      <c r="U4082">
        <f t="shared" si="63"/>
        <v>2016</v>
      </c>
    </row>
    <row r="4083" spans="1:21" ht="45" x14ac:dyDescent="0.2">
      <c r="A4083" s="8">
        <f>F4083/E4083</f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14">
        <f>F4083/M4083</f>
        <v>29.166666666666668</v>
      </c>
      <c r="Q4083" s="9" t="s">
        <v>8317</v>
      </c>
      <c r="R4083" s="9" t="s">
        <v>8318</v>
      </c>
      <c r="S4083" s="13">
        <f>(((K4083/60)/60)/24)+DATE(1970,1,1)+(-5/24)</f>
        <v>42041.372974537029</v>
      </c>
      <c r="T4083" s="13">
        <f>(((J4083/60)/60)/24)+DATE(1970,1,1)+(-5/24)</f>
        <v>42071.331307870372</v>
      </c>
      <c r="U4083">
        <f t="shared" si="63"/>
        <v>2015</v>
      </c>
    </row>
    <row r="4084" spans="1:21" ht="45" x14ac:dyDescent="0.2">
      <c r="A4084" s="8">
        <f>F4084/E4084</f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14">
        <f>F4084/M4084</f>
        <v>1.5</v>
      </c>
      <c r="Q4084" s="9" t="s">
        <v>8317</v>
      </c>
      <c r="R4084" s="9" t="s">
        <v>8318</v>
      </c>
      <c r="S4084" s="13">
        <f>(((K4084/60)/60)/24)+DATE(1970,1,1)+(-5/24)</f>
        <v>42306.980937499997</v>
      </c>
      <c r="T4084" s="13">
        <f>(((J4084/60)/60)/24)+DATE(1970,1,1)+(-5/24)</f>
        <v>42322.749999999993</v>
      </c>
      <c r="U4084">
        <f t="shared" si="63"/>
        <v>2015</v>
      </c>
    </row>
    <row r="4085" spans="1:21" ht="45" x14ac:dyDescent="0.2">
      <c r="A4085" s="8">
        <f>F4085/E4085</f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14">
        <f>F4085/M4085</f>
        <v>126.5</v>
      </c>
      <c r="Q4085" s="9" t="s">
        <v>8317</v>
      </c>
      <c r="R4085" s="9" t="s">
        <v>8318</v>
      </c>
      <c r="S4085" s="13">
        <f>(((K4085/60)/60)/24)+DATE(1970,1,1)+(-5/24)</f>
        <v>42353.553425925922</v>
      </c>
      <c r="T4085" s="13">
        <f>(((J4085/60)/60)/24)+DATE(1970,1,1)+(-5/24)</f>
        <v>42383.553425925922</v>
      </c>
      <c r="U4085">
        <f t="shared" si="63"/>
        <v>2015</v>
      </c>
    </row>
    <row r="4086" spans="1:21" ht="45" x14ac:dyDescent="0.2">
      <c r="A4086" s="8">
        <f>F4086/E4086</f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14">
        <f>F4086/M4086</f>
        <v>10</v>
      </c>
      <c r="Q4086" s="9" t="s">
        <v>8317</v>
      </c>
      <c r="R4086" s="9" t="s">
        <v>8318</v>
      </c>
      <c r="S4086" s="13">
        <f>(((K4086/60)/60)/24)+DATE(1970,1,1)+(-5/24)</f>
        <v>42622.228078703702</v>
      </c>
      <c r="T4086" s="13">
        <f>(((J4086/60)/60)/24)+DATE(1970,1,1)+(-5/24)</f>
        <v>42652.228078703702</v>
      </c>
      <c r="U4086">
        <f t="shared" si="63"/>
        <v>2016</v>
      </c>
    </row>
    <row r="4087" spans="1:21" ht="45" x14ac:dyDescent="0.2">
      <c r="A4087" s="8">
        <f>F4087/E4087</f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14">
        <f>F4087/M4087</f>
        <v>10</v>
      </c>
      <c r="Q4087" s="9" t="s">
        <v>8317</v>
      </c>
      <c r="R4087" s="9" t="s">
        <v>8318</v>
      </c>
      <c r="S4087" s="13">
        <f>(((K4087/60)/60)/24)+DATE(1970,1,1)+(-5/24)</f>
        <v>42058.395543981482</v>
      </c>
      <c r="T4087" s="13">
        <f>(((J4087/60)/60)/24)+DATE(1970,1,1)+(-5/24)</f>
        <v>42086.957638888889</v>
      </c>
      <c r="U4087">
        <f t="shared" si="63"/>
        <v>2015</v>
      </c>
    </row>
    <row r="4088" spans="1:21" ht="45" x14ac:dyDescent="0.2">
      <c r="A4088" s="8">
        <f>F4088/E4088</f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14">
        <f>F4088/M4088</f>
        <v>9.4</v>
      </c>
      <c r="Q4088" s="9" t="s">
        <v>8317</v>
      </c>
      <c r="R4088" s="9" t="s">
        <v>8318</v>
      </c>
      <c r="S4088" s="13">
        <f>(((K4088/60)/60)/24)+DATE(1970,1,1)+(-5/24)</f>
        <v>42304.732627314814</v>
      </c>
      <c r="T4088" s="13">
        <f>(((J4088/60)/60)/24)+DATE(1970,1,1)+(-5/24)</f>
        <v>42328.958333333336</v>
      </c>
      <c r="U4088">
        <f t="shared" si="63"/>
        <v>2015</v>
      </c>
    </row>
    <row r="4089" spans="1:21" x14ac:dyDescent="0.2">
      <c r="A4089" s="8">
        <f>F4089/E4089</f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14" t="e">
        <f>F4089/M4089</f>
        <v>#DIV/0!</v>
      </c>
      <c r="Q4089" s="9" t="s">
        <v>8317</v>
      </c>
      <c r="R4089" s="9" t="s">
        <v>8318</v>
      </c>
      <c r="S4089" s="13">
        <f>(((K4089/60)/60)/24)+DATE(1970,1,1)+(-5/24)</f>
        <v>42538.53456018518</v>
      </c>
      <c r="T4089" s="13">
        <f>(((J4089/60)/60)/24)+DATE(1970,1,1)+(-5/24)</f>
        <v>42568.53456018518</v>
      </c>
      <c r="U4089">
        <f t="shared" si="63"/>
        <v>2016</v>
      </c>
    </row>
    <row r="4090" spans="1:21" ht="45" x14ac:dyDescent="0.2">
      <c r="A4090" s="8">
        <f>F4090/E4090</f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14">
        <f>F4090/M4090</f>
        <v>72</v>
      </c>
      <c r="Q4090" s="9" t="s">
        <v>8317</v>
      </c>
      <c r="R4090" s="9" t="s">
        <v>8318</v>
      </c>
      <c r="S4090" s="13">
        <f>(((K4090/60)/60)/24)+DATE(1970,1,1)+(-5/24)</f>
        <v>41990.40421296296</v>
      </c>
      <c r="T4090" s="13">
        <f>(((J4090/60)/60)/24)+DATE(1970,1,1)+(-5/24)</f>
        <v>42020.226388888892</v>
      </c>
      <c r="U4090">
        <f t="shared" si="63"/>
        <v>2014</v>
      </c>
    </row>
    <row r="4091" spans="1:21" ht="45" x14ac:dyDescent="0.2">
      <c r="A4091" s="8">
        <f>F4091/E4091</f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14">
        <f>F4091/M4091</f>
        <v>30</v>
      </c>
      <c r="Q4091" s="9" t="s">
        <v>8317</v>
      </c>
      <c r="R4091" s="9" t="s">
        <v>8318</v>
      </c>
      <c r="S4091" s="13">
        <f>(((K4091/60)/60)/24)+DATE(1970,1,1)+(-5/24)</f>
        <v>42122.524166666662</v>
      </c>
      <c r="T4091" s="13">
        <f>(((J4091/60)/60)/24)+DATE(1970,1,1)+(-5/24)</f>
        <v>42155.524305555555</v>
      </c>
      <c r="U4091">
        <f t="shared" si="63"/>
        <v>2015</v>
      </c>
    </row>
    <row r="4092" spans="1:21" ht="45" x14ac:dyDescent="0.2">
      <c r="A4092" s="8">
        <f>F4092/E4092</f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14">
        <f>F4092/M4092</f>
        <v>10.666666666666666</v>
      </c>
      <c r="Q4092" s="9" t="s">
        <v>8317</v>
      </c>
      <c r="R4092" s="9" t="s">
        <v>8318</v>
      </c>
      <c r="S4092" s="13">
        <f>(((K4092/60)/60)/24)+DATE(1970,1,1)+(-5/24)</f>
        <v>42209.464548611104</v>
      </c>
      <c r="T4092" s="13">
        <f>(((J4092/60)/60)/24)+DATE(1970,1,1)+(-5/24)</f>
        <v>42223.416666666664</v>
      </c>
      <c r="U4092">
        <f t="shared" si="63"/>
        <v>2015</v>
      </c>
    </row>
    <row r="4093" spans="1:21" ht="45" x14ac:dyDescent="0.2">
      <c r="A4093" s="8">
        <f>F4093/E4093</f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14">
        <f>F4093/M4093</f>
        <v>25.5</v>
      </c>
      <c r="Q4093" s="9" t="s">
        <v>8317</v>
      </c>
      <c r="R4093" s="9" t="s">
        <v>8318</v>
      </c>
      <c r="S4093" s="13">
        <f>(((K4093/60)/60)/24)+DATE(1970,1,1)+(-5/24)</f>
        <v>41990.298043981478</v>
      </c>
      <c r="T4093" s="13">
        <f>(((J4093/60)/60)/24)+DATE(1970,1,1)+(-5/24)</f>
        <v>42020.298043981478</v>
      </c>
      <c r="U4093">
        <f t="shared" si="63"/>
        <v>2014</v>
      </c>
    </row>
    <row r="4094" spans="1:21" ht="45" x14ac:dyDescent="0.2">
      <c r="A4094" s="8">
        <f>F4094/E4094</f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14">
        <f>F4094/M4094</f>
        <v>20</v>
      </c>
      <c r="Q4094" s="9" t="s">
        <v>8317</v>
      </c>
      <c r="R4094" s="9" t="s">
        <v>8318</v>
      </c>
      <c r="S4094" s="13">
        <f>(((K4094/60)/60)/24)+DATE(1970,1,1)+(-5/24)</f>
        <v>42038.986655092587</v>
      </c>
      <c r="T4094" s="13">
        <f>(((J4094/60)/60)/24)+DATE(1970,1,1)+(-5/24)</f>
        <v>42098.94498842593</v>
      </c>
      <c r="U4094">
        <f t="shared" si="63"/>
        <v>2015</v>
      </c>
    </row>
    <row r="4095" spans="1:21" ht="45" x14ac:dyDescent="0.2">
      <c r="A4095" s="8">
        <f>F4095/E4095</f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14">
        <f>F4095/M4095</f>
        <v>15</v>
      </c>
      <c r="Q4095" s="9" t="s">
        <v>8317</v>
      </c>
      <c r="R4095" s="9" t="s">
        <v>8318</v>
      </c>
      <c r="S4095" s="13">
        <f>(((K4095/60)/60)/24)+DATE(1970,1,1)+(-5/24)</f>
        <v>42178.607557870368</v>
      </c>
      <c r="T4095" s="13">
        <f>(((J4095/60)/60)/24)+DATE(1970,1,1)+(-5/24)</f>
        <v>42238.607557870368</v>
      </c>
      <c r="U4095">
        <f t="shared" si="63"/>
        <v>2015</v>
      </c>
    </row>
    <row r="4096" spans="1:21" ht="45" x14ac:dyDescent="0.2">
      <c r="A4096" s="8">
        <f>F4096/E4096</f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14">
        <f>F4096/M4096</f>
        <v>91.25</v>
      </c>
      <c r="Q4096" s="9" t="s">
        <v>8317</v>
      </c>
      <c r="R4096" s="9" t="s">
        <v>8318</v>
      </c>
      <c r="S4096" s="13">
        <f>(((K4096/60)/60)/24)+DATE(1970,1,1)+(-5/24)</f>
        <v>41889.878472222219</v>
      </c>
      <c r="T4096" s="13">
        <f>(((J4096/60)/60)/24)+DATE(1970,1,1)+(-5/24)</f>
        <v>41933.999305555553</v>
      </c>
      <c r="U4096">
        <f t="shared" si="63"/>
        <v>2014</v>
      </c>
    </row>
    <row r="4097" spans="1:21" ht="30" x14ac:dyDescent="0.2">
      <c r="A4097" s="8">
        <f>F4097/E4097</f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14">
        <f>F4097/M4097</f>
        <v>800</v>
      </c>
      <c r="Q4097" s="9" t="s">
        <v>8317</v>
      </c>
      <c r="R4097" s="9" t="s">
        <v>8318</v>
      </c>
      <c r="S4097" s="13">
        <f>(((K4097/60)/60)/24)+DATE(1970,1,1)+(-5/24)</f>
        <v>42692.823495370372</v>
      </c>
      <c r="T4097" s="13">
        <f>(((J4097/60)/60)/24)+DATE(1970,1,1)+(-5/24)</f>
        <v>42722.823495370372</v>
      </c>
      <c r="U4097">
        <f t="shared" si="63"/>
        <v>2016</v>
      </c>
    </row>
    <row r="4098" spans="1:21" ht="45" x14ac:dyDescent="0.2">
      <c r="A4098" s="8">
        <f>F4098/E4098</f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14">
        <f>F4098/M4098</f>
        <v>80</v>
      </c>
      <c r="Q4098" s="9" t="s">
        <v>8317</v>
      </c>
      <c r="R4098" s="9" t="s">
        <v>8318</v>
      </c>
      <c r="S4098" s="13">
        <f>(((K4098/60)/60)/24)+DATE(1970,1,1)+(-5/24)</f>
        <v>42750.321979166663</v>
      </c>
      <c r="T4098" s="13">
        <f>(((J4098/60)/60)/24)+DATE(1970,1,1)+(-5/24)</f>
        <v>42794.160416666658</v>
      </c>
      <c r="U4098">
        <f t="shared" si="63"/>
        <v>2017</v>
      </c>
    </row>
    <row r="4099" spans="1:21" ht="45" x14ac:dyDescent="0.2">
      <c r="A4099" s="8">
        <f>F4099/E4099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14" t="e">
        <f>F4099/M4099</f>
        <v>#DIV/0!</v>
      </c>
      <c r="Q4099" s="9" t="s">
        <v>8317</v>
      </c>
      <c r="R4099" s="9" t="s">
        <v>8318</v>
      </c>
      <c r="S4099" s="13">
        <f>(((K4099/60)/60)/24)+DATE(1970,1,1)+(-5/24)</f>
        <v>42344.616168981483</v>
      </c>
      <c r="T4099" s="13">
        <f>(((J4099/60)/60)/24)+DATE(1970,1,1)+(-5/24)</f>
        <v>42400.788194444445</v>
      </c>
      <c r="U4099">
        <f t="shared" ref="U4099:U4115" si="64">YEAR(S4099)</f>
        <v>2015</v>
      </c>
    </row>
    <row r="4100" spans="1:21" ht="45" x14ac:dyDescent="0.2">
      <c r="A4100" s="8">
        <f>F4100/E4100</f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14" t="e">
        <f>F4100/M4100</f>
        <v>#DIV/0!</v>
      </c>
      <c r="Q4100" s="9" t="s">
        <v>8317</v>
      </c>
      <c r="R4100" s="9" t="s">
        <v>8318</v>
      </c>
      <c r="S4100" s="13">
        <f>(((K4100/60)/60)/24)+DATE(1970,1,1)+(-5/24)</f>
        <v>42495.51385416666</v>
      </c>
      <c r="T4100" s="13">
        <f>(((J4100/60)/60)/24)+DATE(1970,1,1)+(-5/24)</f>
        <v>42525.51385416666</v>
      </c>
      <c r="U4100">
        <f t="shared" si="64"/>
        <v>2016</v>
      </c>
    </row>
    <row r="4101" spans="1:21" ht="45" x14ac:dyDescent="0.2">
      <c r="A4101" s="8">
        <f>F4101/E4101</f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14">
        <f>F4101/M4101</f>
        <v>50</v>
      </c>
      <c r="Q4101" s="9" t="s">
        <v>8317</v>
      </c>
      <c r="R4101" s="9" t="s">
        <v>8318</v>
      </c>
      <c r="S4101" s="13">
        <f>(((K4101/60)/60)/24)+DATE(1970,1,1)+(-5/24)</f>
        <v>42570.642048611109</v>
      </c>
      <c r="T4101" s="13">
        <f>(((J4101/60)/60)/24)+DATE(1970,1,1)+(-5/24)</f>
        <v>42615.642048611109</v>
      </c>
      <c r="U4101">
        <f t="shared" si="64"/>
        <v>2016</v>
      </c>
    </row>
    <row r="4102" spans="1:21" ht="30" x14ac:dyDescent="0.2">
      <c r="A4102" s="8">
        <f>F4102/E4102</f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14" t="e">
        <f>F4102/M4102</f>
        <v>#DIV/0!</v>
      </c>
      <c r="Q4102" s="9" t="s">
        <v>8317</v>
      </c>
      <c r="R4102" s="9" t="s">
        <v>8318</v>
      </c>
      <c r="S4102" s="13">
        <f>(((K4102/60)/60)/24)+DATE(1970,1,1)+(-5/24)</f>
        <v>41926.916550925926</v>
      </c>
      <c r="T4102" s="13">
        <f>(((J4102/60)/60)/24)+DATE(1970,1,1)+(-5/24)</f>
        <v>41936.916550925926</v>
      </c>
      <c r="U4102">
        <f t="shared" si="64"/>
        <v>2014</v>
      </c>
    </row>
    <row r="4103" spans="1:21" ht="45" x14ac:dyDescent="0.2">
      <c r="A4103" s="8">
        <f>F4103/E4103</f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14" t="e">
        <f>F4103/M4103</f>
        <v>#DIV/0!</v>
      </c>
      <c r="Q4103" s="9" t="s">
        <v>8317</v>
      </c>
      <c r="R4103" s="9" t="s">
        <v>8318</v>
      </c>
      <c r="S4103" s="13">
        <f>(((K4103/60)/60)/24)+DATE(1970,1,1)+(-5/24)</f>
        <v>42730.695393518516</v>
      </c>
      <c r="T4103" s="13">
        <f>(((J4103/60)/60)/24)+DATE(1970,1,1)+(-5/24)</f>
        <v>42760.695393518516</v>
      </c>
      <c r="U4103">
        <f t="shared" si="64"/>
        <v>2016</v>
      </c>
    </row>
    <row r="4104" spans="1:21" ht="45" x14ac:dyDescent="0.2">
      <c r="A4104" s="8">
        <f>F4104/E4104</f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14">
        <f>F4104/M4104</f>
        <v>22.833333333333332</v>
      </c>
      <c r="Q4104" s="9" t="s">
        <v>8317</v>
      </c>
      <c r="R4104" s="9" t="s">
        <v>8318</v>
      </c>
      <c r="S4104" s="13">
        <f>(((K4104/60)/60)/24)+DATE(1970,1,1)+(-5/24)</f>
        <v>42475.639733796292</v>
      </c>
      <c r="T4104" s="13">
        <f>(((J4104/60)/60)/24)+DATE(1970,1,1)+(-5/24)</f>
        <v>42505.639733796292</v>
      </c>
      <c r="U4104">
        <f t="shared" si="64"/>
        <v>2016</v>
      </c>
    </row>
    <row r="4105" spans="1:21" ht="45" x14ac:dyDescent="0.2">
      <c r="A4105" s="8">
        <f>F4105/E4105</f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14">
        <f>F4105/M4105</f>
        <v>16.666666666666668</v>
      </c>
      <c r="Q4105" s="9" t="s">
        <v>8317</v>
      </c>
      <c r="R4105" s="9" t="s">
        <v>8318</v>
      </c>
      <c r="S4105" s="13">
        <f>(((K4105/60)/60)/24)+DATE(1970,1,1)+(-5/24)</f>
        <v>42188.624606481484</v>
      </c>
      <c r="T4105" s="13">
        <f>(((J4105/60)/60)/24)+DATE(1970,1,1)+(-5/24)</f>
        <v>42242.563888888886</v>
      </c>
      <c r="U4105">
        <f t="shared" si="64"/>
        <v>2015</v>
      </c>
    </row>
    <row r="4106" spans="1:21" ht="45" x14ac:dyDescent="0.2">
      <c r="A4106" s="8">
        <f>F4106/E4106</f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14">
        <f>F4106/M4106</f>
        <v>45.785714285714285</v>
      </c>
      <c r="Q4106" s="9" t="s">
        <v>8317</v>
      </c>
      <c r="R4106" s="9" t="s">
        <v>8318</v>
      </c>
      <c r="S4106" s="13">
        <f>(((K4106/60)/60)/24)+DATE(1970,1,1)+(-5/24)</f>
        <v>42640.069837962961</v>
      </c>
      <c r="T4106" s="13">
        <f>(((J4106/60)/60)/24)+DATE(1970,1,1)+(-5/24)</f>
        <v>42670.069837962961</v>
      </c>
      <c r="U4106">
        <f t="shared" si="64"/>
        <v>2016</v>
      </c>
    </row>
    <row r="4107" spans="1:21" ht="45" x14ac:dyDescent="0.2">
      <c r="A4107" s="8">
        <f>F4107/E4107</f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14">
        <f>F4107/M4107</f>
        <v>383.33333333333331</v>
      </c>
      <c r="Q4107" s="9" t="s">
        <v>8317</v>
      </c>
      <c r="R4107" s="9" t="s">
        <v>8318</v>
      </c>
      <c r="S4107" s="13">
        <f>(((K4107/60)/60)/24)+DATE(1970,1,1)+(-5/24)</f>
        <v>42696.802187499998</v>
      </c>
      <c r="T4107" s="13">
        <f>(((J4107/60)/60)/24)+DATE(1970,1,1)+(-5/24)</f>
        <v>42729.802187499998</v>
      </c>
      <c r="U4107">
        <f t="shared" si="64"/>
        <v>2016</v>
      </c>
    </row>
    <row r="4108" spans="1:21" ht="45" x14ac:dyDescent="0.2">
      <c r="A4108" s="8">
        <f>F4108/E4108</f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14">
        <f>F4108/M4108</f>
        <v>106.96969696969697</v>
      </c>
      <c r="Q4108" s="9" t="s">
        <v>8317</v>
      </c>
      <c r="R4108" s="9" t="s">
        <v>8318</v>
      </c>
      <c r="S4108" s="13">
        <f>(((K4108/60)/60)/24)+DATE(1970,1,1)+(-5/24)</f>
        <v>42052.841041666667</v>
      </c>
      <c r="T4108" s="13">
        <f>(((J4108/60)/60)/24)+DATE(1970,1,1)+(-5/24)</f>
        <v>42095.833333333336</v>
      </c>
      <c r="U4108">
        <f t="shared" si="64"/>
        <v>2015</v>
      </c>
    </row>
    <row r="4109" spans="1:21" ht="45" x14ac:dyDescent="0.2">
      <c r="A4109" s="8">
        <f>F4109/E4109</f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14">
        <f>F4109/M4109</f>
        <v>10.25</v>
      </c>
      <c r="Q4109" s="9" t="s">
        <v>8317</v>
      </c>
      <c r="R4109" s="9" t="s">
        <v>8318</v>
      </c>
      <c r="S4109" s="13">
        <f>(((K4109/60)/60)/24)+DATE(1970,1,1)+(-5/24)</f>
        <v>41883.708344907405</v>
      </c>
      <c r="T4109" s="13">
        <f>(((J4109/60)/60)/24)+DATE(1970,1,1)+(-5/24)</f>
        <v>41906.708344907405</v>
      </c>
      <c r="U4109">
        <f t="shared" si="64"/>
        <v>2014</v>
      </c>
    </row>
    <row r="4110" spans="1:21" ht="45" x14ac:dyDescent="0.2">
      <c r="A4110" s="8">
        <f>F4110/E4110</f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14">
        <f>F4110/M4110</f>
        <v>59</v>
      </c>
      <c r="Q4110" s="9" t="s">
        <v>8317</v>
      </c>
      <c r="R4110" s="9" t="s">
        <v>8318</v>
      </c>
      <c r="S4110" s="13">
        <f>(((K4110/60)/60)/24)+DATE(1970,1,1)+(-5/24)</f>
        <v>42766.823344907411</v>
      </c>
      <c r="T4110" s="13">
        <f>(((J4110/60)/60)/24)+DATE(1970,1,1)+(-5/24)</f>
        <v>42796.999999999993</v>
      </c>
      <c r="U4110">
        <f t="shared" si="64"/>
        <v>2017</v>
      </c>
    </row>
    <row r="4111" spans="1:21" ht="45" x14ac:dyDescent="0.2">
      <c r="A4111" s="8">
        <f>F4111/E4111</f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14" t="e">
        <f>F4111/M4111</f>
        <v>#DIV/0!</v>
      </c>
      <c r="Q4111" s="9" t="s">
        <v>8317</v>
      </c>
      <c r="R4111" s="9" t="s">
        <v>8318</v>
      </c>
      <c r="S4111" s="13">
        <f>(((K4111/60)/60)/24)+DATE(1970,1,1)+(-5/24)</f>
        <v>42307.331064814811</v>
      </c>
      <c r="T4111" s="13">
        <f>(((J4111/60)/60)/24)+DATE(1970,1,1)+(-5/24)</f>
        <v>42337.372731481482</v>
      </c>
      <c r="U4111">
        <f t="shared" si="64"/>
        <v>2015</v>
      </c>
    </row>
    <row r="4112" spans="1:21" ht="45" x14ac:dyDescent="0.2">
      <c r="A4112" s="8">
        <f>F4112/E4112</f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14">
        <f>F4112/M4112</f>
        <v>14.333333333333334</v>
      </c>
      <c r="Q4112" s="9" t="s">
        <v>8317</v>
      </c>
      <c r="R4112" s="9" t="s">
        <v>8318</v>
      </c>
      <c r="S4112" s="13">
        <f>(((K4112/60)/60)/24)+DATE(1970,1,1)+(-5/24)</f>
        <v>42512.418414351843</v>
      </c>
      <c r="T4112" s="13">
        <f>(((J4112/60)/60)/24)+DATE(1970,1,1)+(-5/24)</f>
        <v>42572.418414351843</v>
      </c>
      <c r="U4112">
        <f t="shared" si="64"/>
        <v>2016</v>
      </c>
    </row>
    <row r="4113" spans="1:21" ht="45" x14ac:dyDescent="0.2">
      <c r="A4113" s="8">
        <f>F4113/E4113</f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14">
        <f>F4113/M4113</f>
        <v>15.666666666666666</v>
      </c>
      <c r="Q4113" s="9" t="s">
        <v>8317</v>
      </c>
      <c r="R4113" s="9" t="s">
        <v>8318</v>
      </c>
      <c r="S4113" s="13">
        <f>(((K4113/60)/60)/24)+DATE(1970,1,1)+(-5/24)</f>
        <v>42028.927546296291</v>
      </c>
      <c r="T4113" s="13">
        <f>(((J4113/60)/60)/24)+DATE(1970,1,1)+(-5/24)</f>
        <v>42058.927546296291</v>
      </c>
      <c r="U4113">
        <f t="shared" si="64"/>
        <v>2015</v>
      </c>
    </row>
    <row r="4114" spans="1:21" ht="45" x14ac:dyDescent="0.2">
      <c r="A4114" s="8">
        <f>F4114/E4114</f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14">
        <f>F4114/M4114</f>
        <v>1</v>
      </c>
      <c r="Q4114" s="9" t="s">
        <v>8317</v>
      </c>
      <c r="R4114" s="9" t="s">
        <v>8318</v>
      </c>
      <c r="S4114" s="13">
        <f>(((K4114/60)/60)/24)+DATE(1970,1,1)+(-5/24)</f>
        <v>42400.738263888888</v>
      </c>
      <c r="T4114" s="13">
        <f>(((J4114/60)/60)/24)+DATE(1970,1,1)+(-5/24)</f>
        <v>42427.791666666664</v>
      </c>
      <c r="U4114">
        <f t="shared" si="64"/>
        <v>2016</v>
      </c>
    </row>
    <row r="4115" spans="1:21" ht="45" x14ac:dyDescent="0.2">
      <c r="A4115" s="8">
        <f>F4115/E4115</f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14">
        <f>F4115/M4115</f>
        <v>1</v>
      </c>
      <c r="Q4115" s="9" t="s">
        <v>8317</v>
      </c>
      <c r="R4115" s="9" t="s">
        <v>8318</v>
      </c>
      <c r="S4115" s="13">
        <f>(((K4115/60)/60)/24)+DATE(1970,1,1)+(-5/24)</f>
        <v>42358.364849537036</v>
      </c>
      <c r="T4115" s="13">
        <f>(((J4115/60)/60)/24)+DATE(1970,1,1)+(-5/24)</f>
        <v>42377.06527777778</v>
      </c>
      <c r="U4115">
        <f t="shared" si="64"/>
        <v>2015</v>
      </c>
    </row>
  </sheetData>
  <autoFilter ref="A1:R4115"/>
  <conditionalFormatting sqref="G2:G4115">
    <cfRule type="containsText" dxfId="3" priority="2" operator="containsText" text="successful">
      <formula>NOT(ISERROR(SEARCH("successful",G2)))</formula>
    </cfRule>
    <cfRule type="containsText" dxfId="2" priority="3" operator="containsText" text="cancel">
      <formula>NOT(ISERROR(SEARCH("cancel",G2)))</formula>
    </cfRule>
    <cfRule type="containsText" dxfId="1" priority="4" operator="containsText" text="live">
      <formula>NOT(ISERROR(SEARCH("live",G2)))</formula>
    </cfRule>
    <cfRule type="containsText" dxfId="0" priority="5" operator="containsText" text="failed">
      <formula>NOT(ISERROR(SEARCH("failed",G2)))</formula>
    </cfRule>
  </conditionalFormatting>
  <conditionalFormatting sqref="A2:A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workbookViewId="0">
      <selection activeCell="A11" sqref="A11"/>
    </sheetView>
  </sheetViews>
  <sheetFormatPr baseColWidth="10" defaultRowHeight="15" x14ac:dyDescent="0.2"/>
  <cols>
    <col min="1" max="1" width="12.6640625" customWidth="1"/>
    <col min="2" max="2" width="9.5" customWidth="1"/>
    <col min="3" max="11" width="2.1640625" customWidth="1"/>
    <col min="12" max="101" width="3.1640625" customWidth="1"/>
    <col min="102" max="521" width="4.1640625" customWidth="1"/>
    <col min="522" max="721" width="5.1640625" customWidth="1"/>
    <col min="722" max="722" width="10" customWidth="1"/>
  </cols>
  <sheetData>
    <row r="1" spans="1:2" x14ac:dyDescent="0.2">
      <c r="A1" s="10" t="s">
        <v>8223</v>
      </c>
      <c r="B1" t="s">
        <v>8362</v>
      </c>
    </row>
    <row r="3" spans="1:2" x14ac:dyDescent="0.2">
      <c r="A3" s="10" t="s">
        <v>8360</v>
      </c>
      <c r="B3" t="s">
        <v>8365</v>
      </c>
    </row>
    <row r="4" spans="1:2" x14ac:dyDescent="0.2">
      <c r="A4" s="11" t="s">
        <v>8310</v>
      </c>
      <c r="B4" s="6">
        <v>520</v>
      </c>
    </row>
    <row r="5" spans="1:2" x14ac:dyDescent="0.2">
      <c r="A5" s="12" t="s">
        <v>8220</v>
      </c>
      <c r="B5" s="6">
        <v>40</v>
      </c>
    </row>
    <row r="6" spans="1:2" x14ac:dyDescent="0.2">
      <c r="A6" s="12" t="s">
        <v>8221</v>
      </c>
      <c r="B6" s="6">
        <v>180</v>
      </c>
    </row>
    <row r="7" spans="1:2" x14ac:dyDescent="0.2">
      <c r="A7" s="12" t="s">
        <v>8219</v>
      </c>
      <c r="B7" s="6">
        <v>300</v>
      </c>
    </row>
    <row r="8" spans="1:2" x14ac:dyDescent="0.2">
      <c r="A8" s="11" t="s">
        <v>8336</v>
      </c>
      <c r="B8" s="6">
        <v>200</v>
      </c>
    </row>
    <row r="9" spans="1:2" x14ac:dyDescent="0.2">
      <c r="A9" s="12" t="s">
        <v>8220</v>
      </c>
      <c r="B9" s="6">
        <v>20</v>
      </c>
    </row>
    <row r="10" spans="1:2" x14ac:dyDescent="0.2">
      <c r="A10" s="12" t="s">
        <v>8221</v>
      </c>
      <c r="B10" s="6">
        <v>140</v>
      </c>
    </row>
    <row r="11" spans="1:2" x14ac:dyDescent="0.2">
      <c r="A11" s="12" t="s">
        <v>8222</v>
      </c>
      <c r="B11" s="6">
        <v>6</v>
      </c>
    </row>
    <row r="12" spans="1:2" x14ac:dyDescent="0.2">
      <c r="A12" s="12" t="s">
        <v>8219</v>
      </c>
      <c r="B12" s="6">
        <v>34</v>
      </c>
    </row>
    <row r="13" spans="1:2" x14ac:dyDescent="0.2">
      <c r="A13" s="11" t="s">
        <v>8333</v>
      </c>
      <c r="B13" s="6">
        <v>220</v>
      </c>
    </row>
    <row r="14" spans="1:2" x14ac:dyDescent="0.2">
      <c r="A14" s="12" t="s">
        <v>8221</v>
      </c>
      <c r="B14" s="6">
        <v>140</v>
      </c>
    </row>
    <row r="15" spans="1:2" x14ac:dyDescent="0.2">
      <c r="A15" s="12" t="s">
        <v>8219</v>
      </c>
      <c r="B15" s="6">
        <v>80</v>
      </c>
    </row>
    <row r="16" spans="1:2" x14ac:dyDescent="0.2">
      <c r="A16" s="11" t="s">
        <v>8331</v>
      </c>
      <c r="B16" s="6">
        <v>24</v>
      </c>
    </row>
    <row r="17" spans="1:2" x14ac:dyDescent="0.2">
      <c r="A17" s="12" t="s">
        <v>8220</v>
      </c>
      <c r="B17" s="6">
        <v>24</v>
      </c>
    </row>
    <row r="18" spans="1:2" x14ac:dyDescent="0.2">
      <c r="A18" s="11" t="s">
        <v>8325</v>
      </c>
      <c r="B18" s="6">
        <v>700</v>
      </c>
    </row>
    <row r="19" spans="1:2" x14ac:dyDescent="0.2">
      <c r="A19" s="12" t="s">
        <v>8220</v>
      </c>
      <c r="B19" s="6">
        <v>20</v>
      </c>
    </row>
    <row r="20" spans="1:2" x14ac:dyDescent="0.2">
      <c r="A20" s="12" t="s">
        <v>8221</v>
      </c>
      <c r="B20" s="6">
        <v>120</v>
      </c>
    </row>
    <row r="21" spans="1:2" x14ac:dyDescent="0.2">
      <c r="A21" s="12" t="s">
        <v>8222</v>
      </c>
      <c r="B21" s="6">
        <v>20</v>
      </c>
    </row>
    <row r="22" spans="1:2" x14ac:dyDescent="0.2">
      <c r="A22" s="12" t="s">
        <v>8219</v>
      </c>
      <c r="B22" s="6">
        <v>540</v>
      </c>
    </row>
    <row r="23" spans="1:2" x14ac:dyDescent="0.2">
      <c r="A23" s="11" t="s">
        <v>8338</v>
      </c>
      <c r="B23" s="6">
        <v>220</v>
      </c>
    </row>
    <row r="24" spans="1:2" x14ac:dyDescent="0.2">
      <c r="A24" s="12" t="s">
        <v>8221</v>
      </c>
      <c r="B24" s="6">
        <v>117</v>
      </c>
    </row>
    <row r="25" spans="1:2" x14ac:dyDescent="0.2">
      <c r="A25" s="12" t="s">
        <v>8219</v>
      </c>
      <c r="B25" s="6">
        <v>103</v>
      </c>
    </row>
    <row r="26" spans="1:2" x14ac:dyDescent="0.2">
      <c r="A26" s="11" t="s">
        <v>8322</v>
      </c>
      <c r="B26" s="6">
        <v>237</v>
      </c>
    </row>
    <row r="27" spans="1:2" x14ac:dyDescent="0.2">
      <c r="A27" s="12" t="s">
        <v>8220</v>
      </c>
      <c r="B27" s="6">
        <v>30</v>
      </c>
    </row>
    <row r="28" spans="1:2" x14ac:dyDescent="0.2">
      <c r="A28" s="12" t="s">
        <v>8221</v>
      </c>
      <c r="B28" s="6">
        <v>127</v>
      </c>
    </row>
    <row r="29" spans="1:2" x14ac:dyDescent="0.2">
      <c r="A29" s="12" t="s">
        <v>8219</v>
      </c>
      <c r="B29" s="6">
        <v>80</v>
      </c>
    </row>
    <row r="30" spans="1:2" x14ac:dyDescent="0.2">
      <c r="A30" s="11" t="s">
        <v>8319</v>
      </c>
      <c r="B30" s="6">
        <v>600</v>
      </c>
    </row>
    <row r="31" spans="1:2" x14ac:dyDescent="0.2">
      <c r="A31" s="12" t="s">
        <v>8220</v>
      </c>
      <c r="B31" s="6">
        <v>178</v>
      </c>
    </row>
    <row r="32" spans="1:2" x14ac:dyDescent="0.2">
      <c r="A32" s="12" t="s">
        <v>8221</v>
      </c>
      <c r="B32" s="6">
        <v>213</v>
      </c>
    </row>
    <row r="33" spans="1:2" x14ac:dyDescent="0.2">
      <c r="A33" s="12" t="s">
        <v>8219</v>
      </c>
      <c r="B33" s="6">
        <v>209</v>
      </c>
    </row>
    <row r="34" spans="1:2" x14ac:dyDescent="0.2">
      <c r="A34" s="11" t="s">
        <v>8317</v>
      </c>
      <c r="B34" s="6">
        <v>1393</v>
      </c>
    </row>
    <row r="35" spans="1:2" x14ac:dyDescent="0.2">
      <c r="A35" s="12" t="s">
        <v>8220</v>
      </c>
      <c r="B35" s="6">
        <v>37</v>
      </c>
    </row>
    <row r="36" spans="1:2" x14ac:dyDescent="0.2">
      <c r="A36" s="12" t="s">
        <v>8221</v>
      </c>
      <c r="B36" s="6">
        <v>493</v>
      </c>
    </row>
    <row r="37" spans="1:2" x14ac:dyDescent="0.2">
      <c r="A37" s="12" t="s">
        <v>8222</v>
      </c>
      <c r="B37" s="6">
        <v>24</v>
      </c>
    </row>
    <row r="38" spans="1:2" x14ac:dyDescent="0.2">
      <c r="A38" s="12" t="s">
        <v>8219</v>
      </c>
      <c r="B38" s="6">
        <v>839</v>
      </c>
    </row>
    <row r="39" spans="1:2" x14ac:dyDescent="0.2">
      <c r="A39" s="11" t="s">
        <v>8361</v>
      </c>
      <c r="B39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activeCell="A5" sqref="A5"/>
    </sheetView>
  </sheetViews>
  <sheetFormatPr baseColWidth="10" defaultRowHeight="15" x14ac:dyDescent="0.2"/>
  <cols>
    <col min="1" max="1" width="16.33203125" bestFit="1" customWidth="1"/>
    <col min="2" max="2" width="9.5" bestFit="1" customWidth="1"/>
  </cols>
  <sheetData>
    <row r="1" spans="1:2" x14ac:dyDescent="0.2">
      <c r="A1" s="10" t="s">
        <v>8223</v>
      </c>
      <c r="B1" t="s">
        <v>8362</v>
      </c>
    </row>
    <row r="2" spans="1:2" x14ac:dyDescent="0.2">
      <c r="A2" s="10" t="s">
        <v>8308</v>
      </c>
      <c r="B2" t="s">
        <v>8362</v>
      </c>
    </row>
    <row r="4" spans="1:2" x14ac:dyDescent="0.2">
      <c r="A4" s="10" t="s">
        <v>8360</v>
      </c>
      <c r="B4" t="s">
        <v>8365</v>
      </c>
    </row>
    <row r="5" spans="1:2" x14ac:dyDescent="0.2">
      <c r="A5" s="11" t="s">
        <v>8354</v>
      </c>
      <c r="B5" s="6">
        <v>40</v>
      </c>
    </row>
    <row r="6" spans="1:2" x14ac:dyDescent="0.2">
      <c r="A6" s="11" t="s">
        <v>8315</v>
      </c>
      <c r="B6" s="6">
        <v>180</v>
      </c>
    </row>
    <row r="7" spans="1:2" x14ac:dyDescent="0.2">
      <c r="A7" s="11" t="s">
        <v>8330</v>
      </c>
      <c r="B7" s="6">
        <v>40</v>
      </c>
    </row>
    <row r="8" spans="1:2" x14ac:dyDescent="0.2">
      <c r="A8" s="11" t="s">
        <v>8349</v>
      </c>
      <c r="B8" s="6">
        <v>140</v>
      </c>
    </row>
    <row r="9" spans="1:2" x14ac:dyDescent="0.2">
      <c r="A9" s="12" t="s">
        <v>8219</v>
      </c>
      <c r="B9" s="6">
        <v>140</v>
      </c>
    </row>
    <row r="10" spans="1:2" x14ac:dyDescent="0.2">
      <c r="A10" s="11" t="s">
        <v>8329</v>
      </c>
      <c r="B10" s="6">
        <v>140</v>
      </c>
    </row>
    <row r="11" spans="1:2" x14ac:dyDescent="0.2">
      <c r="A11" s="12" t="s">
        <v>8219</v>
      </c>
      <c r="B11" s="6">
        <v>140</v>
      </c>
    </row>
    <row r="12" spans="1:2" x14ac:dyDescent="0.2">
      <c r="A12" s="11" t="s">
        <v>8356</v>
      </c>
      <c r="B12" s="6">
        <v>9</v>
      </c>
    </row>
    <row r="13" spans="1:2" x14ac:dyDescent="0.2">
      <c r="A13" s="12" t="s">
        <v>8219</v>
      </c>
      <c r="B13" s="6">
        <v>9</v>
      </c>
    </row>
    <row r="14" spans="1:2" x14ac:dyDescent="0.2">
      <c r="A14" s="11" t="s">
        <v>8327</v>
      </c>
      <c r="B14" s="6">
        <v>20</v>
      </c>
    </row>
    <row r="15" spans="1:2" x14ac:dyDescent="0.2">
      <c r="A15" s="12" t="s">
        <v>8219</v>
      </c>
      <c r="B15" s="6">
        <v>20</v>
      </c>
    </row>
    <row r="16" spans="1:2" x14ac:dyDescent="0.2">
      <c r="A16" s="11" t="s">
        <v>8359</v>
      </c>
      <c r="B16" s="6">
        <v>60</v>
      </c>
    </row>
    <row r="17" spans="1:2" x14ac:dyDescent="0.2">
      <c r="A17" s="12" t="s">
        <v>8219</v>
      </c>
      <c r="B17" s="6">
        <v>60</v>
      </c>
    </row>
    <row r="18" spans="1:2" x14ac:dyDescent="0.2">
      <c r="A18" s="11" t="s">
        <v>8323</v>
      </c>
      <c r="B18" s="6">
        <v>60</v>
      </c>
    </row>
    <row r="19" spans="1:2" x14ac:dyDescent="0.2">
      <c r="A19" s="12" t="s">
        <v>8219</v>
      </c>
      <c r="B19" s="6">
        <v>60</v>
      </c>
    </row>
    <row r="20" spans="1:2" x14ac:dyDescent="0.2">
      <c r="A20" s="11" t="s">
        <v>8339</v>
      </c>
      <c r="B20" s="6">
        <v>103</v>
      </c>
    </row>
    <row r="21" spans="1:2" x14ac:dyDescent="0.2">
      <c r="A21" s="12" t="s">
        <v>8219</v>
      </c>
      <c r="B21" s="6">
        <v>103</v>
      </c>
    </row>
    <row r="22" spans="1:2" x14ac:dyDescent="0.2">
      <c r="A22" s="11" t="s">
        <v>8318</v>
      </c>
      <c r="B22" s="6">
        <v>694</v>
      </c>
    </row>
    <row r="23" spans="1:2" x14ac:dyDescent="0.2">
      <c r="A23" s="12" t="s">
        <v>8219</v>
      </c>
      <c r="B23" s="6">
        <v>694</v>
      </c>
    </row>
    <row r="24" spans="1:2" x14ac:dyDescent="0.2">
      <c r="A24" s="11" t="s">
        <v>8346</v>
      </c>
      <c r="B24" s="6">
        <v>40</v>
      </c>
    </row>
    <row r="25" spans="1:2" x14ac:dyDescent="0.2">
      <c r="A25" s="12" t="s">
        <v>8219</v>
      </c>
      <c r="B25" s="6">
        <v>40</v>
      </c>
    </row>
    <row r="26" spans="1:2" x14ac:dyDescent="0.2">
      <c r="A26" s="11" t="s">
        <v>8342</v>
      </c>
      <c r="B26" s="6">
        <v>20</v>
      </c>
    </row>
    <row r="27" spans="1:2" x14ac:dyDescent="0.2">
      <c r="A27" s="12" t="s">
        <v>8219</v>
      </c>
      <c r="B27" s="6">
        <v>20</v>
      </c>
    </row>
    <row r="28" spans="1:2" x14ac:dyDescent="0.2">
      <c r="A28" s="11" t="s">
        <v>8326</v>
      </c>
      <c r="B28" s="6">
        <v>260</v>
      </c>
    </row>
    <row r="29" spans="1:2" x14ac:dyDescent="0.2">
      <c r="A29" s="12" t="s">
        <v>8219</v>
      </c>
      <c r="B29" s="6">
        <v>260</v>
      </c>
    </row>
    <row r="30" spans="1:2" x14ac:dyDescent="0.2">
      <c r="A30" s="11" t="s">
        <v>8312</v>
      </c>
      <c r="B30" s="6">
        <v>60</v>
      </c>
    </row>
    <row r="31" spans="1:2" x14ac:dyDescent="0.2">
      <c r="A31" s="12" t="s">
        <v>8219</v>
      </c>
      <c r="B31" s="6">
        <v>60</v>
      </c>
    </row>
    <row r="32" spans="1:2" x14ac:dyDescent="0.2">
      <c r="A32" s="11" t="s">
        <v>8352</v>
      </c>
      <c r="B32" s="6">
        <v>34</v>
      </c>
    </row>
    <row r="33" spans="1:2" x14ac:dyDescent="0.2">
      <c r="A33" s="12" t="s">
        <v>8219</v>
      </c>
      <c r="B33" s="6">
        <v>34</v>
      </c>
    </row>
    <row r="34" spans="1:2" x14ac:dyDescent="0.2">
      <c r="A34" s="11" t="s">
        <v>8355</v>
      </c>
      <c r="B34" s="6">
        <v>40</v>
      </c>
    </row>
    <row r="35" spans="1:2" x14ac:dyDescent="0.2">
      <c r="A35" s="12" t="s">
        <v>8219</v>
      </c>
      <c r="B35" s="6">
        <v>40</v>
      </c>
    </row>
    <row r="36" spans="1:2" x14ac:dyDescent="0.2">
      <c r="A36" s="11" t="s">
        <v>8357</v>
      </c>
      <c r="B36" s="6">
        <v>85</v>
      </c>
    </row>
    <row r="37" spans="1:2" x14ac:dyDescent="0.2">
      <c r="A37" s="12" t="s">
        <v>8219</v>
      </c>
      <c r="B37" s="6">
        <v>85</v>
      </c>
    </row>
    <row r="38" spans="1:2" x14ac:dyDescent="0.2">
      <c r="A38" s="11" t="s">
        <v>8351</v>
      </c>
      <c r="B38" s="6">
        <v>80</v>
      </c>
    </row>
    <row r="39" spans="1:2" x14ac:dyDescent="0.2">
      <c r="A39" s="12" t="s">
        <v>8219</v>
      </c>
      <c r="B39" s="6">
        <v>80</v>
      </c>
    </row>
    <row r="40" spans="1:2" x14ac:dyDescent="0.2">
      <c r="A40" s="11" t="s">
        <v>8311</v>
      </c>
      <c r="B40" s="6">
        <v>60</v>
      </c>
    </row>
    <row r="41" spans="1:2" x14ac:dyDescent="0.2">
      <c r="A41" s="12" t="s">
        <v>8219</v>
      </c>
      <c r="B41" s="6">
        <v>60</v>
      </c>
    </row>
    <row r="42" spans="1:2" x14ac:dyDescent="0.2">
      <c r="A42" s="11" t="s">
        <v>8321</v>
      </c>
      <c r="B42" s="6">
        <v>20</v>
      </c>
    </row>
    <row r="43" spans="1:2" x14ac:dyDescent="0.2">
      <c r="A43" s="12" t="s">
        <v>8219</v>
      </c>
      <c r="B43" s="6">
        <v>20</v>
      </c>
    </row>
    <row r="44" spans="1:2" x14ac:dyDescent="0.2">
      <c r="A44" s="11" t="s">
        <v>8361</v>
      </c>
      <c r="B44" s="6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opLeftCell="N1" workbookViewId="0">
      <selection activeCell="D2" sqref="B2:D2"/>
    </sheetView>
  </sheetViews>
  <sheetFormatPr baseColWidth="10" defaultRowHeight="15" x14ac:dyDescent="0.2"/>
  <cols>
    <col min="1" max="1" width="14.6640625" customWidth="1"/>
    <col min="2" max="2" width="15.6640625" customWidth="1"/>
    <col min="3" max="3" width="5.33203125" customWidth="1"/>
    <col min="4" max="4" width="10" customWidth="1"/>
    <col min="5" max="5" width="10" bestFit="1" customWidth="1"/>
    <col min="6" max="6" width="10" customWidth="1"/>
  </cols>
  <sheetData>
    <row r="1" spans="1:4" x14ac:dyDescent="0.2">
      <c r="A1" s="10" t="s">
        <v>8308</v>
      </c>
      <c r="B1" t="s">
        <v>8310</v>
      </c>
    </row>
    <row r="2" spans="1:4" x14ac:dyDescent="0.2">
      <c r="A2" s="10" t="s">
        <v>8369</v>
      </c>
      <c r="B2" t="s">
        <v>8363</v>
      </c>
    </row>
    <row r="4" spans="1:4" x14ac:dyDescent="0.2">
      <c r="A4" s="10" t="s">
        <v>8368</v>
      </c>
      <c r="B4" s="10" t="s">
        <v>8364</v>
      </c>
    </row>
    <row r="5" spans="1:4" x14ac:dyDescent="0.2">
      <c r="A5" s="10" t="s">
        <v>8360</v>
      </c>
      <c r="B5" t="s">
        <v>8219</v>
      </c>
      <c r="C5" t="s">
        <v>8221</v>
      </c>
      <c r="D5" t="s">
        <v>8361</v>
      </c>
    </row>
    <row r="6" spans="1:4" x14ac:dyDescent="0.2">
      <c r="A6" s="15">
        <v>40526.160844907405</v>
      </c>
      <c r="B6" s="6">
        <v>1</v>
      </c>
      <c r="C6" s="6"/>
      <c r="D6" s="6">
        <v>1</v>
      </c>
    </row>
    <row r="7" spans="1:4" x14ac:dyDescent="0.2">
      <c r="A7" s="15">
        <v>40504.922835648147</v>
      </c>
      <c r="B7" s="6">
        <v>1</v>
      </c>
      <c r="C7" s="6"/>
      <c r="D7" s="6">
        <v>1</v>
      </c>
    </row>
    <row r="8" spans="1:4" x14ac:dyDescent="0.2">
      <c r="A8" s="15">
        <v>40480.155150462961</v>
      </c>
      <c r="B8" s="6">
        <v>1</v>
      </c>
      <c r="C8" s="6"/>
      <c r="D8" s="6">
        <v>1</v>
      </c>
    </row>
    <row r="9" spans="1:4" x14ac:dyDescent="0.2">
      <c r="A9" s="15">
        <v>40469.016898148147</v>
      </c>
      <c r="B9" s="6">
        <v>1</v>
      </c>
      <c r="C9" s="6"/>
      <c r="D9" s="6">
        <v>1</v>
      </c>
    </row>
    <row r="10" spans="1:4" x14ac:dyDescent="0.2">
      <c r="A10" s="15">
        <v>40430.395995370367</v>
      </c>
      <c r="B10" s="6">
        <v>1</v>
      </c>
      <c r="C10" s="6"/>
      <c r="D10" s="6">
        <v>1</v>
      </c>
    </row>
    <row r="11" spans="1:4" x14ac:dyDescent="0.2">
      <c r="A11" s="15">
        <v>40379.568101851852</v>
      </c>
      <c r="B11" s="6">
        <v>1</v>
      </c>
      <c r="C11" s="6"/>
      <c r="D11" s="6">
        <v>1</v>
      </c>
    </row>
    <row r="12" spans="1:4" x14ac:dyDescent="0.2">
      <c r="A12" s="15">
        <v>40357.019606481481</v>
      </c>
      <c r="B12" s="6">
        <v>1</v>
      </c>
      <c r="C12" s="6"/>
      <c r="D12" s="6">
        <v>1</v>
      </c>
    </row>
    <row r="13" spans="1:4" x14ac:dyDescent="0.2">
      <c r="A13" s="15">
        <v>40342.876087962963</v>
      </c>
      <c r="B13" s="6">
        <v>1</v>
      </c>
      <c r="C13" s="6"/>
      <c r="D13" s="6">
        <v>1</v>
      </c>
    </row>
    <row r="14" spans="1:4" x14ac:dyDescent="0.2">
      <c r="A14" s="15">
        <v>40332.715509259258</v>
      </c>
      <c r="B14" s="6">
        <v>1</v>
      </c>
      <c r="C14" s="6"/>
      <c r="D14" s="6">
        <v>1</v>
      </c>
    </row>
    <row r="15" spans="1:4" x14ac:dyDescent="0.2">
      <c r="A15" s="15">
        <v>40330.547210648147</v>
      </c>
      <c r="B15" s="6">
        <v>1</v>
      </c>
      <c r="C15" s="6"/>
      <c r="D15" s="6">
        <v>1</v>
      </c>
    </row>
    <row r="16" spans="1:4" x14ac:dyDescent="0.2">
      <c r="A16" s="15">
        <v>40324.45417824074</v>
      </c>
      <c r="B16" s="6">
        <v>1</v>
      </c>
      <c r="C16" s="6"/>
      <c r="D16" s="6">
        <v>1</v>
      </c>
    </row>
    <row r="17" spans="1:4" x14ac:dyDescent="0.2">
      <c r="A17" s="15">
        <v>40322.331053240741</v>
      </c>
      <c r="B17" s="6">
        <v>1</v>
      </c>
      <c r="C17" s="6"/>
      <c r="D17" s="6">
        <v>1</v>
      </c>
    </row>
    <row r="18" spans="1:4" x14ac:dyDescent="0.2">
      <c r="A18" s="15">
        <v>40267.03738425926</v>
      </c>
      <c r="B18" s="6">
        <v>1</v>
      </c>
      <c r="C18" s="6"/>
      <c r="D18" s="6">
        <v>1</v>
      </c>
    </row>
    <row r="19" spans="1:4" x14ac:dyDescent="0.2">
      <c r="A19" s="15">
        <v>40266.454375000001</v>
      </c>
      <c r="B19" s="6">
        <v>1</v>
      </c>
      <c r="C19" s="6"/>
      <c r="D19" s="6">
        <v>1</v>
      </c>
    </row>
    <row r="20" spans="1:4" x14ac:dyDescent="0.2">
      <c r="A20" s="15">
        <v>40255.536296296297</v>
      </c>
      <c r="B20" s="6">
        <v>1</v>
      </c>
      <c r="C20" s="6"/>
      <c r="D20" s="6">
        <v>1</v>
      </c>
    </row>
    <row r="21" spans="1:4" x14ac:dyDescent="0.2">
      <c r="A21" s="15">
        <v>40248.626666666663</v>
      </c>
      <c r="B21" s="6">
        <v>1</v>
      </c>
      <c r="C21" s="6"/>
      <c r="D21" s="6">
        <v>1</v>
      </c>
    </row>
    <row r="22" spans="1:4" x14ac:dyDescent="0.2">
      <c r="A22" s="15">
        <v>40247.677673611113</v>
      </c>
      <c r="B22" s="6"/>
      <c r="C22" s="6">
        <v>1</v>
      </c>
      <c r="D22" s="6">
        <v>1</v>
      </c>
    </row>
    <row r="23" spans="1:4" x14ac:dyDescent="0.2">
      <c r="A23" s="15">
        <v>40235.692025462966</v>
      </c>
      <c r="B23" s="6">
        <v>1</v>
      </c>
      <c r="C23" s="6"/>
      <c r="D23" s="6">
        <v>1</v>
      </c>
    </row>
    <row r="24" spans="1:4" x14ac:dyDescent="0.2">
      <c r="A24" s="15">
        <v>40213.115266203706</v>
      </c>
      <c r="B24" s="6">
        <v>1</v>
      </c>
      <c r="C24" s="6"/>
      <c r="D24" s="6">
        <v>1</v>
      </c>
    </row>
    <row r="25" spans="1:4" x14ac:dyDescent="0.2">
      <c r="A25" s="15">
        <v>40204.966516203705</v>
      </c>
      <c r="B25" s="6">
        <v>1</v>
      </c>
      <c r="C25" s="6"/>
      <c r="D25" s="6">
        <v>1</v>
      </c>
    </row>
    <row r="26" spans="1:4" x14ac:dyDescent="0.2">
      <c r="A26" s="15">
        <v>40194.711712962962</v>
      </c>
      <c r="B26" s="6">
        <v>1</v>
      </c>
      <c r="C26" s="6"/>
      <c r="D26" s="6">
        <v>1</v>
      </c>
    </row>
    <row r="27" spans="1:4" x14ac:dyDescent="0.2">
      <c r="A27" s="15">
        <v>40123.629965277774</v>
      </c>
      <c r="B27" s="6">
        <v>1</v>
      </c>
      <c r="C27" s="6"/>
      <c r="D27" s="6">
        <v>1</v>
      </c>
    </row>
    <row r="28" spans="1:4" x14ac:dyDescent="0.2">
      <c r="A28" s="15">
        <v>40070.693078703705</v>
      </c>
      <c r="B28" s="6"/>
      <c r="C28" s="6">
        <v>1</v>
      </c>
      <c r="D28" s="6">
        <v>1</v>
      </c>
    </row>
    <row r="29" spans="1:4" x14ac:dyDescent="0.2">
      <c r="A29" s="15">
        <v>40043.68712962963</v>
      </c>
      <c r="B29" s="6"/>
      <c r="C29" s="6">
        <v>1</v>
      </c>
      <c r="D29" s="6">
        <v>1</v>
      </c>
    </row>
    <row r="30" spans="1:4" x14ac:dyDescent="0.2">
      <c r="A30" s="15">
        <v>39949.955011574071</v>
      </c>
      <c r="B30" s="6">
        <v>1</v>
      </c>
      <c r="C30" s="6"/>
      <c r="D30" s="6">
        <v>1</v>
      </c>
    </row>
    <row r="31" spans="1:4" x14ac:dyDescent="0.2">
      <c r="A31" s="15" t="s">
        <v>8361</v>
      </c>
      <c r="B31" s="6">
        <v>22</v>
      </c>
      <c r="C31" s="6">
        <v>3</v>
      </c>
      <c r="D31" s="6">
        <v>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workbookViewId="0">
      <selection activeCell="O30" sqref="O30"/>
    </sheetView>
  </sheetViews>
  <sheetFormatPr baseColWidth="10" defaultRowHeight="15" x14ac:dyDescent="0.2"/>
  <cols>
    <col min="1" max="1" width="25.6640625" bestFit="1" customWidth="1"/>
    <col min="2" max="2" width="15.33203125" bestFit="1" customWidth="1"/>
    <col min="3" max="3" width="12" bestFit="1" customWidth="1"/>
    <col min="4" max="4" width="14.83203125" bestFit="1" customWidth="1"/>
    <col min="5" max="5" width="14.83203125" customWidth="1"/>
    <col min="6" max="6" width="10.5" bestFit="1" customWidth="1"/>
    <col min="7" max="7" width="15.5" bestFit="1" customWidth="1"/>
    <col min="8" max="8" width="17.83203125" bestFit="1" customWidth="1"/>
    <col min="9" max="9" width="14.33203125" bestFit="1" customWidth="1"/>
    <col min="10" max="10" width="17.1640625" bestFit="1" customWidth="1"/>
    <col min="11" max="11" width="13" bestFit="1" customWidth="1"/>
  </cols>
  <sheetData>
    <row r="1" spans="1:11" s="5" customFormat="1" x14ac:dyDescent="0.2">
      <c r="A1" s="5" t="s">
        <v>8371</v>
      </c>
      <c r="B1" s="5" t="s">
        <v>8372</v>
      </c>
      <c r="C1" s="5" t="s">
        <v>8373</v>
      </c>
      <c r="D1" s="5" t="s">
        <v>8374</v>
      </c>
      <c r="E1" s="5" t="s">
        <v>8392</v>
      </c>
      <c r="F1" s="5" t="s">
        <v>8375</v>
      </c>
      <c r="G1" s="5" t="s">
        <v>8394</v>
      </c>
      <c r="H1" s="5" t="s">
        <v>8376</v>
      </c>
      <c r="I1" s="5" t="s">
        <v>8377</v>
      </c>
      <c r="J1" s="5" t="s">
        <v>8378</v>
      </c>
      <c r="K1" s="5" t="s">
        <v>8393</v>
      </c>
    </row>
    <row r="2" spans="1:11" x14ac:dyDescent="0.2">
      <c r="A2" t="s">
        <v>8379</v>
      </c>
      <c r="B2">
        <f>COUNTIFS(Sheet1!$E$2:$E$4115,"&lt;1000", Sheet1!$G$2:$G$4115, "successful")</f>
        <v>322</v>
      </c>
      <c r="C2">
        <f>COUNTIFS(Sheet1!$E$2:$E$4115,"&lt;1000", Sheet1!$G$2:$G$4115, "failed")</f>
        <v>113</v>
      </c>
      <c r="D2">
        <f>COUNTIFS(Sheet1!$E$2:$E$4115,"&lt;1000", Sheet1!$G$2:$G$4115, "canceled")</f>
        <v>18</v>
      </c>
      <c r="E2">
        <f>COUNTIFS(Sheet1!$E$2:$E$4115,"&lt;1000", Sheet1!$G$2:$G$4115, "live")</f>
        <v>8</v>
      </c>
      <c r="F2">
        <f>SUM(B2:D2)</f>
        <v>453</v>
      </c>
      <c r="G2">
        <f>SUM(B2:E2)</f>
        <v>461</v>
      </c>
      <c r="H2" s="7">
        <f>B2/F2</f>
        <v>0.71081677704194257</v>
      </c>
      <c r="I2" s="7">
        <f>C2/F2</f>
        <v>0.24944812362030905</v>
      </c>
      <c r="J2" s="7">
        <f>D2/F2</f>
        <v>3.9735099337748346E-2</v>
      </c>
      <c r="K2" s="7">
        <f>E2/G2</f>
        <v>1.735357917570499E-2</v>
      </c>
    </row>
    <row r="3" spans="1:11" x14ac:dyDescent="0.2">
      <c r="A3" t="s">
        <v>8380</v>
      </c>
      <c r="B3">
        <f>COUNTIFS(Sheet1!$E$2:$E$4115,{"&gt;1000","&lt;4999"}, Sheet1!$G$2:$G$4115, "successful")</f>
        <v>1747</v>
      </c>
      <c r="C3">
        <f>COUNTIFS(Sheet1!$E$2:$E$4115,{"&gt;1000","&lt;4999"}, Sheet1!$G$2:$G$4115, "failed")</f>
        <v>1354</v>
      </c>
      <c r="D3">
        <f>COUNTIFS(Sheet1!$E$2:$E$4115,{"&gt;1000","&lt;4999"}, Sheet1!$G$2:$G$4115, "canceled")</f>
        <v>323</v>
      </c>
      <c r="E3">
        <f>COUNTIFS(Sheet1!$E$2:$E$4115,{"&gt;1000","&lt;4999"}, Sheet1!$G$2:$G$4115, "live")</f>
        <v>40</v>
      </c>
      <c r="F3">
        <f>SUM(B3:D3)</f>
        <v>3424</v>
      </c>
      <c r="G3">
        <f t="shared" ref="G3:G13" si="0">SUM(B3:E3)</f>
        <v>3464</v>
      </c>
      <c r="H3" s="7">
        <f t="shared" ref="H3:H13" si="1">B3/F3</f>
        <v>0.5102219626168224</v>
      </c>
      <c r="I3" s="7">
        <f t="shared" ref="I3:I13" si="2">C3/F3</f>
        <v>0.39544392523364486</v>
      </c>
      <c r="J3" s="7">
        <f t="shared" ref="J3:J13" si="3">D3/F3</f>
        <v>9.4334112149532703E-2</v>
      </c>
      <c r="K3" s="7">
        <f t="shared" ref="K3:K13" si="4">E3/G3</f>
        <v>1.1547344110854504E-2</v>
      </c>
    </row>
    <row r="4" spans="1:11" x14ac:dyDescent="0.2">
      <c r="A4" t="s">
        <v>8381</v>
      </c>
      <c r="B4">
        <f>COUNTIFS(Sheet1!$E$2:$E$4115,{"&gt;5000","&lt;9999"}, Sheet1!$G$2:$G$4115, "successful")</f>
        <v>781</v>
      </c>
      <c r="C4">
        <f>COUNTIFS(Sheet1!$E$2:$E$4115,{"&gt;5000","&lt;9999"}, Sheet1!$G$2:$G$4115, "failed")</f>
        <v>875</v>
      </c>
      <c r="D4">
        <f>COUNTIFS(Sheet1!$E$2:$E$4115,{"&gt;5000","&lt;9999"}, Sheet1!$G$2:$G$4115, "canceled")</f>
        <v>247</v>
      </c>
      <c r="E4">
        <f>COUNTIFS(Sheet1!$E$2:$E$4115,{"&gt;5000","&lt;9999"}, Sheet1!$G$2:$G$4115, "live")</f>
        <v>27</v>
      </c>
      <c r="F4">
        <f>SUM(B4:D4)</f>
        <v>1903</v>
      </c>
      <c r="G4">
        <f t="shared" si="0"/>
        <v>1930</v>
      </c>
      <c r="H4" s="7">
        <f t="shared" si="1"/>
        <v>0.41040462427745666</v>
      </c>
      <c r="I4" s="7">
        <f t="shared" si="2"/>
        <v>0.45980031529164478</v>
      </c>
      <c r="J4" s="7">
        <f t="shared" si="3"/>
        <v>0.12979506043089858</v>
      </c>
      <c r="K4" s="7">
        <f t="shared" si="4"/>
        <v>1.3989637305699482E-2</v>
      </c>
    </row>
    <row r="5" spans="1:11" x14ac:dyDescent="0.2">
      <c r="A5" t="s">
        <v>8382</v>
      </c>
      <c r="B5">
        <f>COUNTIFS(Sheet1!$E$2:$E$4115,{"&gt;10000","&lt;14999"}, Sheet1!$G$2:$G$4115, "successful")</f>
        <v>447</v>
      </c>
      <c r="C5">
        <f>COUNTIFS(Sheet1!$E$2:$E$4115,{"&gt;10000","&lt;14999"}, Sheet1!$G$2:$G$4115, "failed")</f>
        <v>629</v>
      </c>
      <c r="D5">
        <f>COUNTIFS(Sheet1!$E$2:$E$4115,{"&gt;10000","&lt;14999"}, Sheet1!$G$2:$G$4115, "canceled")</f>
        <v>191</v>
      </c>
      <c r="E5">
        <f>COUNTIFS(Sheet1!$E$2:$E$4115,{"&gt;10000","&lt;14999"}, Sheet1!$G$2:$G$4115, "live")</f>
        <v>17</v>
      </c>
      <c r="F5">
        <f>SUM(B5:D5)</f>
        <v>1267</v>
      </c>
      <c r="G5">
        <f t="shared" si="0"/>
        <v>1284</v>
      </c>
      <c r="H5" s="7">
        <f t="shared" si="1"/>
        <v>0.35280189423835834</v>
      </c>
      <c r="I5" s="7">
        <f t="shared" si="2"/>
        <v>0.49644830307813731</v>
      </c>
      <c r="J5" s="7">
        <f t="shared" si="3"/>
        <v>0.15074980268350435</v>
      </c>
      <c r="K5" s="7">
        <f t="shared" si="4"/>
        <v>1.3239875389408099E-2</v>
      </c>
    </row>
    <row r="6" spans="1:11" x14ac:dyDescent="0.2">
      <c r="A6" t="s">
        <v>8383</v>
      </c>
      <c r="B6">
        <f>COUNTIFS(Sheet1!$E$2:$E$4115,{"&gt;15000","&lt;19999"}, Sheet1!$G$2:$G$4115, "successful")</f>
        <v>326</v>
      </c>
      <c r="C6">
        <f>COUNTIFS(Sheet1!$E$2:$E$4115,{"&gt;15000","&lt;19999"}, Sheet1!$G$2:$G$4115, "failed")</f>
        <v>512</v>
      </c>
      <c r="D6">
        <f>COUNTIFS(Sheet1!$E$2:$E$4115,{"&gt;15000","&lt;19999"}, Sheet1!$G$2:$G$4115, "canceled")</f>
        <v>166</v>
      </c>
      <c r="E6">
        <f>COUNTIFS(Sheet1!$E$2:$E$4115,{"&gt;15000","&lt;19999"}, Sheet1!$G$2:$G$4115, "live")</f>
        <v>12</v>
      </c>
      <c r="F6">
        <f>SUM(B6:D6)</f>
        <v>1004</v>
      </c>
      <c r="G6">
        <f t="shared" si="0"/>
        <v>1016</v>
      </c>
      <c r="H6" s="7">
        <f t="shared" si="1"/>
        <v>0.3247011952191235</v>
      </c>
      <c r="I6" s="7">
        <f t="shared" si="2"/>
        <v>0.50996015936254979</v>
      </c>
      <c r="J6" s="7">
        <f t="shared" si="3"/>
        <v>0.16533864541832669</v>
      </c>
      <c r="K6" s="7">
        <f t="shared" si="4"/>
        <v>1.1811023622047244E-2</v>
      </c>
    </row>
    <row r="7" spans="1:11" x14ac:dyDescent="0.2">
      <c r="A7" t="s">
        <v>8384</v>
      </c>
      <c r="B7">
        <f>COUNTIFS(Sheet1!$E$2:$E$4115,{"&gt;20000","&lt;24999"}, Sheet1!$G$2:$G$4115, "successful")</f>
        <v>244</v>
      </c>
      <c r="C7">
        <f>COUNTIFS(Sheet1!$E$2:$E$4115,{"&gt;20000","&lt;24999"}, Sheet1!$G$2:$G$4115, "failed")</f>
        <v>424</v>
      </c>
      <c r="D7">
        <f>COUNTIFS(Sheet1!$E$2:$E$4115,{"&gt;20000","&lt;24999"}, Sheet1!$G$2:$G$4115, "canceled")</f>
        <v>149</v>
      </c>
      <c r="E7">
        <f>COUNTIFS(Sheet1!$E$2:$E$4115,{"&gt;20000","&lt;24999"}, Sheet1!$G$2:$G$4115, "live")</f>
        <v>9</v>
      </c>
      <c r="F7">
        <f t="shared" ref="F7:F13" si="5">SUM(B7:D7)</f>
        <v>817</v>
      </c>
      <c r="G7">
        <f t="shared" si="0"/>
        <v>826</v>
      </c>
      <c r="H7" s="7">
        <f t="shared" si="1"/>
        <v>0.29865361077111385</v>
      </c>
      <c r="I7" s="7">
        <f t="shared" si="2"/>
        <v>0.51897184822521425</v>
      </c>
      <c r="J7" s="7">
        <f t="shared" si="3"/>
        <v>0.18237454100367198</v>
      </c>
      <c r="K7" s="7">
        <f t="shared" si="4"/>
        <v>1.0895883777239709E-2</v>
      </c>
    </row>
    <row r="8" spans="1:11" x14ac:dyDescent="0.2">
      <c r="A8" t="s">
        <v>8385</v>
      </c>
      <c r="B8">
        <f>COUNTIFS(Sheet1!$E$2:$E$4115,{"&gt;25000","&lt;29999"}, Sheet1!$G$2:$G$4115, "successful")</f>
        <v>179</v>
      </c>
      <c r="C8">
        <f>COUNTIFS(Sheet1!$E$2:$E$4115,{"&gt;25000","&lt;29999"}, Sheet1!$G$2:$G$4115, "failed")</f>
        <v>359</v>
      </c>
      <c r="D8">
        <f>COUNTIFS(Sheet1!$E$2:$E$4115,{"&gt;25000","&lt;29999"}, Sheet1!$G$2:$G$4115, "canceled")</f>
        <v>131</v>
      </c>
      <c r="E8">
        <f>COUNTIFS(Sheet1!$E$2:$E$4115,{"&gt;25000","&lt;29999"}, Sheet1!$G$2:$G$4115, "live")</f>
        <v>8</v>
      </c>
      <c r="F8">
        <f t="shared" si="5"/>
        <v>669</v>
      </c>
      <c r="G8">
        <f t="shared" si="0"/>
        <v>677</v>
      </c>
      <c r="H8" s="7">
        <f t="shared" si="1"/>
        <v>0.26756352765321373</v>
      </c>
      <c r="I8" s="7">
        <f t="shared" si="2"/>
        <v>0.53662182361733934</v>
      </c>
      <c r="J8" s="7">
        <f t="shared" si="3"/>
        <v>0.19581464872944693</v>
      </c>
      <c r="K8" s="7">
        <f t="shared" si="4"/>
        <v>1.1816838995568686E-2</v>
      </c>
    </row>
    <row r="9" spans="1:11" x14ac:dyDescent="0.2">
      <c r="A9" t="s">
        <v>8386</v>
      </c>
      <c r="B9">
        <f>COUNTIFS(Sheet1!$E$2:$E$4115,{"&gt;30000","&lt;34999"}, Sheet1!$G$2:$G$4115, "successful")</f>
        <v>145</v>
      </c>
      <c r="C9">
        <f>COUNTIFS(Sheet1!$E$2:$E$4115,{"&gt;30000","&lt;34999"}, Sheet1!$G$2:$G$4115, "failed")</f>
        <v>313</v>
      </c>
      <c r="D9">
        <f>COUNTIFS(Sheet1!$E$2:$E$4115,{"&gt;30000","&lt;34999"}, Sheet1!$G$2:$G$4115, "canceled")</f>
        <v>118</v>
      </c>
      <c r="E9">
        <f>COUNTIFS(Sheet1!$E$2:$E$4115,{"&gt;30000","&lt;34999"}, Sheet1!$G$2:$G$4115, "live")</f>
        <v>6</v>
      </c>
      <c r="F9">
        <f t="shared" si="5"/>
        <v>576</v>
      </c>
      <c r="G9">
        <f t="shared" si="0"/>
        <v>582</v>
      </c>
      <c r="H9" s="7">
        <f t="shared" si="1"/>
        <v>0.2517361111111111</v>
      </c>
      <c r="I9" s="7">
        <f t="shared" si="2"/>
        <v>0.54340277777777779</v>
      </c>
      <c r="J9" s="7">
        <f t="shared" si="3"/>
        <v>0.2048611111111111</v>
      </c>
      <c r="K9" s="7">
        <f t="shared" si="4"/>
        <v>1.0309278350515464E-2</v>
      </c>
    </row>
    <row r="10" spans="1:11" x14ac:dyDescent="0.2">
      <c r="A10" t="s">
        <v>8387</v>
      </c>
      <c r="B10">
        <f>COUNTIFS(Sheet1!$E$2:$E$4115,{"&gt;35000","&lt;39999"}, Sheet1!$G$2:$G$4115, "successful")</f>
        <v>117</v>
      </c>
      <c r="C10">
        <f>COUNTIFS(Sheet1!$E$2:$E$4115,{"&gt;35000","&lt;39999"}, Sheet1!$G$2:$G$4115, "failed")</f>
        <v>293</v>
      </c>
      <c r="D10">
        <f>COUNTIFS(Sheet1!$E$2:$E$4115,{"&gt;35000","&lt;39999"}, Sheet1!$G$2:$G$4115, "canceled")</f>
        <v>112</v>
      </c>
      <c r="E10">
        <f>COUNTIFS(Sheet1!$E$2:$E$4115,{"&gt;35000","&lt;39999"}, Sheet1!$G$2:$G$4115, "live")</f>
        <v>6</v>
      </c>
      <c r="F10">
        <f t="shared" si="5"/>
        <v>522</v>
      </c>
      <c r="G10">
        <f t="shared" si="0"/>
        <v>528</v>
      </c>
      <c r="H10" s="7">
        <f t="shared" si="1"/>
        <v>0.22413793103448276</v>
      </c>
      <c r="I10" s="7">
        <f t="shared" si="2"/>
        <v>0.56130268199233713</v>
      </c>
      <c r="J10" s="7">
        <f t="shared" si="3"/>
        <v>0.21455938697318008</v>
      </c>
      <c r="K10" s="7">
        <f t="shared" si="4"/>
        <v>1.1363636363636364E-2</v>
      </c>
    </row>
    <row r="11" spans="1:11" x14ac:dyDescent="0.2">
      <c r="A11" t="s">
        <v>8388</v>
      </c>
      <c r="B11">
        <f>COUNTIFS(Sheet1!$E$2:$E$4115,{"&gt;40000","&lt;44999"}, Sheet1!$G$2:$G$4115, "successful")</f>
        <v>97</v>
      </c>
      <c r="C11">
        <f>COUNTIFS(Sheet1!$E$2:$E$4115,{"&gt;40000","&lt;44999"}, Sheet1!$G$2:$G$4115, "failed")</f>
        <v>272</v>
      </c>
      <c r="D11">
        <f>COUNTIFS(Sheet1!$E$2:$E$4115,{"&gt;40000","&lt;44999"}, Sheet1!$G$2:$G$4115, "canceled")</f>
        <v>104</v>
      </c>
      <c r="E11">
        <f>COUNTIFS(Sheet1!$E$2:$E$4115,{"&gt;40000","&lt;44999"}, Sheet1!$G$2:$G$4115, "live")</f>
        <v>5</v>
      </c>
      <c r="F11">
        <f t="shared" si="5"/>
        <v>473</v>
      </c>
      <c r="G11">
        <f t="shared" si="0"/>
        <v>478</v>
      </c>
      <c r="H11" s="7">
        <f t="shared" si="1"/>
        <v>0.20507399577167018</v>
      </c>
      <c r="I11" s="7">
        <f t="shared" si="2"/>
        <v>0.57505285412262153</v>
      </c>
      <c r="J11" s="7">
        <f t="shared" si="3"/>
        <v>0.21987315010570824</v>
      </c>
      <c r="K11" s="7">
        <f t="shared" si="4"/>
        <v>1.0460251046025104E-2</v>
      </c>
    </row>
    <row r="12" spans="1:11" x14ac:dyDescent="0.2">
      <c r="A12" t="s">
        <v>8389</v>
      </c>
      <c r="B12">
        <f>COUNTIFS(Sheet1!$E$2:$E$4115,{"&gt;45000","&lt;49999"}, Sheet1!$G$2:$G$4115, "successful")</f>
        <v>89</v>
      </c>
      <c r="C12">
        <f>COUNTIFS(Sheet1!$E$2:$E$4115,{"&gt;45000","&lt;49999"}, Sheet1!$G$2:$G$4115, "failed")</f>
        <v>263</v>
      </c>
      <c r="D12">
        <f>COUNTIFS(Sheet1!$E$2:$E$4115,{"&gt;45000","&lt;49999"}, Sheet1!$G$2:$G$4115, "canceled")</f>
        <v>102</v>
      </c>
      <c r="E12">
        <f>COUNTIFS(Sheet1!$E$2:$E$4115,{"&gt;45000","&lt;49999"}, Sheet1!$G$2:$G$4115, "live")</f>
        <v>5</v>
      </c>
      <c r="F12">
        <f t="shared" si="5"/>
        <v>454</v>
      </c>
      <c r="G12">
        <f t="shared" si="0"/>
        <v>459</v>
      </c>
      <c r="H12" s="7">
        <f t="shared" si="1"/>
        <v>0.1960352422907489</v>
      </c>
      <c r="I12" s="7">
        <f t="shared" si="2"/>
        <v>0.57929515418502198</v>
      </c>
      <c r="J12" s="7">
        <f t="shared" si="3"/>
        <v>0.22466960352422907</v>
      </c>
      <c r="K12" s="7">
        <f t="shared" si="4"/>
        <v>1.0893246187363835E-2</v>
      </c>
    </row>
    <row r="13" spans="1:11" x14ac:dyDescent="0.2">
      <c r="A13" t="s">
        <v>8390</v>
      </c>
      <c r="B13">
        <f>COUNTIFS(Sheet1!$E$2:$E$4115,"&gt;50000", Sheet1!$G$2:$G$4115, "successful")</f>
        <v>55</v>
      </c>
      <c r="C13">
        <f>COUNTIFS(Sheet1!$E$2:$E$4115,"&gt;50000", Sheet1!$G$2:$G$4115, "failed")</f>
        <v>198</v>
      </c>
      <c r="D13">
        <f>COUNTIFS(Sheet1!$E$2:$E$4115,"&gt;50000", Sheet1!$G$2:$G$4115, "canceled")</f>
        <v>83</v>
      </c>
      <c r="E13">
        <f>COUNTIFS(Sheet1!$E$2:$E$4115,"&gt;50000", Sheet1!$G$2:$G$4115, "live")</f>
        <v>3</v>
      </c>
      <c r="F13">
        <f t="shared" si="5"/>
        <v>336</v>
      </c>
      <c r="G13">
        <f t="shared" si="0"/>
        <v>339</v>
      </c>
      <c r="H13" s="7">
        <f t="shared" si="1"/>
        <v>0.16369047619047619</v>
      </c>
      <c r="I13" s="7">
        <f t="shared" si="2"/>
        <v>0.5892857142857143</v>
      </c>
      <c r="J13" s="7">
        <f t="shared" si="3"/>
        <v>0.24702380952380953</v>
      </c>
      <c r="K13" s="7">
        <f t="shared" si="4"/>
        <v>8.8495575221238937E-3</v>
      </c>
    </row>
    <row r="14" spans="1:11" ht="16" customHeight="1" x14ac:dyDescent="0.2">
      <c r="A14" t="s">
        <v>8395</v>
      </c>
      <c r="B14">
        <f>COUNTIFS(Sheet1!$E$2:$E$4115,{"&gt;50000","&lt;100000"}, Sheet1!$G$2:$G$4115, "successful")</f>
        <v>55</v>
      </c>
      <c r="C14">
        <f>COUNTIFS(Sheet1!$E$2:$E$4115,{"&gt;50000","&lt;100000"}, Sheet1!$G$2:$G$4115, "failed")</f>
        <v>198</v>
      </c>
      <c r="D14">
        <f>COUNTIFS(Sheet1!$E$2:$E$4115,{"&gt;50000","&lt;100000"}, Sheet1!$G$2:$G$4115, "canceled")</f>
        <v>83</v>
      </c>
      <c r="E14">
        <f>COUNTIFS(Sheet1!$E$2:$E$4115,{"&gt;50000","&lt;100000"}, Sheet1!$G$2:$G$4115, "live")</f>
        <v>3</v>
      </c>
      <c r="F14">
        <f t="shared" ref="F14" si="6">SUM(B14:D14)</f>
        <v>336</v>
      </c>
      <c r="G14">
        <f t="shared" ref="G14" si="7">SUM(B14:E14)</f>
        <v>339</v>
      </c>
      <c r="H14" s="7">
        <f t="shared" ref="H14" si="8">B14/F14</f>
        <v>0.16369047619047619</v>
      </c>
      <c r="I14" s="7">
        <f t="shared" ref="I14" si="9">C14/F14</f>
        <v>0.5892857142857143</v>
      </c>
      <c r="J14" s="7">
        <f t="shared" ref="J14" si="10">D14/F14</f>
        <v>0.24702380952380953</v>
      </c>
      <c r="K14" s="7">
        <f t="shared" ref="K14" si="11">E14/G14</f>
        <v>8.8495575221238937E-3</v>
      </c>
    </row>
    <row r="15" spans="1:11" x14ac:dyDescent="0.2">
      <c r="A15" t="s">
        <v>8396</v>
      </c>
      <c r="B15">
        <f>COUNTIFS(Sheet1!$E$2:$E$4115,{"&gt;100000","&lt;250000"}, Sheet1!$G$2:$G$4115, "successful")</f>
        <v>15</v>
      </c>
      <c r="C15">
        <f>COUNTIFS(Sheet1!$E$2:$E$4115,{"&gt;100000","&lt;250000"}, Sheet1!$G$2:$G$4115, "failed")</f>
        <v>92</v>
      </c>
      <c r="D15">
        <f>COUNTIFS(Sheet1!$E$2:$E$4115,{"&gt;100000","&lt;250000"}, Sheet1!$G$2:$G$4115, "canceled")</f>
        <v>46</v>
      </c>
      <c r="E15">
        <f>COUNTIFS(Sheet1!$E$2:$E$4115,{"&gt;100000","&lt;250000"}, Sheet1!$G$2:$G$4115, "live")</f>
        <v>2</v>
      </c>
      <c r="F15">
        <f t="shared" ref="F15" si="12">SUM(B15:D15)</f>
        <v>153</v>
      </c>
      <c r="G15">
        <f t="shared" ref="G15" si="13">SUM(B15:E15)</f>
        <v>155</v>
      </c>
      <c r="H15" s="7">
        <f t="shared" ref="H15" si="14">B15/F15</f>
        <v>9.8039215686274508E-2</v>
      </c>
      <c r="I15" s="7">
        <f t="shared" ref="I15" si="15">C15/F15</f>
        <v>0.60130718954248363</v>
      </c>
      <c r="J15" s="7">
        <f t="shared" ref="J15" si="16">D15/F15</f>
        <v>0.30065359477124182</v>
      </c>
      <c r="K15" s="7">
        <f t="shared" ref="K15" si="17">E15/G15</f>
        <v>1.2903225806451613E-2</v>
      </c>
    </row>
    <row r="16" spans="1:11" x14ac:dyDescent="0.2">
      <c r="A16" t="s">
        <v>8397</v>
      </c>
      <c r="B16">
        <f>COUNTIFS(Sheet1!$E$2:$E$4115,{"&gt;2.5E5","&lt;1E6"}, Sheet1!$G$2:$G$4115, "successful")</f>
        <v>3</v>
      </c>
      <c r="C16">
        <f>COUNTIFS(Sheet1!$E$2:$E$4115,{"&gt;2.5E5","&lt;1E6"}, Sheet1!$G$2:$G$4115, "failed")</f>
        <v>38</v>
      </c>
      <c r="D16">
        <f>COUNTIFS(Sheet1!$E$2:$E$4115,{"&gt;2.5E5","&lt;1E6"}, Sheet1!$G$2:$G$4115, "canceled")</f>
        <v>22</v>
      </c>
      <c r="E16">
        <f>COUNTIFS(Sheet1!$E$2:$E$4115,{"&gt;2.5E5","&lt;1E6"}, Sheet1!$G$2:$G$4115, "live")</f>
        <v>1</v>
      </c>
      <c r="F16">
        <f t="shared" ref="F16" si="18">SUM(B16:D16)</f>
        <v>63</v>
      </c>
      <c r="G16">
        <f t="shared" ref="G16" si="19">SUM(B16:E16)</f>
        <v>64</v>
      </c>
      <c r="H16" s="7">
        <f t="shared" ref="H16" si="20">B16/F16</f>
        <v>4.7619047619047616E-2</v>
      </c>
      <c r="I16" s="7">
        <f t="shared" ref="I16" si="21">C16/F16</f>
        <v>0.60317460317460314</v>
      </c>
      <c r="J16" s="7">
        <f t="shared" ref="J16" si="22">D16/F16</f>
        <v>0.34920634920634919</v>
      </c>
      <c r="K16" s="7">
        <f t="shared" ref="K16" si="23">E16/G16</f>
        <v>1.5625E-2</v>
      </c>
    </row>
    <row r="17" spans="1:11" x14ac:dyDescent="0.2">
      <c r="A17" t="s">
        <v>8398</v>
      </c>
      <c r="B17">
        <f>COUNTIFS(Sheet1!$E$2:$E$4115,{"&gt;1E6","&lt;5E7"}, Sheet1!$G$2:$G$4115, "successful")</f>
        <v>0</v>
      </c>
      <c r="C17">
        <f>COUNTIFS(Sheet1!$E$2:$E$4115,{"&gt;1E6","&lt;5E7"}, Sheet1!$G$2:$G$4115, "failed")</f>
        <v>13</v>
      </c>
      <c r="D17">
        <f>COUNTIFS(Sheet1!$E$2:$E$4115,{"&gt;1E6","&lt;5E7"}, Sheet1!$G$2:$G$4115, "canceled")</f>
        <v>6</v>
      </c>
      <c r="E17">
        <f>COUNTIFS(Sheet1!$E$2:$E$4115,{"&gt;1E6","&lt;5E7"}, Sheet1!$G$2:$G$4115, "live")</f>
        <v>0</v>
      </c>
      <c r="F17">
        <f t="shared" ref="F17" si="24">SUM(B17:D17)</f>
        <v>19</v>
      </c>
      <c r="G17">
        <f t="shared" ref="G17" si="25">SUM(B17:E17)</f>
        <v>19</v>
      </c>
      <c r="H17" s="7">
        <f t="shared" ref="H17" si="26">B17/F17</f>
        <v>0</v>
      </c>
      <c r="I17" s="7">
        <f t="shared" ref="I17" si="27">C17/F17</f>
        <v>0.68421052631578949</v>
      </c>
      <c r="J17" s="7">
        <f t="shared" ref="J17" si="28">D17/F17</f>
        <v>0.31578947368421051</v>
      </c>
      <c r="K17" s="7">
        <f t="shared" ref="K17" si="29">E17/G17</f>
        <v>0</v>
      </c>
    </row>
    <row r="18" spans="1:11" x14ac:dyDescent="0.2">
      <c r="A18" t="s">
        <v>8399</v>
      </c>
      <c r="B18">
        <f>COUNTIFS(Sheet1!$E$2:$E$4115,"&gt;5E7", Sheet1!$G$2:$G$4115, "successful")</f>
        <v>0</v>
      </c>
      <c r="C18">
        <f>COUNTIFS(Sheet1!$E$2:$E$4115,"&gt;5E7", Sheet1!$G$2:$G$4115, "failed")</f>
        <v>0</v>
      </c>
      <c r="D18">
        <f>COUNTIFS(Sheet1!$E$2:$E$4115,"&gt;5E7", Sheet1!$G$2:$G$4115, "canceled")</f>
        <v>1</v>
      </c>
      <c r="E18">
        <f>COUNTIFS(Sheet1!$E$2:$E$4115,"&gt;5E7", Sheet1!$G$2:$G$4115, "live")</f>
        <v>0</v>
      </c>
      <c r="F18">
        <f t="shared" ref="F18" si="30">SUM(B18:D18)</f>
        <v>1</v>
      </c>
      <c r="G18">
        <f t="shared" ref="G18" si="31">SUM(B18:E18)</f>
        <v>1</v>
      </c>
      <c r="H18" s="7">
        <f t="shared" ref="H18" si="32">B18/F18</f>
        <v>0</v>
      </c>
      <c r="I18" s="7">
        <f t="shared" ref="I18" si="33">C18/F18</f>
        <v>0</v>
      </c>
      <c r="J18" s="7">
        <f t="shared" ref="J18" si="34">D18/F18</f>
        <v>1</v>
      </c>
      <c r="K18" s="7">
        <f t="shared" ref="K18" si="35">E18/G18</f>
        <v>0</v>
      </c>
    </row>
    <row r="19" spans="1:11" x14ac:dyDescent="0.2">
      <c r="A19" t="s">
        <v>8391</v>
      </c>
      <c r="B19">
        <f>SUM(B2:B13)</f>
        <v>4549</v>
      </c>
      <c r="C19">
        <f>SUM(C2:C13)</f>
        <v>5605</v>
      </c>
      <c r="D19">
        <f>SUM(D2:D13)</f>
        <v>1744</v>
      </c>
      <c r="E19">
        <f>SUM(E2:E13)</f>
        <v>146</v>
      </c>
      <c r="F19">
        <f>SUM(F2:F13)</f>
        <v>11898</v>
      </c>
      <c r="G19">
        <f>SUM(G2:G13)</f>
        <v>12044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2018-10-20T15:13:49Z</dcterms:modified>
</cp:coreProperties>
</file>