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wofasa\Downloads\"/>
    </mc:Choice>
  </mc:AlternateContent>
  <xr:revisionPtr revIDLastSave="0" documentId="13_ncr:1_{6D9574A3-D6D1-4985-BB85-F9440154AFB3}" xr6:coauthVersionLast="47" xr6:coauthVersionMax="47" xr10:uidLastSave="{00000000-0000-0000-0000-000000000000}"/>
  <bookViews>
    <workbookView xWindow="-120" yWindow="-120" windowWidth="29040" windowHeight="15840" xr2:uid="{4A9FF62E-7970-44B3-8C8D-293143340FCB}"/>
  </bookViews>
  <sheets>
    <sheet name="Climate Data" sheetId="1" r:id="rId1"/>
    <sheet name="ANO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5" i="2" l="1"/>
  <c r="M333" i="2"/>
  <c r="J333" i="2"/>
  <c r="J332" i="2"/>
  <c r="M332" i="2" s="1"/>
  <c r="M331" i="2"/>
  <c r="J331" i="2"/>
  <c r="J330" i="2"/>
  <c r="M330" i="2" s="1"/>
  <c r="M329" i="2"/>
  <c r="J329" i="2"/>
  <c r="J328" i="2"/>
  <c r="M328" i="2" s="1"/>
  <c r="M327" i="2"/>
  <c r="J327" i="2"/>
  <c r="J326" i="2"/>
  <c r="M326" i="2" s="1"/>
  <c r="M325" i="2"/>
  <c r="J325" i="2"/>
  <c r="J324" i="2"/>
  <c r="M324" i="2" s="1"/>
  <c r="M323" i="2"/>
  <c r="J323" i="2"/>
  <c r="J322" i="2"/>
  <c r="M322" i="2" s="1"/>
  <c r="M321" i="2"/>
  <c r="J321" i="2"/>
  <c r="J320" i="2"/>
  <c r="M320" i="2" s="1"/>
  <c r="M319" i="2"/>
  <c r="J319" i="2"/>
  <c r="O305" i="2"/>
  <c r="J219" i="2"/>
  <c r="M210" i="2"/>
  <c r="J210" i="2"/>
  <c r="J209" i="2"/>
  <c r="M209" i="2" s="1"/>
  <c r="M208" i="2"/>
  <c r="J208" i="2"/>
  <c r="M207" i="2"/>
  <c r="J207" i="2"/>
  <c r="M206" i="2"/>
  <c r="J206" i="2"/>
  <c r="J205" i="2"/>
  <c r="M205" i="2" s="1"/>
  <c r="M204" i="2"/>
  <c r="J204" i="2"/>
  <c r="M203" i="2"/>
  <c r="J203" i="2"/>
  <c r="M202" i="2"/>
  <c r="J202" i="2"/>
  <c r="J201" i="2"/>
  <c r="M201" i="2" s="1"/>
  <c r="M200" i="2"/>
  <c r="J200" i="2"/>
  <c r="M199" i="2"/>
  <c r="J199" i="2"/>
  <c r="M198" i="2"/>
  <c r="J198" i="2"/>
  <c r="J197" i="2"/>
  <c r="M197" i="2" s="1"/>
  <c r="M196" i="2"/>
  <c r="J196" i="2"/>
  <c r="O183" i="2"/>
  <c r="G102" i="1"/>
  <c r="H102" i="1"/>
  <c r="G101" i="1"/>
  <c r="H101" i="1"/>
  <c r="G84" i="1"/>
  <c r="H84" i="1"/>
  <c r="G83" i="1"/>
  <c r="H83" i="1"/>
  <c r="G66" i="1"/>
  <c r="H66" i="1"/>
  <c r="G65" i="1"/>
  <c r="H65" i="1"/>
  <c r="G49" i="1"/>
  <c r="H49" i="1"/>
  <c r="G48" i="1"/>
  <c r="H48" i="1"/>
  <c r="G31" i="1"/>
  <c r="H31" i="1"/>
  <c r="G30" i="1"/>
  <c r="H30" i="1"/>
  <c r="G15" i="1"/>
  <c r="H15" i="1"/>
  <c r="G14" i="1"/>
  <c r="H14" i="1"/>
  <c r="C102" i="1" l="1"/>
  <c r="D102" i="1"/>
  <c r="E102" i="1"/>
  <c r="F102" i="1"/>
  <c r="B102" i="1"/>
  <c r="C84" i="1"/>
  <c r="D84" i="1"/>
  <c r="E84" i="1"/>
  <c r="F84" i="1"/>
  <c r="B84" i="1"/>
  <c r="C66" i="1"/>
  <c r="D66" i="1"/>
  <c r="E66" i="1"/>
  <c r="F66" i="1"/>
  <c r="B66" i="1"/>
  <c r="C49" i="1"/>
  <c r="D49" i="1"/>
  <c r="E49" i="1"/>
  <c r="F49" i="1"/>
  <c r="B49" i="1"/>
  <c r="C31" i="1"/>
  <c r="D31" i="1"/>
  <c r="E31" i="1"/>
  <c r="F31" i="1"/>
  <c r="B31" i="1"/>
  <c r="C15" i="1"/>
  <c r="D15" i="1"/>
  <c r="E15" i="1"/>
  <c r="F15" i="1"/>
  <c r="B15" i="1"/>
  <c r="C101" i="1" l="1"/>
  <c r="D101" i="1"/>
  <c r="E101" i="1"/>
  <c r="F101" i="1"/>
  <c r="B101" i="1"/>
  <c r="C83" i="1"/>
  <c r="D83" i="1"/>
  <c r="E83" i="1"/>
  <c r="F83" i="1"/>
  <c r="B83" i="1"/>
  <c r="C65" i="1"/>
  <c r="D65" i="1"/>
  <c r="E65" i="1"/>
  <c r="F65" i="1"/>
  <c r="B65" i="1"/>
  <c r="C48" i="1"/>
  <c r="D48" i="1"/>
  <c r="E48" i="1"/>
  <c r="F48" i="1"/>
  <c r="B48" i="1"/>
  <c r="C30" i="1"/>
  <c r="D30" i="1"/>
  <c r="E30" i="1"/>
  <c r="F30" i="1"/>
  <c r="B3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<sst xmlns="http://schemas.openxmlformats.org/spreadsheetml/2006/main" count="426" uniqueCount="86">
  <si>
    <t>Humidity(%)</t>
  </si>
  <si>
    <t>Rainfall (mm)</t>
  </si>
  <si>
    <r>
      <t>Min. Temp(</t>
    </r>
    <r>
      <rPr>
        <sz val="11"/>
        <color theme="1"/>
        <rFont val="Calibri"/>
        <family val="2"/>
      </rPr>
      <t>°C)</t>
    </r>
  </si>
  <si>
    <t>Ave. Temp(°C)</t>
  </si>
  <si>
    <t>Max.Temp(°C)</t>
  </si>
  <si>
    <t>Year average</t>
  </si>
  <si>
    <t>S.D</t>
  </si>
  <si>
    <t>Average Wind(km/h)</t>
  </si>
  <si>
    <t>Gust (km/h)</t>
  </si>
  <si>
    <t>Anova: Single Factor</t>
  </si>
  <si>
    <t>August</t>
  </si>
  <si>
    <t>September</t>
  </si>
  <si>
    <t>SUMMARY</t>
  </si>
  <si>
    <t>October</t>
  </si>
  <si>
    <t>Groups</t>
  </si>
  <si>
    <t>Count</t>
  </si>
  <si>
    <t>Sum</t>
  </si>
  <si>
    <t>Average</t>
  </si>
  <si>
    <t>Variance</t>
  </si>
  <si>
    <t>November</t>
  </si>
  <si>
    <t>Column 1</t>
  </si>
  <si>
    <t>December</t>
  </si>
  <si>
    <t>Column 2</t>
  </si>
  <si>
    <t>January</t>
  </si>
  <si>
    <t>Column 3</t>
  </si>
  <si>
    <t>February</t>
  </si>
  <si>
    <t>Column 4</t>
  </si>
  <si>
    <t>March</t>
  </si>
  <si>
    <t>Column 5</t>
  </si>
  <si>
    <t>April</t>
  </si>
  <si>
    <t>Column 6</t>
  </si>
  <si>
    <t>May</t>
  </si>
  <si>
    <t>Jun</t>
  </si>
  <si>
    <t>Jul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</si>
  <si>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</si>
  <si>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</si>
  <si>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</si>
  <si>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</si>
  <si>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</si>
  <si>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</si>
  <si>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</si>
  <si>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</si>
  <si>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</si>
  <si>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</si>
  <si>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</si>
  <si>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Min. Temp(°C)</t>
  </si>
  <si>
    <t>Tukey Test</t>
  </si>
  <si>
    <t>Comparison</t>
  </si>
  <si>
    <t>Abs. Mean Diff</t>
  </si>
  <si>
    <t>Q critical Value</t>
  </si>
  <si>
    <t>Significance</t>
  </si>
  <si>
    <t>2016 versus 2017</t>
  </si>
  <si>
    <t>Column 1 vs 2</t>
  </si>
  <si>
    <t>2016 versus 2019</t>
  </si>
  <si>
    <t>Column 1 vs 3</t>
  </si>
  <si>
    <t>2016 versus 2020</t>
  </si>
  <si>
    <t>Column 1 vs 4</t>
  </si>
  <si>
    <t>2016 versus 2021</t>
  </si>
  <si>
    <t>Column 1 vs 5</t>
  </si>
  <si>
    <t>2016 versus 2022</t>
  </si>
  <si>
    <t>Column 1 vs 6</t>
  </si>
  <si>
    <t>2017 versus 2019</t>
  </si>
  <si>
    <t>Column 2 vs 3</t>
  </si>
  <si>
    <t>2017 versus 2020</t>
  </si>
  <si>
    <t>Column 2 vs 4</t>
  </si>
  <si>
    <t>2017 versus 2021</t>
  </si>
  <si>
    <t>Column 2 vs 5</t>
  </si>
  <si>
    <t>2017 versus 2022</t>
  </si>
  <si>
    <t>Column 2 vs 6</t>
  </si>
  <si>
    <t>2019 versus 2020</t>
  </si>
  <si>
    <t>Column 3 vs 4</t>
  </si>
  <si>
    <t>2019 versus 2021</t>
  </si>
  <si>
    <t>Column 3 vs 5</t>
  </si>
  <si>
    <t>2019 versus 2022</t>
  </si>
  <si>
    <t>Column 3 vs 6</t>
  </si>
  <si>
    <t>2020 versus 2021</t>
  </si>
  <si>
    <t>Column 4 vs 5</t>
  </si>
  <si>
    <t>2020 versus 2022</t>
  </si>
  <si>
    <t>Column 4 vs 6</t>
  </si>
  <si>
    <t>2021 versus 2022</t>
  </si>
  <si>
    <t>Column 5 vs 6</t>
  </si>
  <si>
    <t>To Find Q value using n-k i.e 72 - 6 = 66 we get Q=4.15 (using the standard table)</t>
  </si>
  <si>
    <t>Q critical value = Q*√(MS / n</t>
  </si>
  <si>
    <t>Q critical value = 4.15*√(5.86/12)</t>
  </si>
  <si>
    <t>Max. Wind (km/hr)</t>
  </si>
  <si>
    <t>Q critical value = 4.15*√(312.7/12)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</si>
</sst>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7149-1F8C-4576-B751-AD3F9D17D76D}">
  <dimension ref="A1:BD102"/>
  <sheetViews>
    <sheetView tabSelected="1" workbookViewId="0">
      <selection activeCell="G7" sqref="G7"/>
    </sheetView>
  </sheetViews>
  <sheetFormatPr defaultRowHeight="15" x14ac:dyDescent="0.25"/>
  <cols>
    <col min="1" max="1" width="16.28515625" style="1" customWidth="1"/>
    <col min="2" max="2" width="17.28515625" style="1" customWidth="1"/>
    <col min="3" max="3" width="20.28515625" style="1" customWidth="1"/>
    <col min="4" max="4" width="18.28515625" style="1" customWidth="1"/>
    <col min="5" max="5" width="16" style="1" customWidth="1"/>
    <col min="6" max="6" width="16.28515625" style="1" customWidth="1"/>
    <col min="7" max="7" width="20" style="1" customWidth="1"/>
    <col min="8" max="8" width="12" style="1" customWidth="1"/>
    <col min="9" max="16384" width="9.140625" style="1"/>
  </cols>
  <sheetData>
    <row r="1" spans="1:56" x14ac:dyDescent="0.25">
      <c r="A1" s="2">
        <v>2016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0</v>
      </c>
      <c r="G1" s="1" t="s">
        <v>7</v>
      </c>
      <c r="H1" s="1" t="s">
        <v>8</v>
      </c>
    </row>
    <row r="2" spans="1:56" x14ac:dyDescent="0.25">
      <c r="A2" s="3">
        <v>42217</v>
      </c>
      <c r="B2" s="1">
        <v>-3.6</v>
      </c>
      <c r="C2" s="1">
        <v>5.8</v>
      </c>
      <c r="D2" s="1">
        <v>17.7</v>
      </c>
      <c r="E2" s="1">
        <v>36</v>
      </c>
      <c r="F2" s="1">
        <v>100</v>
      </c>
      <c r="G2" s="1">
        <v>4</v>
      </c>
      <c r="H2" s="1">
        <v>62.8</v>
      </c>
    </row>
    <row r="3" spans="1:56" x14ac:dyDescent="0.25">
      <c r="A3" s="3">
        <v>42248</v>
      </c>
      <c r="B3" s="1">
        <v>-2.2999999999999998</v>
      </c>
      <c r="C3" s="1">
        <v>7.7</v>
      </c>
      <c r="D3" s="1">
        <v>21.9</v>
      </c>
      <c r="E3" s="1">
        <v>9</v>
      </c>
      <c r="F3" s="1">
        <v>84.1</v>
      </c>
      <c r="G3" s="1">
        <v>6.4</v>
      </c>
      <c r="H3" s="1">
        <v>72.400000000000006</v>
      </c>
    </row>
    <row r="4" spans="1:56" x14ac:dyDescent="0.25">
      <c r="A4" s="3">
        <v>42278</v>
      </c>
      <c r="B4" s="1">
        <v>0.9</v>
      </c>
      <c r="C4" s="1">
        <v>12.3</v>
      </c>
      <c r="D4" s="1">
        <v>26.1</v>
      </c>
      <c r="E4" s="1">
        <v>20</v>
      </c>
      <c r="F4" s="1">
        <v>62.8</v>
      </c>
      <c r="G4" s="1">
        <v>11.1</v>
      </c>
      <c r="H4" s="1">
        <v>89.3</v>
      </c>
    </row>
    <row r="5" spans="1:56" x14ac:dyDescent="0.25">
      <c r="A5" s="3">
        <v>42309</v>
      </c>
      <c r="B5" s="1">
        <v>0.7</v>
      </c>
      <c r="C5" s="1">
        <v>12.4</v>
      </c>
      <c r="D5" s="1">
        <v>27.2</v>
      </c>
      <c r="E5" s="1">
        <v>27</v>
      </c>
      <c r="F5" s="1">
        <v>92.9</v>
      </c>
      <c r="G5" s="1">
        <v>7.8</v>
      </c>
      <c r="H5" s="1">
        <v>72.400000000000006</v>
      </c>
    </row>
    <row r="6" spans="1:56" x14ac:dyDescent="0.25">
      <c r="A6" s="3">
        <v>42339</v>
      </c>
      <c r="B6" s="1">
        <v>5.0999999999999996</v>
      </c>
      <c r="C6" s="1">
        <v>14.1</v>
      </c>
      <c r="D6" s="1">
        <v>30.7</v>
      </c>
      <c r="E6" s="1">
        <v>76</v>
      </c>
      <c r="F6" s="1">
        <v>91.3</v>
      </c>
      <c r="G6" s="1">
        <v>6.4</v>
      </c>
      <c r="H6" s="1">
        <v>64</v>
      </c>
    </row>
    <row r="7" spans="1:56" x14ac:dyDescent="0.25">
      <c r="A7" s="3">
        <v>42370</v>
      </c>
      <c r="B7" s="1">
        <v>3.3</v>
      </c>
      <c r="C7" s="1">
        <v>14.3</v>
      </c>
      <c r="D7" s="1">
        <v>27.9</v>
      </c>
      <c r="E7" s="1">
        <v>75</v>
      </c>
      <c r="F7" s="1">
        <v>99.1</v>
      </c>
      <c r="G7" s="1">
        <v>4.9000000000000004</v>
      </c>
      <c r="H7" s="1">
        <v>66.400000000000006</v>
      </c>
    </row>
    <row r="8" spans="1:56" x14ac:dyDescent="0.25">
      <c r="A8" s="3">
        <v>42401</v>
      </c>
      <c r="B8" s="1">
        <v>7.1</v>
      </c>
      <c r="C8" s="1">
        <v>17.5</v>
      </c>
      <c r="D8" s="1">
        <v>30.5</v>
      </c>
      <c r="E8" s="1">
        <v>6</v>
      </c>
      <c r="F8" s="1">
        <v>59.5</v>
      </c>
      <c r="G8" s="1">
        <v>5.7</v>
      </c>
      <c r="H8" s="1">
        <v>67.599999999999994</v>
      </c>
    </row>
    <row r="9" spans="1:56" x14ac:dyDescent="0.25">
      <c r="A9" s="3">
        <v>42430</v>
      </c>
      <c r="B9" s="1">
        <v>3.1</v>
      </c>
      <c r="C9" s="1">
        <v>14.9</v>
      </c>
      <c r="D9" s="1">
        <v>30.1</v>
      </c>
      <c r="E9" s="1">
        <v>52</v>
      </c>
      <c r="F9" s="1">
        <v>94.2</v>
      </c>
      <c r="G9" s="1">
        <v>4.2</v>
      </c>
      <c r="H9" s="1">
        <v>67.599999999999994</v>
      </c>
    </row>
    <row r="10" spans="1:56" x14ac:dyDescent="0.25">
      <c r="A10" s="3">
        <v>42461</v>
      </c>
      <c r="B10" s="1">
        <v>3.6</v>
      </c>
      <c r="C10" s="1">
        <v>12.7</v>
      </c>
      <c r="D10" s="1">
        <v>22.8</v>
      </c>
      <c r="E10" s="1">
        <v>28</v>
      </c>
      <c r="F10" s="1">
        <v>93.9</v>
      </c>
      <c r="G10" s="1">
        <v>3.3</v>
      </c>
      <c r="H10" s="1">
        <v>48.3</v>
      </c>
    </row>
    <row r="11" spans="1:56" x14ac:dyDescent="0.25">
      <c r="A11" s="3">
        <v>42491</v>
      </c>
      <c r="B11" s="1">
        <v>1.6</v>
      </c>
      <c r="C11" s="1">
        <v>10.7</v>
      </c>
      <c r="D11" s="1">
        <v>24.1</v>
      </c>
      <c r="E11" s="1">
        <v>63</v>
      </c>
      <c r="F11" s="1">
        <v>79.599999999999994</v>
      </c>
      <c r="G11" s="1">
        <v>5.7</v>
      </c>
      <c r="H11" s="1">
        <v>76</v>
      </c>
    </row>
    <row r="12" spans="1:56" x14ac:dyDescent="0.25">
      <c r="A12" s="3">
        <v>42522</v>
      </c>
      <c r="B12" s="1">
        <v>-0.7</v>
      </c>
      <c r="C12" s="1">
        <v>8.5</v>
      </c>
      <c r="D12" s="1">
        <v>18.8</v>
      </c>
      <c r="E12" s="1">
        <v>52</v>
      </c>
      <c r="F12" s="1">
        <v>79.099999999999994</v>
      </c>
      <c r="G12" s="1">
        <v>5.0999999999999996</v>
      </c>
      <c r="H12" s="1">
        <v>64</v>
      </c>
    </row>
    <row r="13" spans="1:56" x14ac:dyDescent="0.25">
      <c r="A13" s="3">
        <v>42552</v>
      </c>
      <c r="B13" s="1">
        <v>-2.2999999999999998</v>
      </c>
      <c r="C13" s="1">
        <v>6.8</v>
      </c>
      <c r="D13" s="1">
        <v>18.3</v>
      </c>
      <c r="E13" s="1">
        <v>33</v>
      </c>
      <c r="F13" s="1">
        <v>57.8</v>
      </c>
      <c r="G13" s="1">
        <v>6.3</v>
      </c>
      <c r="H13" s="1">
        <v>59.1</v>
      </c>
    </row>
    <row r="14" spans="1:56" s="2" customFormat="1" x14ac:dyDescent="0.25">
      <c r="A14" s="2" t="s">
        <v>5</v>
      </c>
      <c r="B14" s="2">
        <f>AVERAGE(B2:B13)</f>
        <v>1.375</v>
      </c>
      <c r="C14" s="2">
        <f t="shared" ref="C14:H14" si="0">AVERAGE(C2:C13)</f>
        <v>11.475000000000003</v>
      </c>
      <c r="D14" s="2">
        <f t="shared" si="0"/>
        <v>24.675000000000001</v>
      </c>
      <c r="E14" s="2">
        <f t="shared" si="0"/>
        <v>39.75</v>
      </c>
      <c r="F14" s="2">
        <f t="shared" si="0"/>
        <v>82.858333333333334</v>
      </c>
      <c r="G14" s="2">
        <f t="shared" si="0"/>
        <v>5.9083333333333341</v>
      </c>
      <c r="H14" s="2">
        <f t="shared" si="0"/>
        <v>67.49166666666666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2" customFormat="1" x14ac:dyDescent="0.25">
      <c r="A15" s="2" t="s">
        <v>6</v>
      </c>
      <c r="B15" s="2">
        <f>_xlfn.STDEV.S(B2:B13)</f>
        <v>3.2345085336949495</v>
      </c>
      <c r="C15" s="2">
        <f t="shared" ref="C15:H15" si="1">_xlfn.STDEV.S(C2:C13)</f>
        <v>3.614396718176291</v>
      </c>
      <c r="D15" s="2">
        <f t="shared" si="1"/>
        <v>4.8036207934507846</v>
      </c>
      <c r="E15" s="2">
        <f t="shared" si="1"/>
        <v>23.802692743010859</v>
      </c>
      <c r="F15" s="2">
        <f t="shared" si="1"/>
        <v>15.322084971660658</v>
      </c>
      <c r="G15" s="2">
        <f t="shared" si="1"/>
        <v>2.0513668761599075</v>
      </c>
      <c r="H15" s="2">
        <f t="shared" si="1"/>
        <v>9.9202692717608798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7" spans="1:56" x14ac:dyDescent="0.25">
      <c r="A17" s="2">
        <v>2017</v>
      </c>
      <c r="B17" s="1" t="s">
        <v>2</v>
      </c>
      <c r="C17" s="1" t="s">
        <v>3</v>
      </c>
      <c r="D17" s="1" t="s">
        <v>4</v>
      </c>
      <c r="E17" s="1" t="s">
        <v>1</v>
      </c>
      <c r="F17" s="1" t="s">
        <v>0</v>
      </c>
      <c r="G17" s="1" t="s">
        <v>7</v>
      </c>
      <c r="H17" s="1" t="s">
        <v>8</v>
      </c>
    </row>
    <row r="18" spans="1:56" x14ac:dyDescent="0.25">
      <c r="A18" s="3">
        <v>42583</v>
      </c>
      <c r="B18" s="1">
        <v>-4.8</v>
      </c>
      <c r="C18" s="1">
        <v>6.1</v>
      </c>
      <c r="D18" s="1">
        <v>18.2</v>
      </c>
      <c r="E18" s="1">
        <v>50</v>
      </c>
      <c r="F18" s="1">
        <v>96.2</v>
      </c>
      <c r="G18" s="1">
        <v>3.6</v>
      </c>
      <c r="H18" s="1">
        <v>47.1</v>
      </c>
    </row>
    <row r="19" spans="1:56" x14ac:dyDescent="0.25">
      <c r="A19" s="3">
        <v>42614</v>
      </c>
      <c r="B19" s="1">
        <v>-0.3</v>
      </c>
      <c r="C19" s="1">
        <v>9.1</v>
      </c>
      <c r="D19" s="1">
        <v>21.2</v>
      </c>
      <c r="E19" s="1">
        <v>7</v>
      </c>
      <c r="F19" s="1">
        <v>100</v>
      </c>
      <c r="G19" s="1">
        <v>4.7</v>
      </c>
      <c r="H19" s="1">
        <v>57.9</v>
      </c>
    </row>
    <row r="20" spans="1:56" x14ac:dyDescent="0.25">
      <c r="A20" s="3">
        <v>42644</v>
      </c>
      <c r="B20" s="1">
        <v>1.9</v>
      </c>
      <c r="C20" s="1">
        <v>10.8</v>
      </c>
      <c r="D20" s="1">
        <v>22.6</v>
      </c>
      <c r="E20" s="1">
        <v>78</v>
      </c>
      <c r="F20" s="1">
        <v>86.9</v>
      </c>
      <c r="G20" s="1">
        <v>5.2</v>
      </c>
      <c r="H20" s="1">
        <v>64</v>
      </c>
    </row>
    <row r="21" spans="1:56" x14ac:dyDescent="0.25">
      <c r="A21" s="3">
        <v>42675</v>
      </c>
      <c r="B21" s="1">
        <v>3.9</v>
      </c>
      <c r="C21" s="1">
        <v>12.1</v>
      </c>
      <c r="D21" s="1">
        <v>28.9</v>
      </c>
      <c r="E21" s="1">
        <v>89</v>
      </c>
      <c r="F21" s="1">
        <v>87.1</v>
      </c>
      <c r="G21" s="1">
        <v>5.7</v>
      </c>
      <c r="H21" s="1">
        <v>73.599999999999994</v>
      </c>
    </row>
    <row r="22" spans="1:56" x14ac:dyDescent="0.25">
      <c r="A22" s="3">
        <v>42705</v>
      </c>
      <c r="B22" s="1">
        <v>4.4000000000000004</v>
      </c>
      <c r="C22" s="1">
        <v>13.8</v>
      </c>
      <c r="D22" s="1">
        <v>28.7</v>
      </c>
      <c r="E22" s="1">
        <v>47</v>
      </c>
      <c r="F22" s="1">
        <v>80</v>
      </c>
      <c r="G22" s="1">
        <v>5.4</v>
      </c>
      <c r="H22" s="1">
        <v>57.9</v>
      </c>
    </row>
    <row r="23" spans="1:56" x14ac:dyDescent="0.25">
      <c r="A23" s="3">
        <v>42736</v>
      </c>
      <c r="B23" s="1">
        <v>5.6</v>
      </c>
      <c r="C23" s="1">
        <v>14.3</v>
      </c>
      <c r="D23" s="1">
        <v>29.6</v>
      </c>
      <c r="E23" s="1">
        <v>84</v>
      </c>
      <c r="F23" s="1">
        <v>72.900000000000006</v>
      </c>
      <c r="G23" s="1">
        <v>6.7</v>
      </c>
      <c r="H23" s="1">
        <v>67.599999999999994</v>
      </c>
    </row>
    <row r="24" spans="1:56" x14ac:dyDescent="0.25">
      <c r="A24" s="3">
        <v>42767</v>
      </c>
      <c r="B24" s="1">
        <v>5.3</v>
      </c>
      <c r="C24" s="1">
        <v>15.4</v>
      </c>
      <c r="D24" s="1">
        <v>31.4</v>
      </c>
      <c r="E24" s="1">
        <v>32</v>
      </c>
      <c r="F24" s="1">
        <v>98.6</v>
      </c>
      <c r="G24" s="1">
        <v>4.5999999999999996</v>
      </c>
      <c r="H24" s="1">
        <v>45.9</v>
      </c>
    </row>
    <row r="25" spans="1:56" x14ac:dyDescent="0.25">
      <c r="A25" s="3">
        <v>42795</v>
      </c>
      <c r="B25" s="1">
        <v>2.9</v>
      </c>
      <c r="C25" s="1">
        <v>13</v>
      </c>
      <c r="D25" s="1">
        <v>29.9</v>
      </c>
      <c r="E25" s="1">
        <v>65</v>
      </c>
      <c r="F25" s="1">
        <v>85.2</v>
      </c>
      <c r="G25" s="1">
        <v>3</v>
      </c>
      <c r="H25" s="1">
        <v>54.3</v>
      </c>
    </row>
    <row r="26" spans="1:56" x14ac:dyDescent="0.25">
      <c r="A26" s="3">
        <v>42826</v>
      </c>
      <c r="B26" s="1">
        <v>2.6</v>
      </c>
      <c r="C26" s="1">
        <v>11.5</v>
      </c>
      <c r="D26" s="1">
        <v>22.9</v>
      </c>
      <c r="E26" s="1">
        <v>106</v>
      </c>
      <c r="F26" s="1">
        <v>76.7</v>
      </c>
      <c r="G26" s="1">
        <v>2.2000000000000002</v>
      </c>
      <c r="H26" s="1">
        <v>74.8</v>
      </c>
    </row>
    <row r="27" spans="1:56" x14ac:dyDescent="0.25">
      <c r="A27" s="3">
        <v>42856</v>
      </c>
      <c r="B27" s="1">
        <v>-1</v>
      </c>
      <c r="C27" s="1">
        <v>8</v>
      </c>
      <c r="D27" s="1">
        <v>20.2</v>
      </c>
      <c r="E27" s="1">
        <v>14</v>
      </c>
      <c r="F27" s="1">
        <v>97.9</v>
      </c>
      <c r="G27" s="1">
        <v>2.2999999999999998</v>
      </c>
      <c r="H27" s="1">
        <v>53.1</v>
      </c>
    </row>
    <row r="28" spans="1:56" x14ac:dyDescent="0.25">
      <c r="A28" s="3">
        <v>42887</v>
      </c>
      <c r="B28" s="1">
        <v>-0.3</v>
      </c>
      <c r="C28" s="1">
        <v>6.8</v>
      </c>
      <c r="D28" s="1">
        <v>16.899999999999999</v>
      </c>
      <c r="E28" s="1">
        <v>16</v>
      </c>
      <c r="F28" s="1">
        <v>82.2</v>
      </c>
      <c r="G28" s="1">
        <v>3.7</v>
      </c>
      <c r="H28" s="1">
        <v>62.8</v>
      </c>
    </row>
    <row r="29" spans="1:56" x14ac:dyDescent="0.25">
      <c r="A29" s="3">
        <v>42917</v>
      </c>
      <c r="B29" s="1">
        <v>-2.5</v>
      </c>
      <c r="C29" s="1">
        <v>4.9000000000000004</v>
      </c>
      <c r="D29" s="1">
        <v>15.1</v>
      </c>
      <c r="E29" s="1">
        <v>104</v>
      </c>
      <c r="F29" s="1">
        <v>76.099999999999994</v>
      </c>
      <c r="G29" s="1">
        <v>3.2</v>
      </c>
      <c r="H29" s="1">
        <v>47.1</v>
      </c>
    </row>
    <row r="30" spans="1:56" s="2" customFormat="1" x14ac:dyDescent="0.25">
      <c r="A30" s="2" t="s">
        <v>5</v>
      </c>
      <c r="B30" s="2">
        <f>AVERAGE(B18:B29)</f>
        <v>1.4749999999999999</v>
      </c>
      <c r="C30" s="2">
        <f t="shared" ref="C30:H30" si="2">AVERAGE(C18:C29)</f>
        <v>10.483333333333334</v>
      </c>
      <c r="D30" s="2">
        <f t="shared" si="2"/>
        <v>23.8</v>
      </c>
      <c r="E30" s="2">
        <f t="shared" si="2"/>
        <v>57.666666666666664</v>
      </c>
      <c r="F30" s="2">
        <f t="shared" si="2"/>
        <v>86.65000000000002</v>
      </c>
      <c r="G30" s="2">
        <f t="shared" si="2"/>
        <v>4.1916666666666673</v>
      </c>
      <c r="H30" s="2">
        <f t="shared" si="2"/>
        <v>58.841666666666669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2" t="s">
        <v>6</v>
      </c>
      <c r="B31" s="2">
        <f>_xlfn.STDEV.S(B18:B29)</f>
        <v>3.2636078752871591</v>
      </c>
      <c r="C31" s="2">
        <f t="shared" ref="C31:H31" si="3">_xlfn.STDEV.S(C18:C29)</f>
        <v>3.4622203420593682</v>
      </c>
      <c r="D31" s="2">
        <f t="shared" si="3"/>
        <v>5.6829889702834624</v>
      </c>
      <c r="E31" s="2">
        <f t="shared" si="3"/>
        <v>35.248038845079627</v>
      </c>
      <c r="F31" s="2">
        <f t="shared" si="3"/>
        <v>9.5562925485108963</v>
      </c>
      <c r="G31" s="2">
        <f t="shared" si="3"/>
        <v>1.414508159514581</v>
      </c>
      <c r="H31" s="2">
        <f t="shared" si="3"/>
        <v>9.9546661816395705</v>
      </c>
    </row>
    <row r="35" spans="1:56" x14ac:dyDescent="0.25">
      <c r="A35" s="2">
        <v>2019</v>
      </c>
      <c r="B35" s="1" t="s">
        <v>2</v>
      </c>
      <c r="C35" s="1" t="s">
        <v>3</v>
      </c>
      <c r="D35" s="1" t="s">
        <v>4</v>
      </c>
      <c r="E35" s="1" t="s">
        <v>1</v>
      </c>
      <c r="F35" s="1" t="s">
        <v>0</v>
      </c>
      <c r="G35" s="1" t="s">
        <v>7</v>
      </c>
      <c r="H35" s="1" t="s">
        <v>8</v>
      </c>
    </row>
    <row r="36" spans="1:56" x14ac:dyDescent="0.25">
      <c r="A36" s="3">
        <v>43313</v>
      </c>
      <c r="B36" s="1">
        <v>-0.8</v>
      </c>
      <c r="C36" s="1">
        <v>7.4</v>
      </c>
      <c r="D36" s="1">
        <v>17.5</v>
      </c>
      <c r="E36" s="1">
        <v>22</v>
      </c>
      <c r="F36" s="1">
        <v>92</v>
      </c>
      <c r="G36" s="1">
        <v>3.2</v>
      </c>
      <c r="H36" s="1">
        <v>44.7</v>
      </c>
    </row>
    <row r="37" spans="1:56" x14ac:dyDescent="0.25">
      <c r="A37" s="3">
        <v>43344</v>
      </c>
      <c r="B37" s="1">
        <v>1.1000000000000001</v>
      </c>
      <c r="C37" s="1">
        <v>9</v>
      </c>
      <c r="D37" s="1">
        <v>23.2</v>
      </c>
      <c r="E37" s="1">
        <v>28</v>
      </c>
      <c r="F37" s="1">
        <v>91.9</v>
      </c>
      <c r="G37" s="1">
        <v>5.2</v>
      </c>
      <c r="H37" s="1">
        <v>66.400000000000006</v>
      </c>
    </row>
    <row r="38" spans="1:56" x14ac:dyDescent="0.25">
      <c r="A38" s="3">
        <v>43374</v>
      </c>
      <c r="B38" s="1">
        <v>0.5</v>
      </c>
      <c r="C38" s="1">
        <v>10.9</v>
      </c>
      <c r="D38" s="1">
        <v>27.6</v>
      </c>
      <c r="E38" s="1">
        <v>55</v>
      </c>
      <c r="F38" s="1">
        <v>69.400000000000006</v>
      </c>
      <c r="G38" s="1">
        <v>4.9000000000000004</v>
      </c>
      <c r="H38" s="1">
        <v>50.7</v>
      </c>
    </row>
    <row r="39" spans="1:56" x14ac:dyDescent="0.25">
      <c r="A39" s="3">
        <v>43405</v>
      </c>
      <c r="B39" s="1">
        <v>1.9</v>
      </c>
      <c r="C39" s="1">
        <v>11.9</v>
      </c>
      <c r="D39" s="1">
        <v>27</v>
      </c>
      <c r="E39" s="1">
        <v>212</v>
      </c>
      <c r="F39" s="1">
        <v>87.3</v>
      </c>
      <c r="G39" s="1">
        <v>5.7</v>
      </c>
      <c r="H39" s="1">
        <v>55.5</v>
      </c>
    </row>
    <row r="40" spans="1:56" x14ac:dyDescent="0.25">
      <c r="A40" s="3">
        <v>43435</v>
      </c>
      <c r="B40" s="1">
        <v>6.4</v>
      </c>
      <c r="C40" s="1">
        <v>14.4</v>
      </c>
      <c r="D40" s="1">
        <v>29.1</v>
      </c>
      <c r="E40" s="1">
        <v>74</v>
      </c>
      <c r="F40" s="1">
        <v>92.5</v>
      </c>
      <c r="G40" s="1">
        <v>4.5</v>
      </c>
      <c r="H40" s="1">
        <v>38.6</v>
      </c>
    </row>
    <row r="41" spans="1:56" x14ac:dyDescent="0.25">
      <c r="A41" s="3">
        <v>43466</v>
      </c>
      <c r="B41" s="1">
        <v>6.6</v>
      </c>
      <c r="C41" s="1">
        <v>16.399999999999999</v>
      </c>
      <c r="D41" s="1">
        <v>31.3</v>
      </c>
      <c r="E41" s="1">
        <v>39</v>
      </c>
      <c r="F41" s="1">
        <v>37.299999999999997</v>
      </c>
      <c r="G41" s="1">
        <v>5.4</v>
      </c>
      <c r="H41" s="1">
        <v>65.2</v>
      </c>
    </row>
    <row r="42" spans="1:56" x14ac:dyDescent="0.25">
      <c r="A42" s="3">
        <v>43497</v>
      </c>
      <c r="B42" s="1">
        <v>4.5999999999999996</v>
      </c>
      <c r="C42" s="1">
        <v>15.8</v>
      </c>
      <c r="D42" s="1">
        <v>31.3</v>
      </c>
      <c r="E42" s="1">
        <v>21</v>
      </c>
      <c r="F42" s="1">
        <v>79.099999999999994</v>
      </c>
      <c r="G42" s="1">
        <v>2.8</v>
      </c>
      <c r="H42" s="1">
        <v>76</v>
      </c>
    </row>
    <row r="43" spans="1:56" x14ac:dyDescent="0.25">
      <c r="A43" s="3">
        <v>43525</v>
      </c>
      <c r="B43" s="1">
        <v>6</v>
      </c>
      <c r="C43" s="1">
        <v>15.8</v>
      </c>
      <c r="D43" s="1">
        <v>31.5</v>
      </c>
      <c r="E43" s="1">
        <v>38</v>
      </c>
      <c r="F43" s="1">
        <v>71.5</v>
      </c>
      <c r="G43" s="1">
        <v>0</v>
      </c>
      <c r="H43" s="1">
        <v>0</v>
      </c>
    </row>
    <row r="44" spans="1:56" x14ac:dyDescent="0.25">
      <c r="A44" s="3">
        <v>43556</v>
      </c>
      <c r="B44" s="1">
        <v>0.2</v>
      </c>
      <c r="C44" s="1">
        <v>10.3</v>
      </c>
      <c r="D44" s="1">
        <v>24.4</v>
      </c>
      <c r="E44" s="1">
        <v>33</v>
      </c>
      <c r="F44" s="1">
        <v>68.3</v>
      </c>
      <c r="G44" s="1">
        <v>0.1</v>
      </c>
      <c r="H44" s="1">
        <v>49.5</v>
      </c>
    </row>
    <row r="45" spans="1:56" x14ac:dyDescent="0.25">
      <c r="A45" s="3">
        <v>43586</v>
      </c>
      <c r="B45" s="1">
        <v>1.6</v>
      </c>
      <c r="C45" s="1">
        <v>11</v>
      </c>
      <c r="D45" s="1">
        <v>21.4</v>
      </c>
      <c r="E45" s="1">
        <v>39</v>
      </c>
      <c r="F45" s="1">
        <v>92.1</v>
      </c>
      <c r="G45" s="1">
        <v>0</v>
      </c>
      <c r="H45" s="1">
        <v>0</v>
      </c>
    </row>
    <row r="46" spans="1:56" x14ac:dyDescent="0.25">
      <c r="A46" s="3">
        <v>43617</v>
      </c>
      <c r="B46" s="1">
        <v>-1.3</v>
      </c>
      <c r="C46" s="1">
        <v>7</v>
      </c>
      <c r="D46" s="1">
        <v>16.3</v>
      </c>
      <c r="E46" s="1">
        <v>7</v>
      </c>
      <c r="F46" s="1">
        <v>66.7</v>
      </c>
      <c r="G46" s="1">
        <v>0</v>
      </c>
      <c r="H46" s="1">
        <v>0</v>
      </c>
    </row>
    <row r="47" spans="1:56" x14ac:dyDescent="0.25">
      <c r="A47" s="3">
        <v>43647</v>
      </c>
      <c r="B47" s="1">
        <v>-1.5</v>
      </c>
      <c r="C47" s="1">
        <v>8</v>
      </c>
      <c r="D47" s="1">
        <v>18.399999999999999</v>
      </c>
      <c r="E47" s="1">
        <v>44</v>
      </c>
      <c r="F47" s="1">
        <v>69</v>
      </c>
      <c r="G47" s="1">
        <v>0</v>
      </c>
      <c r="H47" s="1">
        <v>1.2</v>
      </c>
    </row>
    <row r="48" spans="1:56" s="2" customFormat="1" x14ac:dyDescent="0.25">
      <c r="A48" s="2" t="s">
        <v>5</v>
      </c>
      <c r="B48" s="2">
        <f>AVERAGE(B36:B47)</f>
        <v>2.1083333333333334</v>
      </c>
      <c r="C48" s="2">
        <f t="shared" ref="C48:H48" si="4">AVERAGE(C36:C47)</f>
        <v>11.491666666666665</v>
      </c>
      <c r="D48" s="2">
        <f t="shared" si="4"/>
        <v>24.916666666666668</v>
      </c>
      <c r="E48" s="2">
        <f t="shared" si="4"/>
        <v>51</v>
      </c>
      <c r="F48" s="2">
        <f t="shared" si="4"/>
        <v>76.424999999999997</v>
      </c>
      <c r="G48" s="2">
        <f t="shared" si="4"/>
        <v>2.65</v>
      </c>
      <c r="H48" s="2">
        <f t="shared" si="4"/>
        <v>37.31666666666667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8" x14ac:dyDescent="0.25">
      <c r="A49" s="2" t="s">
        <v>6</v>
      </c>
      <c r="B49" s="2">
        <f>_xlfn.STDEV.S(B36:B47)</f>
        <v>3.0239824233896755</v>
      </c>
      <c r="C49" s="2">
        <f t="shared" ref="C49:H49" si="5">_xlfn.STDEV.S(C36:C47)</f>
        <v>3.4001225468111302</v>
      </c>
      <c r="D49" s="2">
        <f t="shared" si="5"/>
        <v>5.5692064610733052</v>
      </c>
      <c r="E49" s="2">
        <f t="shared" si="5"/>
        <v>53.514653897957537</v>
      </c>
      <c r="F49" s="2">
        <f t="shared" si="5"/>
        <v>16.325335858998137</v>
      </c>
      <c r="G49" s="2">
        <f t="shared" si="5"/>
        <v>2.4637369989509836</v>
      </c>
      <c r="H49" s="2">
        <f t="shared" si="5"/>
        <v>29.101822290125764</v>
      </c>
    </row>
    <row r="52" spans="1:8" x14ac:dyDescent="0.25">
      <c r="A52" s="2">
        <v>2020</v>
      </c>
      <c r="B52" s="1" t="s">
        <v>2</v>
      </c>
      <c r="C52" s="1" t="s">
        <v>3</v>
      </c>
      <c r="D52" s="1" t="s">
        <v>4</v>
      </c>
      <c r="E52" s="1" t="s">
        <v>1</v>
      </c>
      <c r="F52" s="1" t="s">
        <v>0</v>
      </c>
      <c r="G52" s="1" t="s">
        <v>7</v>
      </c>
      <c r="H52" s="1" t="s">
        <v>8</v>
      </c>
    </row>
    <row r="53" spans="1:8" x14ac:dyDescent="0.25">
      <c r="A53" s="3">
        <v>43678</v>
      </c>
      <c r="B53" s="1">
        <v>-1.9</v>
      </c>
      <c r="C53" s="1">
        <v>7.7</v>
      </c>
      <c r="D53" s="1">
        <v>20.5</v>
      </c>
      <c r="E53" s="1">
        <v>39</v>
      </c>
      <c r="F53" s="1">
        <v>45.2</v>
      </c>
      <c r="G53" s="1">
        <v>0.1</v>
      </c>
      <c r="H53" s="1">
        <v>50.7</v>
      </c>
    </row>
    <row r="54" spans="1:8" x14ac:dyDescent="0.25">
      <c r="A54" s="3">
        <v>43709</v>
      </c>
      <c r="B54" s="1">
        <v>-1.8</v>
      </c>
      <c r="C54" s="1">
        <v>8.8000000000000007</v>
      </c>
      <c r="D54" s="1">
        <v>21.8</v>
      </c>
      <c r="E54" s="1">
        <v>29</v>
      </c>
      <c r="F54" s="1">
        <v>94.8</v>
      </c>
      <c r="G54" s="1">
        <v>0</v>
      </c>
      <c r="H54" s="1">
        <v>0</v>
      </c>
    </row>
    <row r="55" spans="1:8" x14ac:dyDescent="0.25">
      <c r="A55" s="3">
        <v>43739</v>
      </c>
      <c r="B55" s="1">
        <v>0.3</v>
      </c>
      <c r="C55" s="1">
        <v>9.8000000000000007</v>
      </c>
      <c r="D55" s="1">
        <v>27.4</v>
      </c>
      <c r="E55" s="1">
        <v>42</v>
      </c>
      <c r="F55" s="1">
        <v>61.2</v>
      </c>
      <c r="G55" s="1">
        <v>0</v>
      </c>
      <c r="H55" s="1">
        <v>1.2</v>
      </c>
    </row>
    <row r="56" spans="1:8" x14ac:dyDescent="0.25">
      <c r="A56" s="3">
        <v>43770</v>
      </c>
      <c r="B56" s="1">
        <v>4.5999999999999996</v>
      </c>
      <c r="C56" s="1">
        <v>14.7</v>
      </c>
      <c r="D56" s="1">
        <v>31.3</v>
      </c>
      <c r="E56" s="1">
        <v>48</v>
      </c>
      <c r="F56" s="1">
        <v>67.2</v>
      </c>
      <c r="G56" s="1">
        <v>11.7</v>
      </c>
      <c r="H56" s="1">
        <v>0</v>
      </c>
    </row>
    <row r="57" spans="1:8" x14ac:dyDescent="0.25">
      <c r="A57" s="3">
        <v>43800</v>
      </c>
      <c r="B57" s="1">
        <v>5.7</v>
      </c>
      <c r="C57" s="1">
        <v>14</v>
      </c>
      <c r="D57" s="1">
        <v>26.6</v>
      </c>
      <c r="E57" s="1">
        <v>52</v>
      </c>
      <c r="F57" s="1">
        <v>54.2</v>
      </c>
      <c r="G57" s="1">
        <v>0</v>
      </c>
      <c r="H57" s="1">
        <v>0</v>
      </c>
    </row>
    <row r="58" spans="1:8" x14ac:dyDescent="0.25">
      <c r="A58" s="3">
        <v>43831</v>
      </c>
      <c r="B58" s="1">
        <v>6.6</v>
      </c>
      <c r="C58" s="1">
        <v>15.3</v>
      </c>
      <c r="D58" s="1">
        <v>30.2</v>
      </c>
      <c r="E58" s="1">
        <v>15</v>
      </c>
      <c r="F58" s="1">
        <v>81.5</v>
      </c>
      <c r="G58" s="1">
        <v>0</v>
      </c>
      <c r="H58" s="1">
        <v>0</v>
      </c>
    </row>
    <row r="59" spans="1:8" x14ac:dyDescent="0.25">
      <c r="A59" s="3">
        <v>43862</v>
      </c>
      <c r="B59" s="1">
        <v>6.3</v>
      </c>
      <c r="C59" s="1">
        <v>15.7</v>
      </c>
      <c r="D59" s="1">
        <v>34.799999999999997</v>
      </c>
      <c r="E59" s="1">
        <v>73</v>
      </c>
      <c r="F59" s="1">
        <v>81.099999999999994</v>
      </c>
      <c r="G59" s="1">
        <v>0</v>
      </c>
      <c r="H59" s="1">
        <v>0</v>
      </c>
    </row>
    <row r="60" spans="1:8" x14ac:dyDescent="0.25">
      <c r="A60" s="3">
        <v>43891</v>
      </c>
      <c r="B60" s="1">
        <v>2.9</v>
      </c>
      <c r="C60" s="1">
        <v>12.8</v>
      </c>
      <c r="D60" s="1">
        <v>27.9</v>
      </c>
      <c r="E60" s="1">
        <v>15</v>
      </c>
      <c r="F60" s="1">
        <v>92.7</v>
      </c>
      <c r="G60" s="1">
        <v>0</v>
      </c>
      <c r="H60" s="1">
        <v>0</v>
      </c>
    </row>
    <row r="61" spans="1:8" x14ac:dyDescent="0.25">
      <c r="A61" s="3">
        <v>43922</v>
      </c>
      <c r="B61" s="1">
        <v>3.9</v>
      </c>
      <c r="C61" s="1">
        <v>11.8</v>
      </c>
      <c r="D61" s="1">
        <v>26.8</v>
      </c>
      <c r="E61" s="1">
        <v>25</v>
      </c>
      <c r="F61" s="1">
        <v>47.8</v>
      </c>
      <c r="G61" s="1">
        <v>0</v>
      </c>
      <c r="H61" s="1">
        <v>0</v>
      </c>
    </row>
    <row r="62" spans="1:8" x14ac:dyDescent="0.25">
      <c r="A62" s="3">
        <v>43952</v>
      </c>
      <c r="B62" s="1">
        <v>-0.5</v>
      </c>
      <c r="C62" s="1">
        <v>9.5</v>
      </c>
      <c r="D62" s="1">
        <v>23.5</v>
      </c>
      <c r="E62" s="1">
        <v>6</v>
      </c>
      <c r="F62" s="1">
        <v>80.400000000000006</v>
      </c>
      <c r="G62" s="1">
        <v>0</v>
      </c>
      <c r="H62" s="1">
        <v>0</v>
      </c>
    </row>
    <row r="63" spans="1:8" x14ac:dyDescent="0.25">
      <c r="A63" s="3">
        <v>43983</v>
      </c>
      <c r="B63" s="1">
        <v>-2</v>
      </c>
      <c r="C63" s="1">
        <v>7</v>
      </c>
      <c r="D63" s="1">
        <v>20.8</v>
      </c>
      <c r="E63" s="1">
        <v>21</v>
      </c>
      <c r="F63" s="1">
        <v>82</v>
      </c>
      <c r="G63" s="1">
        <v>0</v>
      </c>
      <c r="H63" s="1">
        <v>0</v>
      </c>
    </row>
    <row r="64" spans="1:8" x14ac:dyDescent="0.25">
      <c r="A64" s="3">
        <v>44013</v>
      </c>
      <c r="B64" s="1">
        <v>-3.1</v>
      </c>
      <c r="C64" s="1">
        <v>6.2</v>
      </c>
      <c r="D64" s="1">
        <v>16.8</v>
      </c>
      <c r="E64" s="1">
        <v>5</v>
      </c>
      <c r="F64" s="1">
        <v>74.8</v>
      </c>
      <c r="G64" s="1">
        <v>0</v>
      </c>
      <c r="H64" s="1">
        <v>0</v>
      </c>
    </row>
    <row r="65" spans="1:56" s="2" customFormat="1" x14ac:dyDescent="0.25">
      <c r="A65" s="2" t="s">
        <v>5</v>
      </c>
      <c r="B65" s="2">
        <f>AVERAGE(B53:B64)</f>
        <v>1.7499999999999998</v>
      </c>
      <c r="C65" s="2">
        <f t="shared" ref="C65:H65" si="6">AVERAGE(C53:C64)</f>
        <v>11.108333333333333</v>
      </c>
      <c r="D65" s="2">
        <f t="shared" si="6"/>
        <v>25.7</v>
      </c>
      <c r="E65" s="2">
        <f t="shared" si="6"/>
        <v>30.833333333333332</v>
      </c>
      <c r="F65" s="2">
        <f t="shared" si="6"/>
        <v>71.908333333333317</v>
      </c>
      <c r="G65" s="2">
        <f t="shared" si="6"/>
        <v>0.98333333333333328</v>
      </c>
      <c r="H65" s="2">
        <f t="shared" si="6"/>
        <v>4.3250000000000002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2" t="s">
        <v>6</v>
      </c>
      <c r="B66" s="2">
        <f>_xlfn.STDEV.S(B53:B64)</f>
        <v>3.6252899570554731</v>
      </c>
      <c r="C66" s="2">
        <f t="shared" ref="C66:H66" si="7">_xlfn.STDEV.S(C53:C64)</f>
        <v>3.3773196293492758</v>
      </c>
      <c r="D66" s="2">
        <f t="shared" si="7"/>
        <v>5.1740611796643163</v>
      </c>
      <c r="E66" s="2">
        <f t="shared" si="7"/>
        <v>20.519761354864876</v>
      </c>
      <c r="F66" s="2">
        <f t="shared" si="7"/>
        <v>16.679026477658283</v>
      </c>
      <c r="G66" s="2">
        <f t="shared" si="7"/>
        <v>3.3749971941626944</v>
      </c>
      <c r="H66" s="2">
        <f t="shared" si="7"/>
        <v>14.608411337930686</v>
      </c>
    </row>
    <row r="70" spans="1:56" x14ac:dyDescent="0.25">
      <c r="A70" s="2">
        <v>2021</v>
      </c>
      <c r="B70" s="1" t="s">
        <v>2</v>
      </c>
      <c r="C70" s="1" t="s">
        <v>3</v>
      </c>
      <c r="D70" s="1" t="s">
        <v>4</v>
      </c>
      <c r="E70" s="1" t="s">
        <v>1</v>
      </c>
      <c r="F70" s="1" t="s">
        <v>0</v>
      </c>
      <c r="G70" s="1" t="s">
        <v>7</v>
      </c>
      <c r="H70" s="1" t="s">
        <v>8</v>
      </c>
    </row>
    <row r="71" spans="1:56" x14ac:dyDescent="0.25">
      <c r="A71" s="3">
        <v>44044</v>
      </c>
      <c r="B71" s="1">
        <v>-2.1</v>
      </c>
      <c r="C71" s="1">
        <v>8.6</v>
      </c>
      <c r="D71" s="1">
        <v>21.4</v>
      </c>
      <c r="E71" s="1">
        <v>13</v>
      </c>
      <c r="F71" s="1">
        <v>52.8</v>
      </c>
      <c r="G71" s="1">
        <v>0</v>
      </c>
      <c r="H71" s="1">
        <v>1.2</v>
      </c>
    </row>
    <row r="72" spans="1:56" x14ac:dyDescent="0.25">
      <c r="A72" s="3">
        <v>44075</v>
      </c>
      <c r="B72" s="1">
        <v>0.1</v>
      </c>
      <c r="C72" s="1">
        <v>9.9</v>
      </c>
      <c r="D72" s="1">
        <v>22.4</v>
      </c>
      <c r="E72" s="1">
        <v>32</v>
      </c>
      <c r="F72" s="1">
        <v>64.8</v>
      </c>
      <c r="G72" s="1">
        <v>2.2000000000000002</v>
      </c>
      <c r="H72" s="1">
        <v>72.400000000000006</v>
      </c>
    </row>
    <row r="73" spans="1:56" x14ac:dyDescent="0.25">
      <c r="A73" s="3">
        <v>44105</v>
      </c>
      <c r="B73" s="1">
        <v>-1.4</v>
      </c>
      <c r="C73" s="1">
        <v>11.4</v>
      </c>
      <c r="D73" s="1">
        <v>27.4</v>
      </c>
      <c r="E73" s="1">
        <v>31</v>
      </c>
      <c r="F73" s="1">
        <v>97.9</v>
      </c>
      <c r="G73" s="1">
        <v>9.6</v>
      </c>
      <c r="H73" s="1">
        <v>78.5</v>
      </c>
    </row>
    <row r="74" spans="1:56" x14ac:dyDescent="0.25">
      <c r="A74" s="3">
        <v>44136</v>
      </c>
      <c r="B74" s="1">
        <v>2.7</v>
      </c>
      <c r="C74" s="1">
        <v>12.9</v>
      </c>
      <c r="D74" s="1">
        <v>26.9</v>
      </c>
      <c r="E74" s="1">
        <v>42</v>
      </c>
      <c r="F74" s="1">
        <v>92.2</v>
      </c>
      <c r="G74" s="1">
        <v>8.4</v>
      </c>
      <c r="H74" s="1">
        <v>65.2</v>
      </c>
    </row>
    <row r="75" spans="1:56" x14ac:dyDescent="0.25">
      <c r="A75" s="3">
        <v>44166</v>
      </c>
      <c r="B75" s="1">
        <v>3.8</v>
      </c>
      <c r="C75" s="1">
        <v>13.8</v>
      </c>
      <c r="D75" s="1">
        <v>28.8</v>
      </c>
      <c r="E75" s="1">
        <v>56</v>
      </c>
      <c r="F75" s="1">
        <v>87.3</v>
      </c>
      <c r="G75" s="1">
        <v>9.1</v>
      </c>
      <c r="H75" s="1">
        <v>71.2</v>
      </c>
    </row>
    <row r="76" spans="1:56" x14ac:dyDescent="0.25">
      <c r="A76" s="3">
        <v>44197</v>
      </c>
      <c r="B76" s="1">
        <v>4.5999999999999996</v>
      </c>
      <c r="C76" s="1">
        <v>15.2</v>
      </c>
      <c r="D76" s="1">
        <v>33.1</v>
      </c>
      <c r="E76" s="1">
        <v>144</v>
      </c>
      <c r="F76" s="1">
        <v>84.5</v>
      </c>
      <c r="G76" s="1">
        <v>8.8000000000000007</v>
      </c>
      <c r="H76" s="1">
        <v>57.9</v>
      </c>
    </row>
    <row r="77" spans="1:56" x14ac:dyDescent="0.25">
      <c r="A77" s="3">
        <v>44228</v>
      </c>
      <c r="B77" s="1">
        <v>4.8</v>
      </c>
      <c r="C77" s="1">
        <v>14.9</v>
      </c>
      <c r="D77" s="1">
        <v>27.1</v>
      </c>
      <c r="E77" s="1">
        <v>25</v>
      </c>
      <c r="F77" s="1">
        <v>92.6</v>
      </c>
      <c r="G77" s="1">
        <v>5.5</v>
      </c>
      <c r="H77" s="1">
        <v>44.7</v>
      </c>
    </row>
    <row r="78" spans="1:56" x14ac:dyDescent="0.25">
      <c r="A78" s="3">
        <v>44256</v>
      </c>
      <c r="B78" s="1">
        <v>4.8</v>
      </c>
      <c r="C78" s="1">
        <v>14.3</v>
      </c>
      <c r="D78" s="1">
        <v>26.5</v>
      </c>
      <c r="E78" s="1">
        <v>19</v>
      </c>
      <c r="F78" s="1">
        <v>91.6</v>
      </c>
      <c r="G78" s="1">
        <v>5.9</v>
      </c>
      <c r="H78" s="1">
        <v>51.9</v>
      </c>
    </row>
    <row r="79" spans="1:56" x14ac:dyDescent="0.25">
      <c r="A79" s="3">
        <v>44287</v>
      </c>
      <c r="B79" s="1">
        <v>-0.1</v>
      </c>
      <c r="C79" s="1">
        <v>12.7</v>
      </c>
      <c r="D79" s="1">
        <v>7.3</v>
      </c>
      <c r="E79" s="1">
        <v>20</v>
      </c>
      <c r="F79" s="1">
        <v>71</v>
      </c>
      <c r="G79" s="1">
        <v>6.9</v>
      </c>
      <c r="H79" s="1">
        <v>56.7</v>
      </c>
    </row>
    <row r="80" spans="1:56" x14ac:dyDescent="0.25">
      <c r="A80" s="3">
        <v>44317</v>
      </c>
      <c r="B80" s="1">
        <v>-1.3</v>
      </c>
      <c r="C80" s="1">
        <v>9.1999999999999993</v>
      </c>
      <c r="D80" s="1">
        <v>22.5</v>
      </c>
      <c r="E80" s="1">
        <v>56</v>
      </c>
      <c r="F80" s="1">
        <v>97.5</v>
      </c>
      <c r="G80" s="1">
        <v>6.2</v>
      </c>
      <c r="H80" s="1">
        <v>55.5</v>
      </c>
    </row>
    <row r="81" spans="1:56" x14ac:dyDescent="0.25">
      <c r="A81" s="3">
        <v>44348</v>
      </c>
      <c r="B81" s="1">
        <v>-0.9</v>
      </c>
      <c r="C81" s="1">
        <v>7.5</v>
      </c>
      <c r="D81" s="1">
        <v>17.5</v>
      </c>
      <c r="E81" s="1">
        <v>24</v>
      </c>
      <c r="F81" s="1">
        <v>75.8</v>
      </c>
      <c r="G81" s="1">
        <v>5.6</v>
      </c>
      <c r="H81" s="1">
        <v>57.9</v>
      </c>
    </row>
    <row r="82" spans="1:56" x14ac:dyDescent="0.25">
      <c r="A82" s="3">
        <v>44378</v>
      </c>
      <c r="B82" s="1">
        <v>-1.3</v>
      </c>
      <c r="C82" s="1">
        <v>6.3</v>
      </c>
      <c r="D82" s="1">
        <v>17.399999999999999</v>
      </c>
      <c r="E82" s="1">
        <v>48</v>
      </c>
      <c r="F82" s="1">
        <v>90.4</v>
      </c>
      <c r="G82" s="1">
        <v>7.2</v>
      </c>
      <c r="H82" s="1">
        <v>62.8</v>
      </c>
    </row>
    <row r="83" spans="1:56" s="2" customFormat="1" x14ac:dyDescent="0.25">
      <c r="A83" s="2" t="s">
        <v>5</v>
      </c>
      <c r="B83" s="2">
        <f>AVERAGE(B71:B82)</f>
        <v>1.1416666666666664</v>
      </c>
      <c r="C83" s="2">
        <f t="shared" ref="C83:H83" si="8">AVERAGE(C71:C82)</f>
        <v>11.391666666666667</v>
      </c>
      <c r="D83" s="2">
        <f t="shared" si="8"/>
        <v>23.191666666666663</v>
      </c>
      <c r="E83" s="2">
        <f t="shared" si="8"/>
        <v>42.5</v>
      </c>
      <c r="F83" s="2">
        <f t="shared" si="8"/>
        <v>83.2</v>
      </c>
      <c r="G83" s="2">
        <f t="shared" si="8"/>
        <v>6.2833333333333341</v>
      </c>
      <c r="H83" s="2">
        <f t="shared" si="8"/>
        <v>56.324999999999989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2" t="s">
        <v>6</v>
      </c>
      <c r="B84" s="2">
        <f>_xlfn.STDEV.S(B71:B82)</f>
        <v>2.7619026160612652</v>
      </c>
      <c r="C84" s="2">
        <f t="shared" ref="C84:E84" si="9">_xlfn.STDEV.S(C71:C82)</f>
        <v>3.0293888772650099</v>
      </c>
      <c r="D84" s="2">
        <f t="shared" si="9"/>
        <v>6.8098135514902909</v>
      </c>
      <c r="E84" s="2">
        <f t="shared" si="9"/>
        <v>35.054503017703468</v>
      </c>
      <c r="F84" s="2">
        <f>_xlfn.STDEV.S(F71:F82)</f>
        <v>14.133004570218553</v>
      </c>
      <c r="G84" s="2">
        <f t="shared" ref="G84:H84" si="10">_xlfn.STDEV.S(G71:G82)</f>
        <v>2.8341531790685273</v>
      </c>
      <c r="H84" s="2">
        <f t="shared" si="10"/>
        <v>19.751553448687638</v>
      </c>
    </row>
    <row r="88" spans="1:56" x14ac:dyDescent="0.25">
      <c r="A88" s="2">
        <v>2022</v>
      </c>
      <c r="B88" s="1" t="s">
        <v>2</v>
      </c>
      <c r="C88" s="1" t="s">
        <v>3</v>
      </c>
      <c r="D88" s="1" t="s">
        <v>4</v>
      </c>
      <c r="E88" s="1" t="s">
        <v>1</v>
      </c>
      <c r="F88" s="1" t="s">
        <v>0</v>
      </c>
      <c r="G88" s="1" t="s">
        <v>7</v>
      </c>
      <c r="H88" s="1" t="s">
        <v>8</v>
      </c>
    </row>
    <row r="89" spans="1:56" x14ac:dyDescent="0.25">
      <c r="A89" s="3">
        <v>44409</v>
      </c>
      <c r="B89" s="1">
        <v>-1.8</v>
      </c>
      <c r="C89" s="1">
        <v>7.9</v>
      </c>
      <c r="D89" s="1">
        <v>20.6</v>
      </c>
      <c r="E89" s="1">
        <v>13</v>
      </c>
      <c r="F89" s="1">
        <v>88.5</v>
      </c>
      <c r="G89" s="1">
        <v>7.8</v>
      </c>
      <c r="H89" s="1">
        <v>55.5</v>
      </c>
    </row>
    <row r="90" spans="1:56" x14ac:dyDescent="0.25">
      <c r="A90" s="3">
        <v>44440</v>
      </c>
      <c r="B90" s="1">
        <v>-0.7</v>
      </c>
      <c r="C90" s="1">
        <v>9.5</v>
      </c>
      <c r="D90" s="1">
        <v>22.2</v>
      </c>
      <c r="E90" s="1">
        <v>24</v>
      </c>
      <c r="F90" s="1">
        <v>59.5</v>
      </c>
      <c r="G90" s="1">
        <v>10.9</v>
      </c>
      <c r="H90" s="1">
        <v>86.9</v>
      </c>
    </row>
    <row r="91" spans="1:56" x14ac:dyDescent="0.25">
      <c r="A91" s="3">
        <v>44470</v>
      </c>
      <c r="B91" s="1">
        <v>2.9</v>
      </c>
      <c r="C91" s="1">
        <v>10.9</v>
      </c>
      <c r="D91" s="1">
        <v>21.8</v>
      </c>
      <c r="E91" s="1">
        <v>51</v>
      </c>
      <c r="F91" s="1">
        <v>65.599999999999994</v>
      </c>
      <c r="G91" s="1">
        <v>6.9</v>
      </c>
      <c r="H91" s="1">
        <v>61.6</v>
      </c>
    </row>
    <row r="92" spans="1:56" x14ac:dyDescent="0.25">
      <c r="A92" s="3">
        <v>44501</v>
      </c>
      <c r="B92" s="1">
        <v>1.6</v>
      </c>
      <c r="C92" s="1">
        <v>12.6</v>
      </c>
      <c r="D92" s="1">
        <v>28</v>
      </c>
      <c r="E92" s="1">
        <v>89</v>
      </c>
      <c r="F92" s="1">
        <v>92.4</v>
      </c>
      <c r="G92" s="1">
        <v>7</v>
      </c>
      <c r="H92" s="1">
        <v>66.400000000000006</v>
      </c>
    </row>
    <row r="93" spans="1:56" x14ac:dyDescent="0.25">
      <c r="A93" s="3">
        <v>44531</v>
      </c>
      <c r="B93" s="1">
        <v>6.4</v>
      </c>
      <c r="C93" s="1">
        <v>14</v>
      </c>
      <c r="D93" s="1">
        <v>26.9</v>
      </c>
      <c r="E93" s="1">
        <v>125</v>
      </c>
      <c r="F93" s="1">
        <v>47</v>
      </c>
      <c r="G93" s="1">
        <v>7.4</v>
      </c>
      <c r="H93" s="1">
        <v>68.8</v>
      </c>
    </row>
    <row r="94" spans="1:56" x14ac:dyDescent="0.25">
      <c r="A94" s="3">
        <v>44562</v>
      </c>
      <c r="B94" s="1">
        <v>5.6</v>
      </c>
      <c r="C94" s="1">
        <v>15.3</v>
      </c>
      <c r="D94" s="1">
        <v>28.6</v>
      </c>
      <c r="E94" s="1">
        <v>31</v>
      </c>
      <c r="F94" s="1">
        <v>85.6</v>
      </c>
      <c r="G94" s="1">
        <v>5.9</v>
      </c>
      <c r="H94" s="1">
        <v>43.5</v>
      </c>
    </row>
    <row r="95" spans="1:56" x14ac:dyDescent="0.25">
      <c r="A95" s="3">
        <v>44593</v>
      </c>
      <c r="B95" s="1">
        <v>6.3</v>
      </c>
      <c r="C95" s="1">
        <v>14</v>
      </c>
      <c r="D95" s="1">
        <v>29.3</v>
      </c>
      <c r="E95" s="1">
        <v>102</v>
      </c>
      <c r="F95" s="1">
        <v>86.4</v>
      </c>
      <c r="G95" s="1">
        <v>4.7</v>
      </c>
      <c r="H95" s="1">
        <v>36.200000000000003</v>
      </c>
    </row>
    <row r="96" spans="1:56" x14ac:dyDescent="0.25">
      <c r="A96" s="3">
        <v>44621</v>
      </c>
      <c r="B96" s="1">
        <v>6.3</v>
      </c>
      <c r="C96" s="1">
        <v>14</v>
      </c>
      <c r="D96" s="1">
        <v>27.5</v>
      </c>
      <c r="E96" s="1">
        <v>47</v>
      </c>
      <c r="F96" s="1">
        <v>87.8</v>
      </c>
      <c r="G96" s="1">
        <v>4.3</v>
      </c>
      <c r="H96" s="1">
        <v>48.3</v>
      </c>
    </row>
    <row r="97" spans="1:56" x14ac:dyDescent="0.25">
      <c r="A97" s="3">
        <v>44652</v>
      </c>
      <c r="B97" s="1">
        <v>2.8</v>
      </c>
      <c r="C97" s="1">
        <v>11.7</v>
      </c>
      <c r="D97" s="1">
        <v>24.5</v>
      </c>
      <c r="E97" s="1">
        <v>17</v>
      </c>
      <c r="F97" s="1">
        <v>85.8</v>
      </c>
      <c r="G97" s="1">
        <v>5.2</v>
      </c>
      <c r="H97" s="1">
        <v>48.3</v>
      </c>
    </row>
    <row r="98" spans="1:56" x14ac:dyDescent="0.25">
      <c r="A98" s="3">
        <v>44682</v>
      </c>
      <c r="B98" s="1">
        <v>0.5</v>
      </c>
      <c r="C98" s="1">
        <v>10.4</v>
      </c>
      <c r="D98" s="1">
        <v>22.8</v>
      </c>
      <c r="E98" s="1">
        <v>30</v>
      </c>
      <c r="F98" s="1">
        <v>70.8</v>
      </c>
      <c r="G98" s="1">
        <v>6</v>
      </c>
      <c r="H98" s="1">
        <v>82.1</v>
      </c>
    </row>
    <row r="99" spans="1:56" x14ac:dyDescent="0.25">
      <c r="A99" s="3">
        <v>44713</v>
      </c>
      <c r="B99" s="1">
        <v>-1.1000000000000001</v>
      </c>
      <c r="C99" s="1">
        <v>7</v>
      </c>
      <c r="D99" s="1">
        <v>17.8</v>
      </c>
      <c r="E99" s="1">
        <v>29</v>
      </c>
      <c r="F99" s="1">
        <v>61.2</v>
      </c>
      <c r="G99" s="1">
        <v>8.9</v>
      </c>
      <c r="H99" s="1">
        <v>56.7</v>
      </c>
    </row>
    <row r="100" spans="1:56" x14ac:dyDescent="0.25">
      <c r="A100" s="3">
        <v>44743</v>
      </c>
      <c r="B100" s="1">
        <v>-2.2999999999999998</v>
      </c>
      <c r="C100" s="1">
        <v>5.9</v>
      </c>
      <c r="D100" s="1">
        <v>16.100000000000001</v>
      </c>
      <c r="E100" s="1">
        <v>186</v>
      </c>
      <c r="F100" s="1">
        <v>75.099999999999994</v>
      </c>
      <c r="G100" s="1">
        <v>7.9</v>
      </c>
      <c r="H100" s="1">
        <v>53.1</v>
      </c>
    </row>
    <row r="101" spans="1:56" s="2" customFormat="1" x14ac:dyDescent="0.25">
      <c r="A101" s="2" t="s">
        <v>5</v>
      </c>
      <c r="B101" s="2">
        <f>AVERAGE(B89:B100)</f>
        <v>2.2083333333333335</v>
      </c>
      <c r="C101" s="2">
        <f t="shared" ref="C101:H101" si="11">AVERAGE(C89:C100)</f>
        <v>11.100000000000001</v>
      </c>
      <c r="D101" s="2">
        <f t="shared" si="11"/>
        <v>23.841666666666669</v>
      </c>
      <c r="E101" s="2">
        <f t="shared" si="11"/>
        <v>62</v>
      </c>
      <c r="F101" s="2">
        <f t="shared" si="11"/>
        <v>75.474999999999994</v>
      </c>
      <c r="G101" s="2">
        <f t="shared" si="11"/>
        <v>6.9083333333333341</v>
      </c>
      <c r="H101" s="2">
        <f t="shared" si="11"/>
        <v>58.95000000000001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2" t="s">
        <v>6</v>
      </c>
      <c r="B102" s="2">
        <f>_xlfn.STDEV.S(B89:B100)</f>
        <v>3.336699058360014</v>
      </c>
      <c r="C102" s="2">
        <f t="shared" ref="C102:H102" si="12">_xlfn.STDEV.S(C89:C100)</f>
        <v>3.0549512717435019</v>
      </c>
      <c r="D102" s="2">
        <f t="shared" si="12"/>
        <v>4.3462540471564965</v>
      </c>
      <c r="E102" s="2">
        <f t="shared" si="12"/>
        <v>53.055716854162768</v>
      </c>
      <c r="F102" s="2">
        <f t="shared" si="12"/>
        <v>14.540859359373895</v>
      </c>
      <c r="G102" s="2">
        <f t="shared" si="12"/>
        <v>1.8676471991803072</v>
      </c>
      <c r="H102" s="2">
        <f t="shared" si="12"/>
        <v>15.108606818631518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C7DD-4D85-400B-99F7-8BD3E43A0182}">
  <dimension ref="A1:R356"/>
  <sheetViews>
    <sheetView workbookViewId="0">
      <selection activeCell="E22" sqref="E22"/>
    </sheetView>
  </sheetViews>
  <sheetFormatPr defaultRowHeight="15" x14ac:dyDescent="0.25"/>
  <sheetData>
    <row r="1" spans="1:18" x14ac:dyDescent="0.25">
      <c r="A1" s="1"/>
      <c r="B1" s="2" t="s">
        <v>4</v>
      </c>
      <c r="C1" s="1"/>
      <c r="D1" s="1">
        <v>2016</v>
      </c>
      <c r="E1" s="1">
        <v>2017</v>
      </c>
      <c r="F1" s="1">
        <v>2019</v>
      </c>
      <c r="G1" s="1">
        <v>2020</v>
      </c>
      <c r="H1" s="1">
        <v>2021</v>
      </c>
      <c r="I1" s="1">
        <v>2022</v>
      </c>
      <c r="L1" t="s">
        <v>9</v>
      </c>
    </row>
    <row r="2" spans="1:18" x14ac:dyDescent="0.25">
      <c r="A2" s="1"/>
      <c r="B2" s="1"/>
      <c r="C2" s="1" t="s">
        <v>10</v>
      </c>
      <c r="D2" s="1">
        <v>17.7</v>
      </c>
      <c r="E2" s="1">
        <v>18.2</v>
      </c>
      <c r="F2" s="1">
        <v>17.5</v>
      </c>
      <c r="G2" s="1">
        <v>20.5</v>
      </c>
      <c r="H2" s="1">
        <v>21.4</v>
      </c>
      <c r="I2" s="1">
        <v>20.6</v>
      </c>
    </row>
    <row r="3" spans="1:18" ht="15.75" thickBot="1" x14ac:dyDescent="0.3">
      <c r="A3" s="1"/>
      <c r="B3" s="1"/>
      <c r="C3" s="1" t="s">
        <v>11</v>
      </c>
      <c r="D3" s="1">
        <v>21.9</v>
      </c>
      <c r="E3" s="1">
        <v>21.2</v>
      </c>
      <c r="F3" s="1">
        <v>23.2</v>
      </c>
      <c r="G3" s="1">
        <v>21.8</v>
      </c>
      <c r="H3" s="1">
        <v>22.4</v>
      </c>
      <c r="I3" s="1">
        <v>22.2</v>
      </c>
      <c r="L3" t="s">
        <v>12</v>
      </c>
    </row>
    <row r="4" spans="1:18" x14ac:dyDescent="0.25">
      <c r="A4" s="1"/>
      <c r="B4" s="1"/>
      <c r="C4" s="1" t="s">
        <v>13</v>
      </c>
      <c r="D4" s="1">
        <v>26.1</v>
      </c>
      <c r="E4" s="1">
        <v>22.6</v>
      </c>
      <c r="F4" s="1">
        <v>27.6</v>
      </c>
      <c r="G4" s="1">
        <v>27.4</v>
      </c>
      <c r="H4" s="1">
        <v>27.4</v>
      </c>
      <c r="I4" s="1">
        <v>21.8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</row>
    <row r="5" spans="1:18" x14ac:dyDescent="0.25">
      <c r="A5" s="1"/>
      <c r="B5" s="1"/>
      <c r="C5" s="1" t="s">
        <v>19</v>
      </c>
      <c r="D5" s="1">
        <v>27.2</v>
      </c>
      <c r="E5" s="1">
        <v>28.9</v>
      </c>
      <c r="F5" s="1">
        <v>27</v>
      </c>
      <c r="G5" s="1">
        <v>31.3</v>
      </c>
      <c r="H5" s="1">
        <v>26.9</v>
      </c>
      <c r="I5" s="1">
        <v>28</v>
      </c>
      <c r="L5" t="s">
        <v>20</v>
      </c>
      <c r="M5">
        <v>12</v>
      </c>
      <c r="N5">
        <v>296.10000000000002</v>
      </c>
      <c r="O5">
        <v>24.675000000000001</v>
      </c>
      <c r="P5">
        <v>23.074772727272748</v>
      </c>
    </row>
    <row r="6" spans="1:18" x14ac:dyDescent="0.25">
      <c r="A6" s="1"/>
      <c r="B6" s="1"/>
      <c r="C6" s="1" t="s">
        <v>21</v>
      </c>
      <c r="D6" s="1">
        <v>30.7</v>
      </c>
      <c r="E6" s="1">
        <v>28.7</v>
      </c>
      <c r="F6" s="1">
        <v>29.1</v>
      </c>
      <c r="G6" s="1">
        <v>26.6</v>
      </c>
      <c r="H6" s="1">
        <v>28.8</v>
      </c>
      <c r="I6" s="1">
        <v>26.9</v>
      </c>
      <c r="L6" t="s">
        <v>22</v>
      </c>
      <c r="M6">
        <v>12</v>
      </c>
      <c r="N6">
        <v>285.60000000000002</v>
      </c>
      <c r="O6">
        <v>23.8</v>
      </c>
      <c r="P6">
        <v>32.296363636363488</v>
      </c>
    </row>
    <row r="7" spans="1:18" x14ac:dyDescent="0.25">
      <c r="A7" s="1"/>
      <c r="B7" s="1"/>
      <c r="C7" s="1" t="s">
        <v>23</v>
      </c>
      <c r="D7" s="1">
        <v>27.9</v>
      </c>
      <c r="E7" s="1">
        <v>29.6</v>
      </c>
      <c r="F7" s="1">
        <v>31.3</v>
      </c>
      <c r="G7" s="1">
        <v>30.2</v>
      </c>
      <c r="H7" s="1">
        <v>33.1</v>
      </c>
      <c r="I7" s="1">
        <v>28.6</v>
      </c>
      <c r="L7" t="s">
        <v>24</v>
      </c>
      <c r="M7">
        <v>12</v>
      </c>
      <c r="N7">
        <v>299</v>
      </c>
      <c r="O7">
        <v>24.916666666666668</v>
      </c>
      <c r="P7">
        <v>31.016060606060652</v>
      </c>
    </row>
    <row r="8" spans="1:18" x14ac:dyDescent="0.25">
      <c r="A8" s="1"/>
      <c r="B8" s="1"/>
      <c r="C8" s="1" t="s">
        <v>25</v>
      </c>
      <c r="D8" s="1">
        <v>30.5</v>
      </c>
      <c r="E8" s="1">
        <v>31.4</v>
      </c>
      <c r="F8" s="1">
        <v>31.3</v>
      </c>
      <c r="G8" s="1">
        <v>34.799999999999997</v>
      </c>
      <c r="H8" s="1">
        <v>27.1</v>
      </c>
      <c r="I8" s="1">
        <v>29.3</v>
      </c>
      <c r="L8" t="s">
        <v>26</v>
      </c>
      <c r="M8">
        <v>12</v>
      </c>
      <c r="N8">
        <v>308.39999999999998</v>
      </c>
      <c r="O8">
        <v>25.7</v>
      </c>
      <c r="P8">
        <v>26.770909090909299</v>
      </c>
    </row>
    <row r="9" spans="1:18" x14ac:dyDescent="0.25">
      <c r="A9" s="1"/>
      <c r="B9" s="1"/>
      <c r="C9" s="1" t="s">
        <v>27</v>
      </c>
      <c r="D9" s="1">
        <v>30.1</v>
      </c>
      <c r="E9" s="1">
        <v>29.9</v>
      </c>
      <c r="F9" s="1">
        <v>31.5</v>
      </c>
      <c r="G9" s="1">
        <v>27.9</v>
      </c>
      <c r="H9" s="1">
        <v>26.5</v>
      </c>
      <c r="I9" s="1">
        <v>27.5</v>
      </c>
      <c r="L9" t="s">
        <v>28</v>
      </c>
      <c r="M9">
        <v>12</v>
      </c>
      <c r="N9">
        <v>278.29999999999995</v>
      </c>
      <c r="O9">
        <v>23.191666666666663</v>
      </c>
      <c r="P9">
        <v>46.373560606060806</v>
      </c>
    </row>
    <row r="10" spans="1:18" ht="15.75" thickBot="1" x14ac:dyDescent="0.3">
      <c r="A10" s="1"/>
      <c r="B10" s="1"/>
      <c r="C10" s="1" t="s">
        <v>29</v>
      </c>
      <c r="D10" s="1">
        <v>22.8</v>
      </c>
      <c r="E10" s="1">
        <v>22.9</v>
      </c>
      <c r="F10" s="1">
        <v>24.4</v>
      </c>
      <c r="G10" s="1">
        <v>26.8</v>
      </c>
      <c r="H10" s="1">
        <v>7.3</v>
      </c>
      <c r="I10" s="1">
        <v>24.5</v>
      </c>
      <c r="L10" s="5" t="s">
        <v>30</v>
      </c>
      <c r="M10" s="5">
        <v>12</v>
      </c>
      <c r="N10" s="5">
        <v>286.10000000000002</v>
      </c>
      <c r="O10" s="5">
        <v>23.841666666666669</v>
      </c>
      <c r="P10" s="5">
        <v>18.889924242424225</v>
      </c>
    </row>
    <row r="11" spans="1:18" x14ac:dyDescent="0.25">
      <c r="A11" s="1"/>
      <c r="B11" s="1"/>
      <c r="C11" s="1" t="s">
        <v>31</v>
      </c>
      <c r="D11" s="1">
        <v>24.1</v>
      </c>
      <c r="E11" s="1">
        <v>20.2</v>
      </c>
      <c r="F11" s="1">
        <v>21.4</v>
      </c>
      <c r="G11" s="1">
        <v>23.5</v>
      </c>
      <c r="H11" s="1">
        <v>22.5</v>
      </c>
      <c r="I11" s="1">
        <v>22.8</v>
      </c>
    </row>
    <row r="12" spans="1:18" x14ac:dyDescent="0.25">
      <c r="A12" s="1"/>
      <c r="B12" s="1"/>
      <c r="C12" s="1" t="s">
        <v>32</v>
      </c>
      <c r="D12" s="1">
        <v>18.8</v>
      </c>
      <c r="E12" s="1">
        <v>16.899999999999999</v>
      </c>
      <c r="F12" s="1">
        <v>16.3</v>
      </c>
      <c r="G12" s="1">
        <v>20.8</v>
      </c>
      <c r="H12" s="1">
        <v>17.5</v>
      </c>
      <c r="I12" s="1">
        <v>17.8</v>
      </c>
    </row>
    <row r="13" spans="1:18" ht="15.75" thickBot="1" x14ac:dyDescent="0.3">
      <c r="A13" s="1"/>
      <c r="B13" s="1"/>
      <c r="C13" s="1" t="s">
        <v>33</v>
      </c>
      <c r="D13" s="1">
        <v>18.3</v>
      </c>
      <c r="E13" s="1">
        <v>15.1</v>
      </c>
      <c r="F13" s="1">
        <v>18.399999999999999</v>
      </c>
      <c r="G13" s="1">
        <v>16.8</v>
      </c>
      <c r="H13" s="1">
        <v>17.399999999999999</v>
      </c>
      <c r="I13" s="1">
        <v>16.100000000000001</v>
      </c>
      <c r="L13" t="s">
        <v>34</v>
      </c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L14" s="4" t="s">
        <v>35</v>
      </c>
      <c r="M14" s="4" t="s">
        <v>36</v>
      </c>
      <c r="N14" s="4" t="s">
        <v>37</v>
      </c>
      <c r="O14" s="4" t="s">
        <v>38</v>
      </c>
      <c r="P14" s="4" t="s">
        <v>39</v>
      </c>
      <c r="Q14" s="4" t="s">
        <v>40</v>
      </c>
      <c r="R14" s="4" t="s">
        <v>41</v>
      </c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L15" t="s">
        <v>42</v>
      </c>
      <c r="M15">
        <v>49.821249999999281</v>
      </c>
      <c r="N15">
        <v>5</v>
      </c>
      <c r="O15">
        <v>9.9642499999998559</v>
      </c>
      <c r="P15">
        <v>0.33507996255038969</v>
      </c>
      <c r="Q15" s="6">
        <v>0.88994544564189138</v>
      </c>
      <c r="R15">
        <v>2.3538089579190342</v>
      </c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L16" t="s">
        <v>43</v>
      </c>
      <c r="M16">
        <v>1962.6375</v>
      </c>
      <c r="N16">
        <v>66</v>
      </c>
      <c r="O16">
        <v>29.736931818181819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8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L18" s="5" t="s">
        <v>44</v>
      </c>
      <c r="M18" s="5">
        <v>2012.4587499999993</v>
      </c>
      <c r="N18" s="5">
        <v>71</v>
      </c>
      <c r="O18" s="5"/>
      <c r="P18" s="5"/>
      <c r="Q18" s="5"/>
      <c r="R18" s="5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14" x14ac:dyDescent="0.25">
      <c r="A35" s="1"/>
      <c r="B35" s="2" t="s">
        <v>1</v>
      </c>
      <c r="C35" s="1">
        <v>2016</v>
      </c>
      <c r="D35" s="1">
        <v>2017</v>
      </c>
      <c r="E35" s="1">
        <v>2019</v>
      </c>
      <c r="F35" s="1">
        <v>2020</v>
      </c>
      <c r="G35" s="1">
        <v>2021</v>
      </c>
      <c r="H35" s="1">
        <v>2022</v>
      </c>
      <c r="I35" s="1"/>
    </row>
    <row r="36" spans="1:14" x14ac:dyDescent="0.25">
      <c r="A36" s="1"/>
      <c r="B36" s="1" t="s">
        <v>10</v>
      </c>
      <c r="C36" s="1">
        <v>36</v>
      </c>
      <c r="D36" s="1">
        <v>50</v>
      </c>
      <c r="E36" s="1">
        <v>22</v>
      </c>
      <c r="F36" s="1">
        <v>39</v>
      </c>
      <c r="G36" s="1">
        <v>13</v>
      </c>
      <c r="H36" s="1">
        <v>13</v>
      </c>
      <c r="I36" s="1"/>
      <c r="J36" t="s">
        <v>9</v>
      </c>
    </row>
    <row r="37" spans="1:14" x14ac:dyDescent="0.25">
      <c r="A37" s="1"/>
      <c r="B37" s="1" t="s">
        <v>11</v>
      </c>
      <c r="C37" s="1">
        <v>9</v>
      </c>
      <c r="D37" s="1">
        <v>7</v>
      </c>
      <c r="E37" s="1">
        <v>28</v>
      </c>
      <c r="F37" s="1">
        <v>29</v>
      </c>
      <c r="G37" s="1">
        <v>32</v>
      </c>
      <c r="H37" s="1">
        <v>24</v>
      </c>
      <c r="I37" s="1"/>
    </row>
    <row r="38" spans="1:14" ht="15.75" thickBot="1" x14ac:dyDescent="0.3">
      <c r="A38" s="1"/>
      <c r="B38" s="1" t="s">
        <v>13</v>
      </c>
      <c r="C38" s="1">
        <v>20</v>
      </c>
      <c r="D38" s="1">
        <v>78</v>
      </c>
      <c r="E38" s="1">
        <v>55</v>
      </c>
      <c r="F38" s="1">
        <v>42</v>
      </c>
      <c r="G38" s="1">
        <v>31</v>
      </c>
      <c r="H38" s="1">
        <v>51</v>
      </c>
      <c r="I38" s="1"/>
      <c r="J38" t="s">
        <v>12</v>
      </c>
    </row>
    <row r="39" spans="1:14" x14ac:dyDescent="0.25">
      <c r="A39" s="1"/>
      <c r="B39" s="1" t="s">
        <v>19</v>
      </c>
      <c r="C39" s="1">
        <v>27</v>
      </c>
      <c r="D39" s="1">
        <v>89</v>
      </c>
      <c r="E39" s="1">
        <v>212</v>
      </c>
      <c r="F39" s="1">
        <v>48</v>
      </c>
      <c r="G39" s="1">
        <v>42</v>
      </c>
      <c r="H39" s="1">
        <v>89</v>
      </c>
      <c r="I39" s="1"/>
      <c r="J39" s="4" t="s">
        <v>14</v>
      </c>
      <c r="K39" s="4" t="s">
        <v>15</v>
      </c>
      <c r="L39" s="4" t="s">
        <v>16</v>
      </c>
      <c r="M39" s="4" t="s">
        <v>17</v>
      </c>
      <c r="N39" s="4" t="s">
        <v>18</v>
      </c>
    </row>
    <row r="40" spans="1:14" x14ac:dyDescent="0.25">
      <c r="A40" s="1"/>
      <c r="B40" s="1" t="s">
        <v>21</v>
      </c>
      <c r="C40" s="1">
        <v>76</v>
      </c>
      <c r="D40" s="1">
        <v>47</v>
      </c>
      <c r="E40" s="1">
        <v>74</v>
      </c>
      <c r="F40" s="1">
        <v>52</v>
      </c>
      <c r="G40" s="1">
        <v>56</v>
      </c>
      <c r="H40" s="1">
        <v>125</v>
      </c>
      <c r="I40" s="1"/>
      <c r="J40" t="s">
        <v>20</v>
      </c>
      <c r="K40">
        <v>12</v>
      </c>
      <c r="L40">
        <v>477</v>
      </c>
      <c r="M40">
        <v>39.75</v>
      </c>
      <c r="N40">
        <v>566.56818181818187</v>
      </c>
    </row>
    <row r="41" spans="1:14" x14ac:dyDescent="0.25">
      <c r="A41" s="1"/>
      <c r="B41" s="1" t="s">
        <v>23</v>
      </c>
      <c r="C41" s="1">
        <v>75</v>
      </c>
      <c r="D41" s="1">
        <v>84</v>
      </c>
      <c r="E41" s="1">
        <v>39</v>
      </c>
      <c r="F41" s="1">
        <v>15</v>
      </c>
      <c r="G41" s="1">
        <v>144</v>
      </c>
      <c r="H41" s="1">
        <v>31</v>
      </c>
      <c r="I41" s="1"/>
      <c r="J41" t="s">
        <v>22</v>
      </c>
      <c r="K41">
        <v>12</v>
      </c>
      <c r="L41">
        <v>692</v>
      </c>
      <c r="M41">
        <v>57.666666666666664</v>
      </c>
      <c r="N41">
        <v>1242.4242424242423</v>
      </c>
    </row>
    <row r="42" spans="1:14" x14ac:dyDescent="0.25">
      <c r="A42" s="1"/>
      <c r="B42" s="1" t="s">
        <v>25</v>
      </c>
      <c r="C42" s="1">
        <v>6</v>
      </c>
      <c r="D42" s="1">
        <v>32</v>
      </c>
      <c r="E42" s="1">
        <v>21</v>
      </c>
      <c r="F42" s="1">
        <v>73</v>
      </c>
      <c r="G42" s="1">
        <v>25</v>
      </c>
      <c r="H42" s="1">
        <v>102</v>
      </c>
      <c r="I42" s="1"/>
      <c r="J42" t="s">
        <v>24</v>
      </c>
      <c r="K42">
        <v>12</v>
      </c>
      <c r="L42">
        <v>612</v>
      </c>
      <c r="M42">
        <v>51</v>
      </c>
      <c r="N42">
        <v>2863.818181818182</v>
      </c>
    </row>
    <row r="43" spans="1:14" x14ac:dyDescent="0.25">
      <c r="A43" s="1"/>
      <c r="B43" s="1" t="s">
        <v>27</v>
      </c>
      <c r="C43" s="1">
        <v>52</v>
      </c>
      <c r="D43" s="1">
        <v>65</v>
      </c>
      <c r="E43" s="1">
        <v>38</v>
      </c>
      <c r="F43" s="1">
        <v>15</v>
      </c>
      <c r="G43" s="1">
        <v>19</v>
      </c>
      <c r="H43" s="1">
        <v>47</v>
      </c>
      <c r="I43" s="1"/>
      <c r="J43" t="s">
        <v>26</v>
      </c>
      <c r="K43">
        <v>12</v>
      </c>
      <c r="L43">
        <v>370</v>
      </c>
      <c r="M43">
        <v>30.833333333333332</v>
      </c>
      <c r="N43">
        <v>421.06060606060601</v>
      </c>
    </row>
    <row r="44" spans="1:14" x14ac:dyDescent="0.25">
      <c r="A44" s="1"/>
      <c r="B44" s="1" t="s">
        <v>29</v>
      </c>
      <c r="C44" s="1">
        <v>28</v>
      </c>
      <c r="D44" s="1">
        <v>106</v>
      </c>
      <c r="E44" s="1">
        <v>33</v>
      </c>
      <c r="F44" s="1">
        <v>25</v>
      </c>
      <c r="G44" s="1">
        <v>20</v>
      </c>
      <c r="H44" s="1">
        <v>17</v>
      </c>
      <c r="I44" s="1"/>
      <c r="J44" t="s">
        <v>28</v>
      </c>
      <c r="K44">
        <v>12</v>
      </c>
      <c r="L44">
        <v>510</v>
      </c>
      <c r="M44">
        <v>42.5</v>
      </c>
      <c r="N44">
        <v>1228.8181818181818</v>
      </c>
    </row>
    <row r="45" spans="1:14" ht="15.75" thickBot="1" x14ac:dyDescent="0.3">
      <c r="A45" s="1"/>
      <c r="B45" s="1" t="s">
        <v>31</v>
      </c>
      <c r="C45" s="1">
        <v>63</v>
      </c>
      <c r="D45" s="1">
        <v>14</v>
      </c>
      <c r="E45" s="1">
        <v>39</v>
      </c>
      <c r="F45" s="1">
        <v>6</v>
      </c>
      <c r="G45" s="1">
        <v>56</v>
      </c>
      <c r="H45" s="1">
        <v>30</v>
      </c>
      <c r="I45" s="1"/>
      <c r="J45" s="5" t="s">
        <v>30</v>
      </c>
      <c r="K45" s="5">
        <v>12</v>
      </c>
      <c r="L45" s="5">
        <v>744</v>
      </c>
      <c r="M45" s="5">
        <v>62</v>
      </c>
      <c r="N45" s="5">
        <v>2814.909090909091</v>
      </c>
    </row>
    <row r="46" spans="1:14" x14ac:dyDescent="0.25">
      <c r="A46" s="1"/>
      <c r="B46" s="1" t="s">
        <v>32</v>
      </c>
      <c r="C46" s="1">
        <v>52</v>
      </c>
      <c r="D46" s="1">
        <v>16</v>
      </c>
      <c r="E46" s="1">
        <v>7</v>
      </c>
      <c r="F46" s="1">
        <v>21</v>
      </c>
      <c r="G46" s="1">
        <v>24</v>
      </c>
      <c r="H46" s="1">
        <v>29</v>
      </c>
      <c r="I46" s="1"/>
    </row>
    <row r="47" spans="1:14" x14ac:dyDescent="0.25">
      <c r="A47" s="1"/>
      <c r="B47" s="1" t="s">
        <v>33</v>
      </c>
      <c r="C47" s="1">
        <v>33</v>
      </c>
      <c r="D47" s="1">
        <v>104</v>
      </c>
      <c r="E47" s="1">
        <v>44</v>
      </c>
      <c r="F47" s="1">
        <v>5</v>
      </c>
      <c r="G47" s="1">
        <v>48</v>
      </c>
      <c r="H47" s="1">
        <v>186</v>
      </c>
      <c r="I47" s="1"/>
    </row>
    <row r="48" spans="1:14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t="s">
        <v>34</v>
      </c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4" t="s">
        <v>35</v>
      </c>
      <c r="K49" s="4" t="s">
        <v>36</v>
      </c>
      <c r="L49" s="4" t="s">
        <v>37</v>
      </c>
      <c r="M49" s="4" t="s">
        <v>38</v>
      </c>
      <c r="N49" s="4" t="s">
        <v>39</v>
      </c>
      <c r="O49" s="4" t="s">
        <v>40</v>
      </c>
      <c r="P49" s="4" t="s">
        <v>41</v>
      </c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t="s">
        <v>42</v>
      </c>
      <c r="K50">
        <v>8261.2916666666279</v>
      </c>
      <c r="L50">
        <v>5</v>
      </c>
      <c r="M50">
        <v>1652.2583333333255</v>
      </c>
      <c r="N50">
        <v>1.0849185392024077</v>
      </c>
      <c r="O50" s="6">
        <v>0.37696391757185743</v>
      </c>
      <c r="P50">
        <v>2.3538089579190342</v>
      </c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t="s">
        <v>43</v>
      </c>
      <c r="K51">
        <v>100513.58333333333</v>
      </c>
      <c r="L51">
        <v>66</v>
      </c>
      <c r="M51">
        <v>1522.9330808080808</v>
      </c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1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5" t="s">
        <v>44</v>
      </c>
      <c r="K53" s="5">
        <v>108774.87499999996</v>
      </c>
      <c r="L53" s="5">
        <v>71</v>
      </c>
      <c r="M53" s="5"/>
      <c r="N53" s="5"/>
      <c r="O53" s="5"/>
      <c r="P53" s="5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14" x14ac:dyDescent="0.25">
      <c r="A69" s="1"/>
      <c r="B69" s="2" t="s">
        <v>0</v>
      </c>
      <c r="C69" s="1">
        <v>2016</v>
      </c>
      <c r="D69" s="1">
        <v>2017</v>
      </c>
      <c r="E69" s="1">
        <v>2019</v>
      </c>
      <c r="F69" s="1">
        <v>2020</v>
      </c>
      <c r="G69" s="1">
        <v>2021</v>
      </c>
      <c r="H69" s="1">
        <v>2022</v>
      </c>
      <c r="I69" s="1"/>
    </row>
    <row r="70" spans="1:14" x14ac:dyDescent="0.25">
      <c r="A70" s="1"/>
      <c r="B70" s="1" t="s">
        <v>10</v>
      </c>
      <c r="C70" s="1">
        <v>100</v>
      </c>
      <c r="D70" s="1">
        <v>96.2</v>
      </c>
      <c r="E70" s="1">
        <v>92</v>
      </c>
      <c r="F70" s="1">
        <v>45.2</v>
      </c>
      <c r="G70" s="1">
        <v>52.8</v>
      </c>
      <c r="H70" s="1">
        <v>88.5</v>
      </c>
      <c r="I70" s="1"/>
      <c r="J70" t="s">
        <v>9</v>
      </c>
    </row>
    <row r="71" spans="1:14" x14ac:dyDescent="0.25">
      <c r="A71" s="1"/>
      <c r="B71" s="1" t="s">
        <v>11</v>
      </c>
      <c r="C71" s="1">
        <v>84.1</v>
      </c>
      <c r="D71" s="1">
        <v>100</v>
      </c>
      <c r="E71" s="1">
        <v>91.9</v>
      </c>
      <c r="F71" s="1">
        <v>94.8</v>
      </c>
      <c r="G71" s="1">
        <v>64.8</v>
      </c>
      <c r="H71" s="1">
        <v>59.5</v>
      </c>
      <c r="I71" s="1"/>
    </row>
    <row r="72" spans="1:14" ht="15.75" thickBot="1" x14ac:dyDescent="0.3">
      <c r="A72" s="1"/>
      <c r="B72" s="1" t="s">
        <v>13</v>
      </c>
      <c r="C72" s="1">
        <v>62.8</v>
      </c>
      <c r="D72" s="1">
        <v>86.9</v>
      </c>
      <c r="E72" s="1">
        <v>69.400000000000006</v>
      </c>
      <c r="F72" s="1">
        <v>61.2</v>
      </c>
      <c r="G72" s="1">
        <v>97.9</v>
      </c>
      <c r="H72" s="1">
        <v>65.599999999999994</v>
      </c>
      <c r="I72" s="1"/>
      <c r="J72" t="s">
        <v>12</v>
      </c>
    </row>
    <row r="73" spans="1:14" x14ac:dyDescent="0.25">
      <c r="A73" s="1"/>
      <c r="B73" s="1" t="s">
        <v>19</v>
      </c>
      <c r="C73" s="1">
        <v>92.9</v>
      </c>
      <c r="D73" s="1">
        <v>87.1</v>
      </c>
      <c r="E73" s="1">
        <v>87.3</v>
      </c>
      <c r="F73" s="1">
        <v>67.2</v>
      </c>
      <c r="G73" s="1">
        <v>92.2</v>
      </c>
      <c r="H73" s="1">
        <v>92.4</v>
      </c>
      <c r="I73" s="1"/>
      <c r="J73" s="4" t="s">
        <v>14</v>
      </c>
      <c r="K73" s="4" t="s">
        <v>15</v>
      </c>
      <c r="L73" s="4" t="s">
        <v>16</v>
      </c>
      <c r="M73" s="4" t="s">
        <v>17</v>
      </c>
      <c r="N73" s="4" t="s">
        <v>18</v>
      </c>
    </row>
    <row r="74" spans="1:14" x14ac:dyDescent="0.25">
      <c r="A74" s="1"/>
      <c r="B74" s="1" t="s">
        <v>21</v>
      </c>
      <c r="C74" s="1">
        <v>91.3</v>
      </c>
      <c r="D74" s="1">
        <v>80</v>
      </c>
      <c r="E74" s="1">
        <v>92.5</v>
      </c>
      <c r="F74" s="1">
        <v>54.2</v>
      </c>
      <c r="G74" s="1">
        <v>87.3</v>
      </c>
      <c r="H74" s="1">
        <v>47</v>
      </c>
      <c r="I74" s="1"/>
      <c r="J74" t="s">
        <v>20</v>
      </c>
      <c r="K74">
        <v>12</v>
      </c>
      <c r="L74">
        <v>994.3</v>
      </c>
      <c r="M74">
        <v>82.858333333333334</v>
      </c>
      <c r="N74">
        <v>234.76628787878937</v>
      </c>
    </row>
    <row r="75" spans="1:14" x14ac:dyDescent="0.25">
      <c r="A75" s="1"/>
      <c r="B75" s="1" t="s">
        <v>23</v>
      </c>
      <c r="C75" s="1">
        <v>99.1</v>
      </c>
      <c r="D75" s="1">
        <v>72.900000000000006</v>
      </c>
      <c r="E75" s="1">
        <v>37.299999999999997</v>
      </c>
      <c r="F75" s="1">
        <v>81.5</v>
      </c>
      <c r="G75" s="1">
        <v>84.5</v>
      </c>
      <c r="H75" s="1">
        <v>85.6</v>
      </c>
      <c r="I75" s="1"/>
      <c r="J75" t="s">
        <v>22</v>
      </c>
      <c r="K75">
        <v>12</v>
      </c>
      <c r="L75">
        <v>1039.8000000000002</v>
      </c>
      <c r="M75">
        <v>86.65000000000002</v>
      </c>
      <c r="N75">
        <v>91.32272727272489</v>
      </c>
    </row>
    <row r="76" spans="1:14" x14ac:dyDescent="0.25">
      <c r="A76" s="1"/>
      <c r="B76" s="1" t="s">
        <v>25</v>
      </c>
      <c r="C76" s="1">
        <v>59.5</v>
      </c>
      <c r="D76" s="1">
        <v>98.6</v>
      </c>
      <c r="E76" s="1">
        <v>79.099999999999994</v>
      </c>
      <c r="F76" s="1">
        <v>81.099999999999994</v>
      </c>
      <c r="G76" s="1">
        <v>92.6</v>
      </c>
      <c r="H76" s="1">
        <v>86.4</v>
      </c>
      <c r="I76" s="1"/>
      <c r="J76" t="s">
        <v>24</v>
      </c>
      <c r="K76">
        <v>12</v>
      </c>
      <c r="L76">
        <v>917.1</v>
      </c>
      <c r="M76">
        <v>76.424999999999997</v>
      </c>
      <c r="N76">
        <v>266.5165909090905</v>
      </c>
    </row>
    <row r="77" spans="1:14" x14ac:dyDescent="0.25">
      <c r="A77" s="1"/>
      <c r="B77" s="1" t="s">
        <v>27</v>
      </c>
      <c r="C77" s="1">
        <v>94.2</v>
      </c>
      <c r="D77" s="1">
        <v>85.2</v>
      </c>
      <c r="E77" s="1">
        <v>71.5</v>
      </c>
      <c r="F77" s="1">
        <v>92.7</v>
      </c>
      <c r="G77" s="1">
        <v>91.6</v>
      </c>
      <c r="H77" s="1">
        <v>87.8</v>
      </c>
      <c r="I77" s="1"/>
      <c r="J77" t="s">
        <v>26</v>
      </c>
      <c r="K77">
        <v>12</v>
      </c>
      <c r="L77">
        <v>862.89999999999986</v>
      </c>
      <c r="M77">
        <v>71.908333333333317</v>
      </c>
      <c r="N77">
        <v>278.18992424242606</v>
      </c>
    </row>
    <row r="78" spans="1:14" x14ac:dyDescent="0.25">
      <c r="A78" s="1"/>
      <c r="B78" s="1" t="s">
        <v>29</v>
      </c>
      <c r="C78" s="1">
        <v>93.9</v>
      </c>
      <c r="D78" s="1">
        <v>76.7</v>
      </c>
      <c r="E78" s="1">
        <v>68.3</v>
      </c>
      <c r="F78" s="1">
        <v>47.8</v>
      </c>
      <c r="G78" s="1">
        <v>71</v>
      </c>
      <c r="H78" s="1">
        <v>85.8</v>
      </c>
      <c r="I78" s="1"/>
      <c r="J78" t="s">
        <v>28</v>
      </c>
      <c r="K78">
        <v>12</v>
      </c>
      <c r="L78">
        <v>998.4</v>
      </c>
      <c r="M78">
        <v>83.2</v>
      </c>
      <c r="N78">
        <v>199.7418181818185</v>
      </c>
    </row>
    <row r="79" spans="1:14" ht="15.75" thickBot="1" x14ac:dyDescent="0.3">
      <c r="A79" s="1"/>
      <c r="B79" s="1" t="s">
        <v>31</v>
      </c>
      <c r="C79" s="1">
        <v>79.599999999999994</v>
      </c>
      <c r="D79" s="1">
        <v>97.9</v>
      </c>
      <c r="E79" s="1">
        <v>92.1</v>
      </c>
      <c r="F79" s="1">
        <v>80.400000000000006</v>
      </c>
      <c r="G79" s="1">
        <v>97.5</v>
      </c>
      <c r="H79" s="1">
        <v>70.8</v>
      </c>
      <c r="I79" s="1"/>
      <c r="J79" s="5" t="s">
        <v>30</v>
      </c>
      <c r="K79" s="5">
        <v>12</v>
      </c>
      <c r="L79" s="5">
        <v>905.69999999999993</v>
      </c>
      <c r="M79" s="5">
        <v>75.474999999999994</v>
      </c>
      <c r="N79" s="5">
        <v>211.43659090909139</v>
      </c>
    </row>
    <row r="80" spans="1:14" x14ac:dyDescent="0.25">
      <c r="A80" s="1"/>
      <c r="B80" s="1" t="s">
        <v>32</v>
      </c>
      <c r="C80" s="1">
        <v>79.099999999999994</v>
      </c>
      <c r="D80" s="1">
        <v>82.2</v>
      </c>
      <c r="E80" s="1">
        <v>66.7</v>
      </c>
      <c r="F80" s="1">
        <v>82</v>
      </c>
      <c r="G80" s="1">
        <v>75.8</v>
      </c>
      <c r="H80" s="1">
        <v>61.2</v>
      </c>
      <c r="I80" s="1"/>
    </row>
    <row r="81" spans="1:16" x14ac:dyDescent="0.25">
      <c r="A81" s="1"/>
      <c r="B81" s="1" t="s">
        <v>33</v>
      </c>
      <c r="C81" s="1">
        <v>57.8</v>
      </c>
      <c r="D81" s="1">
        <v>76.099999999999994</v>
      </c>
      <c r="E81" s="1">
        <v>69</v>
      </c>
      <c r="F81" s="1">
        <v>74.8</v>
      </c>
      <c r="G81" s="1">
        <v>90.4</v>
      </c>
      <c r="H81" s="1">
        <v>75.099999999999994</v>
      </c>
      <c r="I81" s="1"/>
    </row>
    <row r="82" spans="1:1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t="s">
        <v>34</v>
      </c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4" t="s">
        <v>35</v>
      </c>
      <c r="K83" s="4" t="s">
        <v>36</v>
      </c>
      <c r="L83" s="4" t="s">
        <v>37</v>
      </c>
      <c r="M83" s="4" t="s">
        <v>38</v>
      </c>
      <c r="N83" s="4" t="s">
        <v>39</v>
      </c>
      <c r="O83" s="4" t="s">
        <v>40</v>
      </c>
      <c r="P83" s="4" t="s">
        <v>41</v>
      </c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t="s">
        <v>42</v>
      </c>
      <c r="K84">
        <v>1912.0994444444386</v>
      </c>
      <c r="L84">
        <v>5</v>
      </c>
      <c r="M84">
        <v>382.41988888888773</v>
      </c>
      <c r="N84">
        <v>1.7898330557468847</v>
      </c>
      <c r="O84" s="6">
        <v>0.12706682632125271</v>
      </c>
      <c r="P84">
        <v>2.3538089579190342</v>
      </c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t="s">
        <v>43</v>
      </c>
      <c r="K85">
        <v>14101.713333333335</v>
      </c>
      <c r="L85">
        <v>66</v>
      </c>
      <c r="M85">
        <v>213.66232323232325</v>
      </c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1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5" t="s">
        <v>44</v>
      </c>
      <c r="K87" s="5">
        <v>16013.812777777774</v>
      </c>
      <c r="L87" s="5">
        <v>71</v>
      </c>
      <c r="M87" s="5"/>
      <c r="N87" s="5"/>
      <c r="O87" s="5"/>
      <c r="P87" s="5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14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14" x14ac:dyDescent="0.25">
      <c r="A102" s="1"/>
      <c r="B102" s="2" t="s">
        <v>3</v>
      </c>
      <c r="C102" s="1">
        <v>2016</v>
      </c>
      <c r="D102" s="1">
        <v>2017</v>
      </c>
      <c r="E102" s="1">
        <v>2019</v>
      </c>
      <c r="F102" s="1">
        <v>2020</v>
      </c>
      <c r="G102" s="1">
        <v>2021</v>
      </c>
      <c r="H102" s="1">
        <v>2022</v>
      </c>
      <c r="I102" s="1"/>
    </row>
    <row r="103" spans="1:14" x14ac:dyDescent="0.25">
      <c r="A103" s="1"/>
      <c r="B103" s="1" t="s">
        <v>10</v>
      </c>
      <c r="C103" s="1">
        <v>5.8</v>
      </c>
      <c r="D103" s="1">
        <v>6.1</v>
      </c>
      <c r="E103" s="1">
        <v>7.4</v>
      </c>
      <c r="F103" s="1">
        <v>7.7</v>
      </c>
      <c r="G103" s="1">
        <v>8.6</v>
      </c>
      <c r="H103" s="1">
        <v>7.9</v>
      </c>
      <c r="I103" s="1"/>
      <c r="J103" t="s">
        <v>9</v>
      </c>
    </row>
    <row r="104" spans="1:14" x14ac:dyDescent="0.25">
      <c r="A104" s="1"/>
      <c r="B104" s="1" t="s">
        <v>11</v>
      </c>
      <c r="C104" s="1">
        <v>7.7</v>
      </c>
      <c r="D104" s="1">
        <v>9.1</v>
      </c>
      <c r="E104" s="1">
        <v>9</v>
      </c>
      <c r="F104" s="1">
        <v>8.8000000000000007</v>
      </c>
      <c r="G104" s="1">
        <v>9.9</v>
      </c>
      <c r="H104" s="1">
        <v>9.5</v>
      </c>
      <c r="I104" s="1"/>
    </row>
    <row r="105" spans="1:14" ht="15.75" thickBot="1" x14ac:dyDescent="0.3">
      <c r="A105" s="1"/>
      <c r="B105" s="1" t="s">
        <v>13</v>
      </c>
      <c r="C105" s="1">
        <v>12.3</v>
      </c>
      <c r="D105" s="1">
        <v>10.8</v>
      </c>
      <c r="E105" s="1">
        <v>10.9</v>
      </c>
      <c r="F105" s="1">
        <v>9.8000000000000007</v>
      </c>
      <c r="G105" s="1">
        <v>11.4</v>
      </c>
      <c r="H105" s="1">
        <v>10.9</v>
      </c>
      <c r="I105" s="1"/>
      <c r="J105" t="s">
        <v>12</v>
      </c>
    </row>
    <row r="106" spans="1:14" x14ac:dyDescent="0.25">
      <c r="A106" s="1"/>
      <c r="B106" s="1" t="s">
        <v>19</v>
      </c>
      <c r="C106" s="1">
        <v>12.4</v>
      </c>
      <c r="D106" s="1">
        <v>12.1</v>
      </c>
      <c r="E106" s="1">
        <v>11.9</v>
      </c>
      <c r="F106" s="1">
        <v>14.7</v>
      </c>
      <c r="G106" s="1">
        <v>12.9</v>
      </c>
      <c r="H106" s="1">
        <v>12.6</v>
      </c>
      <c r="I106" s="1"/>
      <c r="J106" s="4" t="s">
        <v>14</v>
      </c>
      <c r="K106" s="4" t="s">
        <v>15</v>
      </c>
      <c r="L106" s="4" t="s">
        <v>16</v>
      </c>
      <c r="M106" s="4" t="s">
        <v>17</v>
      </c>
      <c r="N106" s="4" t="s">
        <v>18</v>
      </c>
    </row>
    <row r="107" spans="1:14" x14ac:dyDescent="0.25">
      <c r="A107" s="1"/>
      <c r="B107" s="1" t="s">
        <v>21</v>
      </c>
      <c r="C107" s="1">
        <v>14.1</v>
      </c>
      <c r="D107" s="1">
        <v>13.8</v>
      </c>
      <c r="E107" s="1">
        <v>14.4</v>
      </c>
      <c r="F107" s="1">
        <v>14</v>
      </c>
      <c r="G107" s="1">
        <v>13.8</v>
      </c>
      <c r="H107" s="1">
        <v>14</v>
      </c>
      <c r="I107" s="1"/>
      <c r="J107" t="s">
        <v>20</v>
      </c>
      <c r="K107">
        <v>12</v>
      </c>
      <c r="L107">
        <v>137.70000000000005</v>
      </c>
      <c r="M107">
        <v>11.475000000000003</v>
      </c>
      <c r="N107">
        <v>13.063863636363543</v>
      </c>
    </row>
    <row r="108" spans="1:14" x14ac:dyDescent="0.25">
      <c r="A108" s="1"/>
      <c r="B108" s="1" t="s">
        <v>23</v>
      </c>
      <c r="C108" s="1">
        <v>14.3</v>
      </c>
      <c r="D108" s="1">
        <v>14.3</v>
      </c>
      <c r="E108" s="1">
        <v>16.399999999999999</v>
      </c>
      <c r="F108" s="1">
        <v>15.3</v>
      </c>
      <c r="G108" s="1">
        <v>15.2</v>
      </c>
      <c r="H108" s="1">
        <v>15.3</v>
      </c>
      <c r="I108" s="1"/>
      <c r="J108" t="s">
        <v>22</v>
      </c>
      <c r="K108">
        <v>12</v>
      </c>
      <c r="L108">
        <v>125.80000000000001</v>
      </c>
      <c r="M108">
        <v>10.483333333333334</v>
      </c>
      <c r="N108">
        <v>11.986969696969688</v>
      </c>
    </row>
    <row r="109" spans="1:14" x14ac:dyDescent="0.25">
      <c r="A109" s="1"/>
      <c r="B109" s="1" t="s">
        <v>25</v>
      </c>
      <c r="C109" s="1">
        <v>17.5</v>
      </c>
      <c r="D109" s="1">
        <v>15.4</v>
      </c>
      <c r="E109" s="1">
        <v>15.8</v>
      </c>
      <c r="F109" s="1">
        <v>15.7</v>
      </c>
      <c r="G109" s="1">
        <v>14.9</v>
      </c>
      <c r="H109" s="1">
        <v>14</v>
      </c>
      <c r="I109" s="1"/>
      <c r="J109" t="s">
        <v>24</v>
      </c>
      <c r="K109">
        <v>12</v>
      </c>
      <c r="L109">
        <v>137.89999999999998</v>
      </c>
      <c r="M109">
        <v>11.491666666666665</v>
      </c>
      <c r="N109">
        <v>11.560833333333408</v>
      </c>
    </row>
    <row r="110" spans="1:14" x14ac:dyDescent="0.25">
      <c r="A110" s="1"/>
      <c r="B110" s="1" t="s">
        <v>27</v>
      </c>
      <c r="C110" s="1">
        <v>14.9</v>
      </c>
      <c r="D110" s="1">
        <v>13</v>
      </c>
      <c r="E110" s="1">
        <v>15.8</v>
      </c>
      <c r="F110" s="1">
        <v>12.8</v>
      </c>
      <c r="G110" s="1">
        <v>14.3</v>
      </c>
      <c r="H110" s="1">
        <v>14</v>
      </c>
      <c r="I110" s="1"/>
      <c r="J110" t="s">
        <v>26</v>
      </c>
      <c r="K110">
        <v>12</v>
      </c>
      <c r="L110">
        <v>133.29999999999998</v>
      </c>
      <c r="M110">
        <v>11.108333333333333</v>
      </c>
      <c r="N110">
        <v>11.406287878787928</v>
      </c>
    </row>
    <row r="111" spans="1:14" x14ac:dyDescent="0.25">
      <c r="A111" s="1"/>
      <c r="B111" s="1" t="s">
        <v>29</v>
      </c>
      <c r="C111" s="1">
        <v>12.7</v>
      </c>
      <c r="D111" s="1">
        <v>11.5</v>
      </c>
      <c r="E111" s="1">
        <v>10.3</v>
      </c>
      <c r="F111" s="1">
        <v>11.8</v>
      </c>
      <c r="G111" s="1">
        <v>12.7</v>
      </c>
      <c r="H111" s="1">
        <v>11.7</v>
      </c>
      <c r="I111" s="1"/>
      <c r="J111" t="s">
        <v>28</v>
      </c>
      <c r="K111">
        <v>12</v>
      </c>
      <c r="L111">
        <v>136.70000000000002</v>
      </c>
      <c r="M111">
        <v>11.391666666666667</v>
      </c>
      <c r="N111">
        <v>9.1771969696969578</v>
      </c>
    </row>
    <row r="112" spans="1:14" ht="15.75" thickBot="1" x14ac:dyDescent="0.3">
      <c r="A112" s="1"/>
      <c r="B112" s="1" t="s">
        <v>31</v>
      </c>
      <c r="C112" s="1">
        <v>10.7</v>
      </c>
      <c r="D112" s="1">
        <v>8</v>
      </c>
      <c r="E112" s="1">
        <v>11</v>
      </c>
      <c r="F112" s="1">
        <v>9.5</v>
      </c>
      <c r="G112" s="1">
        <v>9.1999999999999993</v>
      </c>
      <c r="H112" s="1">
        <v>10.4</v>
      </c>
      <c r="I112" s="1"/>
      <c r="J112" s="5" t="s">
        <v>30</v>
      </c>
      <c r="K112" s="5">
        <v>12</v>
      </c>
      <c r="L112" s="5">
        <v>133.20000000000002</v>
      </c>
      <c r="M112" s="5">
        <v>11.100000000000001</v>
      </c>
      <c r="N112" s="5">
        <v>9.3327272727272383</v>
      </c>
    </row>
    <row r="113" spans="1:16" x14ac:dyDescent="0.25">
      <c r="A113" s="1"/>
      <c r="B113" s="1" t="s">
        <v>32</v>
      </c>
      <c r="C113" s="1">
        <v>8.5</v>
      </c>
      <c r="D113" s="1">
        <v>6.8</v>
      </c>
      <c r="E113" s="1">
        <v>7</v>
      </c>
      <c r="F113" s="1">
        <v>7</v>
      </c>
      <c r="G113" s="1">
        <v>7.5</v>
      </c>
      <c r="H113" s="1">
        <v>7</v>
      </c>
      <c r="I113" s="1"/>
    </row>
    <row r="114" spans="1:16" x14ac:dyDescent="0.25">
      <c r="A114" s="1"/>
      <c r="B114" s="1" t="s">
        <v>33</v>
      </c>
      <c r="C114" s="1">
        <v>6.8</v>
      </c>
      <c r="D114" s="1">
        <v>4.9000000000000004</v>
      </c>
      <c r="E114" s="1">
        <v>8</v>
      </c>
      <c r="F114" s="1">
        <v>6.2</v>
      </c>
      <c r="G114" s="1">
        <v>6.3</v>
      </c>
      <c r="H114" s="1">
        <v>5.9</v>
      </c>
      <c r="I114" s="1"/>
    </row>
    <row r="115" spans="1:1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t="s">
        <v>34</v>
      </c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" t="s">
        <v>35</v>
      </c>
      <c r="K116" s="4" t="s">
        <v>36</v>
      </c>
      <c r="L116" s="4" t="s">
        <v>37</v>
      </c>
      <c r="M116" s="4" t="s">
        <v>38</v>
      </c>
      <c r="N116" s="4" t="s">
        <v>39</v>
      </c>
      <c r="O116" s="4" t="s">
        <v>40</v>
      </c>
      <c r="P116" s="4" t="s">
        <v>41</v>
      </c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t="s">
        <v>42</v>
      </c>
      <c r="K117">
        <v>8.7083333333332575</v>
      </c>
      <c r="L117">
        <v>5</v>
      </c>
      <c r="M117">
        <v>1.7416666666666516</v>
      </c>
      <c r="N117">
        <v>0.15707700576654901</v>
      </c>
      <c r="O117" s="6">
        <v>0.97714023248506643</v>
      </c>
      <c r="P117">
        <v>2.3538089579190342</v>
      </c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t="s">
        <v>43</v>
      </c>
      <c r="K118">
        <v>731.80666666666662</v>
      </c>
      <c r="L118">
        <v>66</v>
      </c>
      <c r="M118">
        <v>11.087979797979797</v>
      </c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1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5" t="s">
        <v>44</v>
      </c>
      <c r="K120" s="5">
        <v>740.51499999999987</v>
      </c>
      <c r="L120" s="5">
        <v>71</v>
      </c>
      <c r="M120" s="5"/>
      <c r="N120" s="5"/>
      <c r="O120" s="5"/>
      <c r="P120" s="5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14" x14ac:dyDescent="0.25">
      <c r="A136" s="1"/>
      <c r="B136" s="1" t="s">
        <v>45</v>
      </c>
      <c r="C136" s="1">
        <v>2016</v>
      </c>
      <c r="D136" s="1">
        <v>2017</v>
      </c>
      <c r="E136" s="1">
        <v>2019</v>
      </c>
      <c r="F136" s="1">
        <v>2020</v>
      </c>
      <c r="G136" s="1">
        <v>2021</v>
      </c>
      <c r="H136" s="1">
        <v>2022</v>
      </c>
      <c r="I136" s="1"/>
    </row>
    <row r="137" spans="1:14" x14ac:dyDescent="0.25">
      <c r="A137" s="1"/>
      <c r="B137" s="1" t="s">
        <v>10</v>
      </c>
      <c r="C137" s="1">
        <v>-3.6</v>
      </c>
      <c r="D137" s="1">
        <v>-4.8</v>
      </c>
      <c r="E137" s="1">
        <v>-0.8</v>
      </c>
      <c r="F137" s="1">
        <v>-1.9</v>
      </c>
      <c r="G137" s="1">
        <v>-2.1</v>
      </c>
      <c r="H137" s="1">
        <v>-1.8</v>
      </c>
      <c r="I137" s="1"/>
      <c r="J137" t="s">
        <v>9</v>
      </c>
    </row>
    <row r="138" spans="1:14" x14ac:dyDescent="0.25">
      <c r="A138" s="1"/>
      <c r="B138" s="1" t="s">
        <v>11</v>
      </c>
      <c r="C138" s="1">
        <v>-2.2999999999999998</v>
      </c>
      <c r="D138" s="1">
        <v>-0.3</v>
      </c>
      <c r="E138" s="1">
        <v>1.1000000000000001</v>
      </c>
      <c r="F138" s="1">
        <v>-1.8</v>
      </c>
      <c r="G138" s="1">
        <v>0.1</v>
      </c>
      <c r="H138" s="1">
        <v>-0.7</v>
      </c>
      <c r="I138" s="1"/>
    </row>
    <row r="139" spans="1:14" ht="15.75" thickBot="1" x14ac:dyDescent="0.3">
      <c r="A139" s="1"/>
      <c r="B139" s="1" t="s">
        <v>13</v>
      </c>
      <c r="C139" s="1">
        <v>0.9</v>
      </c>
      <c r="D139" s="1">
        <v>1.9</v>
      </c>
      <c r="E139" s="1">
        <v>0.5</v>
      </c>
      <c r="F139" s="1">
        <v>0.3</v>
      </c>
      <c r="G139" s="1">
        <v>-1.4</v>
      </c>
      <c r="H139" s="1">
        <v>2.9</v>
      </c>
      <c r="I139" s="1"/>
      <c r="J139" t="s">
        <v>12</v>
      </c>
    </row>
    <row r="140" spans="1:14" x14ac:dyDescent="0.25">
      <c r="A140" s="1"/>
      <c r="B140" s="1" t="s">
        <v>19</v>
      </c>
      <c r="C140" s="1">
        <v>0.7</v>
      </c>
      <c r="D140" s="1">
        <v>3.9</v>
      </c>
      <c r="E140" s="1">
        <v>1.9</v>
      </c>
      <c r="F140" s="1">
        <v>4.5999999999999996</v>
      </c>
      <c r="G140" s="1">
        <v>2.7</v>
      </c>
      <c r="H140" s="1">
        <v>1.6</v>
      </c>
      <c r="I140" s="1"/>
      <c r="J140" s="4" t="s">
        <v>14</v>
      </c>
      <c r="K140" s="4" t="s">
        <v>15</v>
      </c>
      <c r="L140" s="4" t="s">
        <v>16</v>
      </c>
      <c r="M140" s="4" t="s">
        <v>17</v>
      </c>
      <c r="N140" s="4" t="s">
        <v>18</v>
      </c>
    </row>
    <row r="141" spans="1:14" x14ac:dyDescent="0.25">
      <c r="A141" s="1"/>
      <c r="B141" s="1" t="s">
        <v>21</v>
      </c>
      <c r="C141" s="1">
        <v>5.0999999999999996</v>
      </c>
      <c r="D141" s="1">
        <v>4.4000000000000004</v>
      </c>
      <c r="E141" s="1">
        <v>6.4</v>
      </c>
      <c r="F141" s="1">
        <v>5.7</v>
      </c>
      <c r="G141" s="1">
        <v>3.8</v>
      </c>
      <c r="H141" s="1">
        <v>6.4</v>
      </c>
      <c r="I141" s="1"/>
      <c r="J141" t="s">
        <v>20</v>
      </c>
      <c r="K141">
        <v>12</v>
      </c>
      <c r="L141">
        <v>16.5</v>
      </c>
      <c r="M141">
        <v>1.375</v>
      </c>
      <c r="N141">
        <v>10.462045454545454</v>
      </c>
    </row>
    <row r="142" spans="1:14" x14ac:dyDescent="0.25">
      <c r="A142" s="1"/>
      <c r="B142" s="1" t="s">
        <v>23</v>
      </c>
      <c r="C142" s="1">
        <v>3.3</v>
      </c>
      <c r="D142" s="1">
        <v>5.6</v>
      </c>
      <c r="E142" s="1">
        <v>6.6</v>
      </c>
      <c r="F142" s="1">
        <v>6.6</v>
      </c>
      <c r="G142" s="1">
        <v>4.5999999999999996</v>
      </c>
      <c r="H142" s="1">
        <v>5.6</v>
      </c>
      <c r="I142" s="1"/>
      <c r="J142" t="s">
        <v>22</v>
      </c>
      <c r="K142">
        <v>12</v>
      </c>
      <c r="L142">
        <v>17.7</v>
      </c>
      <c r="M142">
        <v>1.4749999999999999</v>
      </c>
      <c r="N142">
        <v>10.651136363636365</v>
      </c>
    </row>
    <row r="143" spans="1:14" x14ac:dyDescent="0.25">
      <c r="A143" s="1"/>
      <c r="B143" s="1" t="s">
        <v>25</v>
      </c>
      <c r="C143" s="1">
        <v>7.1</v>
      </c>
      <c r="D143" s="1">
        <v>5.3</v>
      </c>
      <c r="E143" s="1">
        <v>4.5999999999999996</v>
      </c>
      <c r="F143" s="1">
        <v>6.3</v>
      </c>
      <c r="G143" s="1">
        <v>4.8</v>
      </c>
      <c r="H143" s="1">
        <v>6.3</v>
      </c>
      <c r="I143" s="1"/>
      <c r="J143" t="s">
        <v>24</v>
      </c>
      <c r="K143">
        <v>12</v>
      </c>
      <c r="L143">
        <v>25.3</v>
      </c>
      <c r="M143">
        <v>2.1083333333333334</v>
      </c>
      <c r="N143">
        <v>9.1444696969696952</v>
      </c>
    </row>
    <row r="144" spans="1:14" x14ac:dyDescent="0.25">
      <c r="A144" s="1"/>
      <c r="B144" s="1" t="s">
        <v>27</v>
      </c>
      <c r="C144" s="1">
        <v>3.1</v>
      </c>
      <c r="D144" s="1">
        <v>2.9</v>
      </c>
      <c r="E144" s="1">
        <v>6</v>
      </c>
      <c r="F144" s="1">
        <v>2.9</v>
      </c>
      <c r="G144" s="1">
        <v>4.8</v>
      </c>
      <c r="H144" s="1">
        <v>6.3</v>
      </c>
      <c r="I144" s="1"/>
      <c r="J144" t="s">
        <v>26</v>
      </c>
      <c r="K144">
        <v>12</v>
      </c>
      <c r="L144">
        <v>20.999999999999996</v>
      </c>
      <c r="M144">
        <v>1.7499999999999998</v>
      </c>
      <c r="N144">
        <v>13.142727272727273</v>
      </c>
    </row>
    <row r="145" spans="1:16" x14ac:dyDescent="0.25">
      <c r="A145" s="1"/>
      <c r="B145" s="1" t="s">
        <v>29</v>
      </c>
      <c r="C145" s="1">
        <v>3.6</v>
      </c>
      <c r="D145" s="1">
        <v>2.6</v>
      </c>
      <c r="E145" s="1">
        <v>0.2</v>
      </c>
      <c r="F145" s="1">
        <v>3.9</v>
      </c>
      <c r="G145" s="1">
        <v>-0.1</v>
      </c>
      <c r="H145" s="1">
        <v>2.8</v>
      </c>
      <c r="I145" s="1"/>
      <c r="J145" t="s">
        <v>28</v>
      </c>
      <c r="K145">
        <v>12</v>
      </c>
      <c r="L145">
        <v>13.699999999999998</v>
      </c>
      <c r="M145">
        <v>1.1416666666666664</v>
      </c>
      <c r="N145">
        <v>7.6281060606060604</v>
      </c>
    </row>
    <row r="146" spans="1:16" ht="15.75" thickBot="1" x14ac:dyDescent="0.3">
      <c r="A146" s="1"/>
      <c r="B146" s="1" t="s">
        <v>31</v>
      </c>
      <c r="C146" s="1">
        <v>1.6</v>
      </c>
      <c r="D146" s="1">
        <v>-1</v>
      </c>
      <c r="E146" s="1">
        <v>1.6</v>
      </c>
      <c r="F146" s="1">
        <v>-0.5</v>
      </c>
      <c r="G146" s="1">
        <v>-1.3</v>
      </c>
      <c r="H146" s="1">
        <v>0.5</v>
      </c>
      <c r="I146" s="1"/>
      <c r="J146" s="5" t="s">
        <v>30</v>
      </c>
      <c r="K146" s="5">
        <v>12</v>
      </c>
      <c r="L146" s="5">
        <v>26.5</v>
      </c>
      <c r="M146" s="5">
        <v>2.2083333333333335</v>
      </c>
      <c r="N146" s="5">
        <v>11.133560606060605</v>
      </c>
    </row>
    <row r="147" spans="1:16" x14ac:dyDescent="0.25">
      <c r="A147" s="1"/>
      <c r="B147" s="1" t="s">
        <v>32</v>
      </c>
      <c r="C147" s="1">
        <v>-0.7</v>
      </c>
      <c r="D147" s="1">
        <v>-0.3</v>
      </c>
      <c r="E147" s="1">
        <v>-1.3</v>
      </c>
      <c r="F147" s="1">
        <v>-2</v>
      </c>
      <c r="G147" s="1">
        <v>-0.9</v>
      </c>
      <c r="H147" s="1">
        <v>-1.1000000000000001</v>
      </c>
      <c r="I147" s="1"/>
    </row>
    <row r="148" spans="1:16" x14ac:dyDescent="0.25">
      <c r="A148" s="1"/>
      <c r="B148" s="1" t="s">
        <v>33</v>
      </c>
      <c r="C148" s="1">
        <v>-2.2999999999999998</v>
      </c>
      <c r="D148" s="1">
        <v>-2.5</v>
      </c>
      <c r="E148" s="1">
        <v>-1.5</v>
      </c>
      <c r="F148" s="1">
        <v>-3.1</v>
      </c>
      <c r="G148" s="1">
        <v>-1.3</v>
      </c>
      <c r="H148" s="1">
        <v>-2.2999999999999998</v>
      </c>
      <c r="I148" s="1"/>
    </row>
    <row r="149" spans="1:1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t="s">
        <v>34</v>
      </c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" t="s">
        <v>35</v>
      </c>
      <c r="K150" s="4" t="s">
        <v>36</v>
      </c>
      <c r="L150" s="4" t="s">
        <v>37</v>
      </c>
      <c r="M150" s="4" t="s">
        <v>38</v>
      </c>
      <c r="N150" s="4" t="s">
        <v>39</v>
      </c>
      <c r="O150" s="4" t="s">
        <v>40</v>
      </c>
      <c r="P150" s="4" t="s">
        <v>41</v>
      </c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t="s">
        <v>42</v>
      </c>
      <c r="K151">
        <v>10.707361111111595</v>
      </c>
      <c r="L151">
        <v>5</v>
      </c>
      <c r="M151">
        <v>2.141472222222319</v>
      </c>
      <c r="N151">
        <v>0.20669901125968135</v>
      </c>
      <c r="O151" s="6">
        <v>0.95855461245683937</v>
      </c>
      <c r="P151">
        <v>2.3538089579190342</v>
      </c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t="s">
        <v>43</v>
      </c>
      <c r="K152">
        <v>683.78249999999991</v>
      </c>
      <c r="L152">
        <v>66</v>
      </c>
      <c r="M152">
        <v>10.360340909090908</v>
      </c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1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5" t="s">
        <v>44</v>
      </c>
      <c r="K154" s="5">
        <v>694.48986111111151</v>
      </c>
      <c r="L154" s="5">
        <v>71</v>
      </c>
      <c r="M154" s="5"/>
      <c r="N154" s="5"/>
      <c r="O154" s="5"/>
      <c r="P154" s="5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10" x14ac:dyDescent="0.25">
      <c r="A173" s="1"/>
      <c r="B173" s="1" t="s">
        <v>7</v>
      </c>
      <c r="C173" s="1">
        <v>2016</v>
      </c>
      <c r="D173" s="1">
        <v>2017</v>
      </c>
      <c r="E173" s="1">
        <v>2019</v>
      </c>
      <c r="F173" s="1">
        <v>2020</v>
      </c>
      <c r="G173" s="1">
        <v>2021</v>
      </c>
      <c r="H173" s="1">
        <v>2022</v>
      </c>
      <c r="I173" s="1"/>
    </row>
    <row r="174" spans="1:10" x14ac:dyDescent="0.25">
      <c r="A174" s="1"/>
      <c r="B174" s="1" t="s">
        <v>10</v>
      </c>
      <c r="C174" s="1">
        <v>4</v>
      </c>
      <c r="D174" s="1">
        <v>3.6</v>
      </c>
      <c r="E174" s="1">
        <v>3.2</v>
      </c>
      <c r="F174" s="1">
        <v>0.1</v>
      </c>
      <c r="G174" s="1">
        <v>0</v>
      </c>
      <c r="H174" s="1">
        <v>7.8</v>
      </c>
      <c r="I174" s="1"/>
      <c r="J174" t="s">
        <v>9</v>
      </c>
    </row>
    <row r="175" spans="1:10" x14ac:dyDescent="0.25">
      <c r="A175" s="1"/>
      <c r="B175" s="1" t="s">
        <v>11</v>
      </c>
      <c r="C175" s="1">
        <v>6.4</v>
      </c>
      <c r="D175" s="1">
        <v>4.7</v>
      </c>
      <c r="E175" s="1">
        <v>5.2</v>
      </c>
      <c r="F175" s="1">
        <v>0</v>
      </c>
      <c r="G175" s="1">
        <v>2.2000000000000002</v>
      </c>
      <c r="H175" s="1">
        <v>10.9</v>
      </c>
      <c r="I175" s="1"/>
    </row>
    <row r="176" spans="1:10" ht="15.75" thickBot="1" x14ac:dyDescent="0.3">
      <c r="A176" s="1"/>
      <c r="B176" s="1" t="s">
        <v>13</v>
      </c>
      <c r="C176" s="1">
        <v>11.1</v>
      </c>
      <c r="D176" s="1">
        <v>5.2</v>
      </c>
      <c r="E176" s="1">
        <v>4.9000000000000004</v>
      </c>
      <c r="F176" s="1">
        <v>0</v>
      </c>
      <c r="G176" s="1">
        <v>9.6</v>
      </c>
      <c r="H176" s="1">
        <v>6.9</v>
      </c>
      <c r="I176" s="1"/>
      <c r="J176" t="s">
        <v>12</v>
      </c>
    </row>
    <row r="177" spans="1:16" x14ac:dyDescent="0.25">
      <c r="A177" s="1"/>
      <c r="B177" s="1" t="s">
        <v>19</v>
      </c>
      <c r="C177" s="1">
        <v>7.8</v>
      </c>
      <c r="D177" s="1">
        <v>5.7</v>
      </c>
      <c r="E177" s="1">
        <v>5.7</v>
      </c>
      <c r="F177" s="1">
        <v>11.7</v>
      </c>
      <c r="G177" s="1">
        <v>8.4</v>
      </c>
      <c r="H177" s="1">
        <v>7</v>
      </c>
      <c r="I177" s="1"/>
      <c r="J177" s="4" t="s">
        <v>14</v>
      </c>
      <c r="K177" s="4" t="s">
        <v>15</v>
      </c>
      <c r="L177" s="4" t="s">
        <v>16</v>
      </c>
      <c r="M177" s="4" t="s">
        <v>17</v>
      </c>
      <c r="N177" s="4" t="s">
        <v>18</v>
      </c>
    </row>
    <row r="178" spans="1:16" x14ac:dyDescent="0.25">
      <c r="A178" s="1"/>
      <c r="B178" s="1" t="s">
        <v>21</v>
      </c>
      <c r="C178" s="1">
        <v>6.4</v>
      </c>
      <c r="D178" s="1">
        <v>5.4</v>
      </c>
      <c r="E178" s="1">
        <v>4.5</v>
      </c>
      <c r="F178" s="1">
        <v>0</v>
      </c>
      <c r="G178" s="1">
        <v>9.1</v>
      </c>
      <c r="H178" s="1">
        <v>7.4</v>
      </c>
      <c r="I178" s="1"/>
      <c r="J178" t="s">
        <v>20</v>
      </c>
      <c r="K178">
        <v>12</v>
      </c>
      <c r="L178">
        <v>70.900000000000006</v>
      </c>
      <c r="M178">
        <v>5.9083333333333341</v>
      </c>
      <c r="N178">
        <v>4.208106060606057</v>
      </c>
    </row>
    <row r="179" spans="1:16" x14ac:dyDescent="0.25">
      <c r="A179" s="1"/>
      <c r="B179" s="1" t="s">
        <v>23</v>
      </c>
      <c r="C179" s="1">
        <v>4.9000000000000004</v>
      </c>
      <c r="D179" s="1">
        <v>6.7</v>
      </c>
      <c r="E179" s="1">
        <v>5.4</v>
      </c>
      <c r="F179" s="1">
        <v>0</v>
      </c>
      <c r="G179" s="1">
        <v>8.8000000000000007</v>
      </c>
      <c r="H179" s="1">
        <v>5.9</v>
      </c>
      <c r="I179" s="1"/>
      <c r="J179" t="s">
        <v>22</v>
      </c>
      <c r="K179">
        <v>12</v>
      </c>
      <c r="L179">
        <v>50.300000000000004</v>
      </c>
      <c r="M179">
        <v>4.1916666666666673</v>
      </c>
      <c r="N179">
        <v>2.0008333333333272</v>
      </c>
    </row>
    <row r="180" spans="1:16" x14ac:dyDescent="0.25">
      <c r="A180" s="1"/>
      <c r="B180" s="1" t="s">
        <v>25</v>
      </c>
      <c r="C180" s="1">
        <v>5.7</v>
      </c>
      <c r="D180" s="1">
        <v>4.5999999999999996</v>
      </c>
      <c r="E180" s="1">
        <v>2.8</v>
      </c>
      <c r="F180" s="1">
        <v>0</v>
      </c>
      <c r="G180" s="1">
        <v>5.5</v>
      </c>
      <c r="H180" s="1">
        <v>4.7</v>
      </c>
      <c r="I180" s="1"/>
      <c r="J180" t="s">
        <v>24</v>
      </c>
      <c r="K180">
        <v>12</v>
      </c>
      <c r="L180">
        <v>31.8</v>
      </c>
      <c r="M180">
        <v>2.65</v>
      </c>
      <c r="N180">
        <v>6.0699999999999994</v>
      </c>
    </row>
    <row r="181" spans="1:16" x14ac:dyDescent="0.25">
      <c r="A181" s="1"/>
      <c r="B181" s="1" t="s">
        <v>27</v>
      </c>
      <c r="C181" s="1">
        <v>4.2</v>
      </c>
      <c r="D181" s="1">
        <v>3</v>
      </c>
      <c r="E181" s="1">
        <v>0</v>
      </c>
      <c r="F181" s="1">
        <v>0</v>
      </c>
      <c r="G181" s="1">
        <v>5.9</v>
      </c>
      <c r="H181" s="1">
        <v>4.3</v>
      </c>
      <c r="I181" s="1"/>
      <c r="J181" t="s">
        <v>26</v>
      </c>
      <c r="K181">
        <v>12</v>
      </c>
      <c r="L181">
        <v>11.799999999999999</v>
      </c>
      <c r="M181">
        <v>0.98333333333333328</v>
      </c>
      <c r="N181">
        <v>11.390606060606059</v>
      </c>
    </row>
    <row r="182" spans="1:16" x14ac:dyDescent="0.25">
      <c r="A182" s="1"/>
      <c r="B182" s="1" t="s">
        <v>29</v>
      </c>
      <c r="C182" s="1">
        <v>3.3</v>
      </c>
      <c r="D182" s="1">
        <v>2.2000000000000002</v>
      </c>
      <c r="E182" s="1">
        <v>0.1</v>
      </c>
      <c r="F182" s="1">
        <v>0</v>
      </c>
      <c r="G182" s="1">
        <v>6.9</v>
      </c>
      <c r="H182" s="1">
        <v>5.2</v>
      </c>
      <c r="I182" s="1"/>
      <c r="J182" t="s">
        <v>28</v>
      </c>
      <c r="K182">
        <v>12</v>
      </c>
      <c r="L182">
        <v>75.400000000000006</v>
      </c>
      <c r="M182">
        <v>6.2833333333333341</v>
      </c>
      <c r="N182">
        <v>8.0324242424242396</v>
      </c>
    </row>
    <row r="183" spans="1:16" ht="15.75" thickBot="1" x14ac:dyDescent="0.3">
      <c r="A183" s="1"/>
      <c r="B183" s="1" t="s">
        <v>31</v>
      </c>
      <c r="C183" s="1">
        <v>5.7</v>
      </c>
      <c r="D183" s="1">
        <v>2.2999999999999998</v>
      </c>
      <c r="E183" s="1">
        <v>0</v>
      </c>
      <c r="F183" s="1">
        <v>0</v>
      </c>
      <c r="G183" s="1">
        <v>6.2</v>
      </c>
      <c r="H183" s="1">
        <v>6</v>
      </c>
      <c r="I183" s="1"/>
      <c r="J183" s="5" t="s">
        <v>30</v>
      </c>
      <c r="K183" s="5">
        <v>12</v>
      </c>
      <c r="L183" s="5">
        <v>82.9</v>
      </c>
      <c r="M183" s="5">
        <v>6.9083333333333341</v>
      </c>
      <c r="N183" s="5">
        <v>3.4881060606060457</v>
      </c>
      <c r="O183">
        <f>AVERAGE(N178:N183)</f>
        <v>5.8650126262626214</v>
      </c>
    </row>
    <row r="184" spans="1:16" x14ac:dyDescent="0.25">
      <c r="A184" s="1"/>
      <c r="B184" s="1" t="s">
        <v>32</v>
      </c>
      <c r="C184" s="1">
        <v>5.0999999999999996</v>
      </c>
      <c r="D184" s="1">
        <v>3.7</v>
      </c>
      <c r="E184" s="1">
        <v>0</v>
      </c>
      <c r="F184" s="1">
        <v>0</v>
      </c>
      <c r="G184" s="1">
        <v>5.6</v>
      </c>
      <c r="H184" s="1">
        <v>8.9</v>
      </c>
      <c r="I184" s="1"/>
    </row>
    <row r="185" spans="1:16" x14ac:dyDescent="0.25">
      <c r="A185" s="1"/>
      <c r="B185" s="1" t="s">
        <v>33</v>
      </c>
      <c r="C185" s="1">
        <v>6.3</v>
      </c>
      <c r="D185" s="1">
        <v>3.2</v>
      </c>
      <c r="E185" s="1">
        <v>0</v>
      </c>
      <c r="F185" s="1">
        <v>0</v>
      </c>
      <c r="G185" s="1">
        <v>7.2</v>
      </c>
      <c r="H185" s="1">
        <v>7.9</v>
      </c>
      <c r="I185" s="1"/>
    </row>
    <row r="186" spans="1:1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t="s">
        <v>34</v>
      </c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" t="s">
        <v>35</v>
      </c>
      <c r="K187" s="4" t="s">
        <v>36</v>
      </c>
      <c r="L187" s="4" t="s">
        <v>37</v>
      </c>
      <c r="M187" s="4" t="s">
        <v>38</v>
      </c>
      <c r="N187" s="4" t="s">
        <v>39</v>
      </c>
      <c r="O187" s="4" t="s">
        <v>40</v>
      </c>
      <c r="P187" s="4" t="s">
        <v>41</v>
      </c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t="s">
        <v>42</v>
      </c>
      <c r="K188">
        <v>322.16791666666626</v>
      </c>
      <c r="L188">
        <v>5</v>
      </c>
      <c r="M188">
        <v>64.433583333333246</v>
      </c>
      <c r="N188">
        <v>10.986094564367951</v>
      </c>
      <c r="O188" s="6">
        <v>1.0193259501846798E-7</v>
      </c>
      <c r="P188">
        <v>2.3538089579190342</v>
      </c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t="s">
        <v>43</v>
      </c>
      <c r="K189">
        <v>387.09083333333336</v>
      </c>
      <c r="L189">
        <v>66</v>
      </c>
      <c r="M189">
        <v>5.8650126262626268</v>
      </c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1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5" t="s">
        <v>44</v>
      </c>
      <c r="K191" s="5">
        <v>709.25874999999962</v>
      </c>
      <c r="L191" s="5">
        <v>71</v>
      </c>
      <c r="M191" s="5"/>
      <c r="N191" s="5"/>
      <c r="O191" s="5"/>
      <c r="P191" s="5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7" t="s">
        <v>46</v>
      </c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 t="s">
        <v>47</v>
      </c>
      <c r="J195" s="1" t="s">
        <v>48</v>
      </c>
      <c r="K195" s="1" t="s">
        <v>49</v>
      </c>
      <c r="L195" s="1"/>
      <c r="M195" s="8" t="s">
        <v>50</v>
      </c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 t="s">
        <v>51</v>
      </c>
      <c r="I196" s="1" t="s">
        <v>52</v>
      </c>
      <c r="J196">
        <f>ABS(M178-M179)</f>
        <v>1.7166666666666668</v>
      </c>
      <c r="K196">
        <v>2.9012953996994764</v>
      </c>
      <c r="M196" t="str">
        <f>IF(J196&gt;K196,"Yes","No")</f>
        <v>No</v>
      </c>
    </row>
    <row r="197" spans="1:14" x14ac:dyDescent="0.25">
      <c r="A197" s="1"/>
      <c r="B197" s="1"/>
      <c r="C197" s="1"/>
      <c r="D197" s="1"/>
      <c r="E197" s="1"/>
      <c r="F197" s="1"/>
      <c r="G197" s="1"/>
      <c r="H197" s="8" t="s">
        <v>53</v>
      </c>
      <c r="I197" s="8" t="s">
        <v>54</v>
      </c>
      <c r="J197" s="6">
        <f>ABS(M178-M180)</f>
        <v>3.2583333333333342</v>
      </c>
      <c r="K197" s="6">
        <v>2.9012953996994764</v>
      </c>
      <c r="L197" s="6"/>
      <c r="M197" s="6" t="str">
        <f t="shared" ref="M197:M210" si="0">IF(J197&gt;K197,"Yes","No")</f>
        <v>Yes</v>
      </c>
    </row>
    <row r="198" spans="1:14" x14ac:dyDescent="0.25">
      <c r="A198" s="1"/>
      <c r="B198" s="1"/>
      <c r="C198" s="1"/>
      <c r="D198" s="1"/>
      <c r="E198" s="1"/>
      <c r="F198" s="1"/>
      <c r="G198" s="1"/>
      <c r="H198" s="8" t="s">
        <v>55</v>
      </c>
      <c r="I198" s="8" t="s">
        <v>56</v>
      </c>
      <c r="J198" s="6">
        <f>ABS(M178-M181)</f>
        <v>4.9250000000000007</v>
      </c>
      <c r="K198" s="6">
        <v>2.9012953996994764</v>
      </c>
      <c r="L198" s="6"/>
      <c r="M198" s="6" t="str">
        <f t="shared" si="0"/>
        <v>Yes</v>
      </c>
    </row>
    <row r="199" spans="1:14" x14ac:dyDescent="0.25">
      <c r="A199" s="1"/>
      <c r="B199" s="1"/>
      <c r="C199" s="1"/>
      <c r="D199" s="1"/>
      <c r="E199" s="1"/>
      <c r="F199" s="1"/>
      <c r="G199" s="1"/>
      <c r="H199" s="1" t="s">
        <v>57</v>
      </c>
      <c r="I199" s="1" t="s">
        <v>58</v>
      </c>
      <c r="J199">
        <f>ABS(M178-M182)</f>
        <v>0.375</v>
      </c>
      <c r="K199">
        <v>2.9012953996994764</v>
      </c>
      <c r="M199" t="str">
        <f t="shared" si="0"/>
        <v>No</v>
      </c>
    </row>
    <row r="200" spans="1:14" x14ac:dyDescent="0.25">
      <c r="A200" s="1"/>
      <c r="B200" s="1"/>
      <c r="C200" s="1"/>
      <c r="D200" s="1"/>
      <c r="E200" s="1"/>
      <c r="F200" s="1"/>
      <c r="G200" s="1"/>
      <c r="H200" s="1" t="s">
        <v>59</v>
      </c>
      <c r="I200" s="1" t="s">
        <v>60</v>
      </c>
      <c r="J200">
        <f>ABS(M178-M183)</f>
        <v>1</v>
      </c>
      <c r="K200">
        <v>2.9012953996994764</v>
      </c>
      <c r="M200" t="str">
        <f t="shared" si="0"/>
        <v>No</v>
      </c>
    </row>
    <row r="201" spans="1:14" x14ac:dyDescent="0.25">
      <c r="A201" s="1"/>
      <c r="B201" s="1"/>
      <c r="C201" s="1"/>
      <c r="D201" s="1"/>
      <c r="E201" s="1"/>
      <c r="F201" s="1"/>
      <c r="G201" s="1"/>
      <c r="H201" s="1" t="s">
        <v>61</v>
      </c>
      <c r="I201" s="1" t="s">
        <v>62</v>
      </c>
      <c r="J201">
        <f>ABS(M179-M180)</f>
        <v>1.5416666666666674</v>
      </c>
      <c r="K201">
        <v>2.9012953996994764</v>
      </c>
      <c r="M201" t="str">
        <f t="shared" si="0"/>
        <v>No</v>
      </c>
    </row>
    <row r="202" spans="1:14" x14ac:dyDescent="0.25">
      <c r="A202" s="1"/>
      <c r="B202" s="1"/>
      <c r="C202" s="1"/>
      <c r="D202" s="1"/>
      <c r="E202" s="1"/>
      <c r="F202" s="1"/>
      <c r="G202" s="1"/>
      <c r="H202" s="8" t="s">
        <v>63</v>
      </c>
      <c r="I202" s="8" t="s">
        <v>64</v>
      </c>
      <c r="J202" s="6">
        <f>ABS(M179-M181)</f>
        <v>3.2083333333333339</v>
      </c>
      <c r="K202" s="6">
        <v>2.9012953996994764</v>
      </c>
      <c r="L202" s="6"/>
      <c r="M202" s="6" t="str">
        <f t="shared" si="0"/>
        <v>Yes</v>
      </c>
    </row>
    <row r="203" spans="1:14" x14ac:dyDescent="0.25">
      <c r="A203" s="1"/>
      <c r="B203" s="1"/>
      <c r="C203" s="1"/>
      <c r="D203" s="1"/>
      <c r="E203" s="1"/>
      <c r="F203" s="1"/>
      <c r="G203" s="1"/>
      <c r="H203" s="1" t="s">
        <v>65</v>
      </c>
      <c r="I203" s="1" t="s">
        <v>66</v>
      </c>
      <c r="J203">
        <f>ABS(M179-M182)</f>
        <v>2.0916666666666668</v>
      </c>
      <c r="K203">
        <v>2.9012953996994764</v>
      </c>
      <c r="M203" t="str">
        <f t="shared" si="0"/>
        <v>No</v>
      </c>
    </row>
    <row r="204" spans="1:14" x14ac:dyDescent="0.25">
      <c r="A204" s="1"/>
      <c r="B204" s="1"/>
      <c r="C204" s="1"/>
      <c r="D204" s="1"/>
      <c r="E204" s="1"/>
      <c r="F204" s="1"/>
      <c r="G204" s="1"/>
      <c r="H204" s="1" t="s">
        <v>67</v>
      </c>
      <c r="I204" s="1" t="s">
        <v>68</v>
      </c>
      <c r="J204">
        <f>ABS(M179-M183)</f>
        <v>2.7166666666666668</v>
      </c>
      <c r="K204">
        <v>2.9012953996994764</v>
      </c>
      <c r="M204" t="str">
        <f t="shared" si="0"/>
        <v>No</v>
      </c>
    </row>
    <row r="205" spans="1:14" x14ac:dyDescent="0.25">
      <c r="A205" s="1"/>
      <c r="B205" s="1"/>
      <c r="C205" s="1"/>
      <c r="D205" s="1"/>
      <c r="E205" s="1"/>
      <c r="F205" s="1"/>
      <c r="G205" s="1"/>
      <c r="H205" s="1" t="s">
        <v>69</v>
      </c>
      <c r="I205" s="1" t="s">
        <v>70</v>
      </c>
      <c r="J205">
        <f>ABS(M180-M181)</f>
        <v>1.6666666666666665</v>
      </c>
      <c r="K205">
        <v>2.9012953996994764</v>
      </c>
      <c r="M205" t="str">
        <f t="shared" si="0"/>
        <v>No</v>
      </c>
    </row>
    <row r="206" spans="1:14" x14ac:dyDescent="0.25">
      <c r="A206" s="1"/>
      <c r="B206" s="1"/>
      <c r="C206" s="1"/>
      <c r="D206" s="1"/>
      <c r="E206" s="1"/>
      <c r="F206" s="1"/>
      <c r="G206" s="1"/>
      <c r="H206" s="8" t="s">
        <v>71</v>
      </c>
      <c r="I206" s="8" t="s">
        <v>72</v>
      </c>
      <c r="J206" s="6">
        <f>ABS(M180-M182)</f>
        <v>3.6333333333333342</v>
      </c>
      <c r="K206" s="6">
        <v>2.9012953996994764</v>
      </c>
      <c r="L206" s="6"/>
      <c r="M206" s="6" t="str">
        <f t="shared" si="0"/>
        <v>Yes</v>
      </c>
    </row>
    <row r="207" spans="1:14" x14ac:dyDescent="0.25">
      <c r="A207" s="1"/>
      <c r="B207" s="1"/>
      <c r="C207" s="1"/>
      <c r="D207" s="1"/>
      <c r="E207" s="1"/>
      <c r="F207" s="1"/>
      <c r="G207" s="1"/>
      <c r="H207" s="8" t="s">
        <v>73</v>
      </c>
      <c r="I207" s="8" t="s">
        <v>74</v>
      </c>
      <c r="J207" s="6">
        <f>ABS(M180-M183)</f>
        <v>4.2583333333333346</v>
      </c>
      <c r="K207" s="6">
        <v>2.9012953996994764</v>
      </c>
      <c r="L207" s="6"/>
      <c r="M207" s="6" t="str">
        <f t="shared" si="0"/>
        <v>Yes</v>
      </c>
    </row>
    <row r="208" spans="1:14" x14ac:dyDescent="0.25">
      <c r="A208" s="1"/>
      <c r="B208" s="1"/>
      <c r="C208" s="1"/>
      <c r="D208" s="1"/>
      <c r="E208" s="1"/>
      <c r="F208" s="1"/>
      <c r="G208" s="1"/>
      <c r="H208" s="8" t="s">
        <v>75</v>
      </c>
      <c r="I208" s="8" t="s">
        <v>76</v>
      </c>
      <c r="J208" s="6">
        <f>ABS(M181-M182)</f>
        <v>5.3000000000000007</v>
      </c>
      <c r="K208" s="6">
        <v>2.9012953996994764</v>
      </c>
      <c r="L208" s="6"/>
      <c r="M208" s="6" t="str">
        <f t="shared" si="0"/>
        <v>Yes</v>
      </c>
    </row>
    <row r="209" spans="1:13" x14ac:dyDescent="0.25">
      <c r="A209" s="1"/>
      <c r="B209" s="1"/>
      <c r="C209" s="1"/>
      <c r="D209" s="1"/>
      <c r="E209" s="1"/>
      <c r="F209" s="1"/>
      <c r="G209" s="1"/>
      <c r="H209" s="8" t="s">
        <v>77</v>
      </c>
      <c r="I209" s="8" t="s">
        <v>78</v>
      </c>
      <c r="J209" s="6">
        <f>ABS(M181-M183)</f>
        <v>5.9250000000000007</v>
      </c>
      <c r="K209" s="6">
        <v>2.9012953996994764</v>
      </c>
      <c r="L209" s="6"/>
      <c r="M209" s="6" t="str">
        <f t="shared" si="0"/>
        <v>Yes</v>
      </c>
    </row>
    <row r="210" spans="1:13" x14ac:dyDescent="0.25">
      <c r="A210" s="1"/>
      <c r="B210" s="1"/>
      <c r="C210" s="1"/>
      <c r="D210" s="1"/>
      <c r="E210" s="1"/>
      <c r="F210" s="1"/>
      <c r="G210" s="1"/>
      <c r="H210" s="1" t="s">
        <v>79</v>
      </c>
      <c r="I210" s="1" t="s">
        <v>80</v>
      </c>
      <c r="J210">
        <f>ABS(M182-M183)</f>
        <v>0.625</v>
      </c>
      <c r="K210">
        <v>2.9012953996994764</v>
      </c>
      <c r="M210" t="str">
        <f t="shared" si="0"/>
        <v>No</v>
      </c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7"/>
      <c r="I213" s="7"/>
      <c r="J213" s="7" t="s">
        <v>81</v>
      </c>
      <c r="K213" s="7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 t="s">
        <v>82</v>
      </c>
      <c r="K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 t="s">
        <v>83</v>
      </c>
      <c r="K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>
        <f>4.15*SQRT(M189/12)</f>
        <v>2.9012953996994764</v>
      </c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14" x14ac:dyDescent="0.25">
      <c r="A248" s="1"/>
      <c r="B248" s="1" t="s">
        <v>84</v>
      </c>
      <c r="C248" s="1">
        <v>2016</v>
      </c>
      <c r="D248" s="1">
        <v>2017</v>
      </c>
      <c r="E248" s="1">
        <v>2019</v>
      </c>
      <c r="F248" s="1">
        <v>2020</v>
      </c>
      <c r="G248" s="1">
        <v>2021</v>
      </c>
      <c r="H248" s="1">
        <v>2022</v>
      </c>
      <c r="I248" s="1"/>
    </row>
    <row r="249" spans="1:14" x14ac:dyDescent="0.25">
      <c r="A249" s="1"/>
      <c r="B249" s="1" t="s">
        <v>10</v>
      </c>
      <c r="C249" s="1">
        <v>42.8</v>
      </c>
      <c r="D249" s="1">
        <v>28.1</v>
      </c>
      <c r="E249" s="1">
        <v>27.1</v>
      </c>
      <c r="F249" s="1">
        <v>30.5</v>
      </c>
      <c r="G249" s="1">
        <v>0</v>
      </c>
      <c r="H249" s="1">
        <v>34.9</v>
      </c>
      <c r="I249" s="1"/>
    </row>
    <row r="250" spans="1:14" x14ac:dyDescent="0.25">
      <c r="A250" s="1"/>
      <c r="B250" s="1" t="s">
        <v>11</v>
      </c>
      <c r="C250" s="1">
        <v>45.5</v>
      </c>
      <c r="D250" s="1">
        <v>37.299999999999997</v>
      </c>
      <c r="E250" s="1">
        <v>39.5</v>
      </c>
      <c r="F250" s="1">
        <v>0</v>
      </c>
      <c r="G250" s="1">
        <v>37.200000000000003</v>
      </c>
      <c r="H250" s="1">
        <v>50.3</v>
      </c>
      <c r="I250" s="1"/>
      <c r="J250" t="s">
        <v>9</v>
      </c>
    </row>
    <row r="251" spans="1:14" x14ac:dyDescent="0.25">
      <c r="A251" s="1"/>
      <c r="B251" s="1" t="s">
        <v>13</v>
      </c>
      <c r="C251" s="1">
        <v>54.2</v>
      </c>
      <c r="D251" s="1">
        <v>38.6</v>
      </c>
      <c r="E251" s="1">
        <v>32.200000000000003</v>
      </c>
      <c r="F251" s="1">
        <v>0</v>
      </c>
      <c r="G251" s="1">
        <v>50.6</v>
      </c>
      <c r="H251" s="1">
        <v>38.700000000000003</v>
      </c>
      <c r="I251" s="1"/>
    </row>
    <row r="252" spans="1:14" ht="15.75" thickBot="1" x14ac:dyDescent="0.3">
      <c r="A252" s="1"/>
      <c r="B252" s="1" t="s">
        <v>19</v>
      </c>
      <c r="C252" s="1">
        <v>46.2</v>
      </c>
      <c r="D252" s="1">
        <v>39.6</v>
      </c>
      <c r="E252" s="1">
        <v>31.8</v>
      </c>
      <c r="F252" s="1">
        <v>66290</v>
      </c>
      <c r="G252" s="1">
        <v>42</v>
      </c>
      <c r="H252" s="1">
        <v>35.1</v>
      </c>
      <c r="I252" s="1"/>
      <c r="J252" t="s">
        <v>12</v>
      </c>
    </row>
    <row r="253" spans="1:14" x14ac:dyDescent="0.25">
      <c r="A253" s="1"/>
      <c r="B253" s="1" t="s">
        <v>21</v>
      </c>
      <c r="C253" s="1">
        <v>34.200000000000003</v>
      </c>
      <c r="D253" s="1">
        <v>33.6</v>
      </c>
      <c r="E253" s="1">
        <v>23.6</v>
      </c>
      <c r="F253" s="1">
        <v>0</v>
      </c>
      <c r="G253" s="1">
        <v>41.3</v>
      </c>
      <c r="H253" s="1">
        <v>39.700000000000003</v>
      </c>
      <c r="I253" s="1"/>
      <c r="J253" s="4" t="s">
        <v>14</v>
      </c>
      <c r="K253" s="4" t="s">
        <v>15</v>
      </c>
      <c r="L253" s="4" t="s">
        <v>16</v>
      </c>
      <c r="M253" s="4" t="s">
        <v>17</v>
      </c>
      <c r="N253" s="4" t="s">
        <v>18</v>
      </c>
    </row>
    <row r="254" spans="1:14" x14ac:dyDescent="0.25">
      <c r="A254" s="1"/>
      <c r="B254" s="1" t="s">
        <v>23</v>
      </c>
      <c r="C254" s="1">
        <v>38.5</v>
      </c>
      <c r="D254" s="1">
        <v>37.299999999999997</v>
      </c>
      <c r="E254" s="1">
        <v>38.1</v>
      </c>
      <c r="F254" s="1">
        <v>0</v>
      </c>
      <c r="G254" s="1">
        <v>30.9</v>
      </c>
      <c r="H254" s="1">
        <v>22.9</v>
      </c>
      <c r="I254" s="1"/>
      <c r="J254" t="s">
        <v>20</v>
      </c>
      <c r="K254">
        <v>12</v>
      </c>
      <c r="L254">
        <v>468.4</v>
      </c>
      <c r="M254">
        <v>39.033333333333331</v>
      </c>
      <c r="N254">
        <v>60.509696969697295</v>
      </c>
    </row>
    <row r="255" spans="1:14" x14ac:dyDescent="0.25">
      <c r="A255" s="1"/>
      <c r="B255" s="1" t="s">
        <v>25</v>
      </c>
      <c r="C255" s="1">
        <v>40</v>
      </c>
      <c r="D255" s="1">
        <v>25.5</v>
      </c>
      <c r="E255" s="1">
        <v>32.5</v>
      </c>
      <c r="F255" s="1">
        <v>0</v>
      </c>
      <c r="G255" s="1">
        <v>26.1</v>
      </c>
      <c r="H255" s="1">
        <v>19.899999999999999</v>
      </c>
      <c r="I255" s="1"/>
      <c r="J255" t="s">
        <v>22</v>
      </c>
      <c r="K255">
        <v>12</v>
      </c>
      <c r="L255">
        <v>393.50000000000006</v>
      </c>
      <c r="M255">
        <v>32.791666666666671</v>
      </c>
      <c r="N255">
        <v>38.671742424242026</v>
      </c>
    </row>
    <row r="256" spans="1:14" x14ac:dyDescent="0.25">
      <c r="A256" s="1"/>
      <c r="B256" s="1" t="s">
        <v>27</v>
      </c>
      <c r="C256" s="1">
        <v>35.700000000000003</v>
      </c>
      <c r="D256" s="1">
        <v>26.8</v>
      </c>
      <c r="E256" s="1">
        <v>0</v>
      </c>
      <c r="F256" s="1">
        <v>0</v>
      </c>
      <c r="G256" s="1">
        <v>28.2</v>
      </c>
      <c r="H256" s="1">
        <v>23.4</v>
      </c>
      <c r="I256" s="1"/>
      <c r="J256" t="s">
        <v>24</v>
      </c>
      <c r="K256">
        <v>12</v>
      </c>
      <c r="L256">
        <v>255.6</v>
      </c>
      <c r="M256">
        <v>21.3</v>
      </c>
      <c r="N256">
        <v>264.71999999999991</v>
      </c>
    </row>
    <row r="257" spans="1:16" x14ac:dyDescent="0.25">
      <c r="A257" s="1"/>
      <c r="B257" s="1" t="s">
        <v>29</v>
      </c>
      <c r="C257" s="1">
        <v>24.1</v>
      </c>
      <c r="D257" s="1">
        <v>41.3</v>
      </c>
      <c r="E257" s="1">
        <v>30.8</v>
      </c>
      <c r="F257" s="1">
        <v>0</v>
      </c>
      <c r="G257" s="1">
        <v>34</v>
      </c>
      <c r="H257" s="1">
        <v>26.6</v>
      </c>
      <c r="I257" s="1"/>
      <c r="J257" t="s">
        <v>26</v>
      </c>
      <c r="K257">
        <v>12</v>
      </c>
      <c r="L257">
        <v>66320.5</v>
      </c>
      <c r="M257">
        <v>5526.708333333333</v>
      </c>
      <c r="N257">
        <v>366166451.83901513</v>
      </c>
    </row>
    <row r="258" spans="1:16" x14ac:dyDescent="0.25">
      <c r="A258" s="1"/>
      <c r="B258" s="1" t="s">
        <v>31</v>
      </c>
      <c r="C258" s="1">
        <v>39.1</v>
      </c>
      <c r="D258" s="1">
        <v>27.1</v>
      </c>
      <c r="E258" s="1">
        <v>0</v>
      </c>
      <c r="F258" s="1">
        <v>0</v>
      </c>
      <c r="G258" s="1">
        <v>29.1</v>
      </c>
      <c r="H258" s="1">
        <v>47.5</v>
      </c>
      <c r="I258" s="1"/>
      <c r="J258" t="s">
        <v>28</v>
      </c>
      <c r="K258">
        <v>12</v>
      </c>
      <c r="L258">
        <v>384.10000000000008</v>
      </c>
      <c r="M258">
        <v>32.00833333333334</v>
      </c>
      <c r="N258">
        <v>150.61174242424187</v>
      </c>
    </row>
    <row r="259" spans="1:16" ht="15.75" thickBot="1" x14ac:dyDescent="0.3">
      <c r="A259" s="1"/>
      <c r="B259" s="1" t="s">
        <v>32</v>
      </c>
      <c r="C259" s="1">
        <v>30.9</v>
      </c>
      <c r="D259" s="1">
        <v>34.700000000000003</v>
      </c>
      <c r="E259" s="1">
        <v>0</v>
      </c>
      <c r="F259" s="1">
        <v>0</v>
      </c>
      <c r="G259" s="1">
        <v>30.1</v>
      </c>
      <c r="H259" s="1">
        <v>29</v>
      </c>
      <c r="I259" s="1"/>
      <c r="J259" s="5" t="s">
        <v>30</v>
      </c>
      <c r="K259" s="5">
        <v>12</v>
      </c>
      <c r="L259" s="5">
        <v>399.3</v>
      </c>
      <c r="M259" s="5">
        <v>33.274999999999999</v>
      </c>
      <c r="N259" s="5">
        <v>92.696590909090773</v>
      </c>
    </row>
    <row r="260" spans="1:16" x14ac:dyDescent="0.25">
      <c r="A260" s="1"/>
      <c r="B260" s="1" t="s">
        <v>33</v>
      </c>
      <c r="C260" s="1">
        <v>37.200000000000003</v>
      </c>
      <c r="D260" s="1">
        <v>23.6</v>
      </c>
      <c r="E260" s="1">
        <v>0</v>
      </c>
      <c r="F260" s="1">
        <v>0</v>
      </c>
      <c r="G260" s="1">
        <v>34.6</v>
      </c>
      <c r="H260" s="1">
        <v>31.3</v>
      </c>
      <c r="I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1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t="s">
        <v>34</v>
      </c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4" t="s">
        <v>35</v>
      </c>
      <c r="K263" s="4" t="s">
        <v>36</v>
      </c>
      <c r="L263" s="4" t="s">
        <v>37</v>
      </c>
      <c r="M263" s="4" t="s">
        <v>38</v>
      </c>
      <c r="N263" s="4" t="s">
        <v>39</v>
      </c>
      <c r="O263" s="4" t="s">
        <v>40</v>
      </c>
      <c r="P263" s="4" t="s">
        <v>41</v>
      </c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t="s">
        <v>42</v>
      </c>
      <c r="K264">
        <v>301955169.11610794</v>
      </c>
      <c r="L264">
        <v>5</v>
      </c>
      <c r="M264">
        <v>60391033.823221587</v>
      </c>
      <c r="N264">
        <v>0.98956526532074185</v>
      </c>
      <c r="O264" s="6">
        <v>0.43095181532229809</v>
      </c>
      <c r="P264">
        <v>2.3538089579190342</v>
      </c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t="s">
        <v>43</v>
      </c>
      <c r="K265">
        <v>4027837649.5366669</v>
      </c>
      <c r="L265">
        <v>66</v>
      </c>
      <c r="M265">
        <v>61027843.174797982</v>
      </c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1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5" t="s">
        <v>44</v>
      </c>
      <c r="K267" s="5">
        <v>4329792818.6527748</v>
      </c>
      <c r="L267" s="5">
        <v>71</v>
      </c>
      <c r="M267" s="5"/>
      <c r="N267" s="5"/>
      <c r="O267" s="5"/>
      <c r="P267" s="5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14" x14ac:dyDescent="0.25">
      <c r="A295" s="1"/>
      <c r="B295" s="1" t="s">
        <v>8</v>
      </c>
      <c r="C295" s="1">
        <v>2016</v>
      </c>
      <c r="D295" s="1">
        <v>2017</v>
      </c>
      <c r="E295" s="1">
        <v>2019</v>
      </c>
      <c r="F295" s="1">
        <v>2020</v>
      </c>
      <c r="G295" s="1">
        <v>2021</v>
      </c>
      <c r="H295" s="1">
        <v>2022</v>
      </c>
      <c r="I295" s="1"/>
    </row>
    <row r="296" spans="1:14" x14ac:dyDescent="0.25">
      <c r="A296" s="1"/>
      <c r="B296" s="1" t="s">
        <v>10</v>
      </c>
      <c r="C296" s="1">
        <v>62.8</v>
      </c>
      <c r="D296" s="1">
        <v>47.1</v>
      </c>
      <c r="E296" s="1">
        <v>44.7</v>
      </c>
      <c r="F296" s="1">
        <v>50.7</v>
      </c>
      <c r="G296" s="1">
        <v>1.2</v>
      </c>
      <c r="H296" s="1">
        <v>55.5</v>
      </c>
      <c r="I296" s="1"/>
      <c r="J296" t="s">
        <v>9</v>
      </c>
    </row>
    <row r="297" spans="1:14" x14ac:dyDescent="0.25">
      <c r="A297" s="1"/>
      <c r="B297" s="1" t="s">
        <v>11</v>
      </c>
      <c r="C297" s="1">
        <v>72.400000000000006</v>
      </c>
      <c r="D297" s="1">
        <v>57.9</v>
      </c>
      <c r="E297" s="1">
        <v>66.400000000000006</v>
      </c>
      <c r="F297" s="1">
        <v>0</v>
      </c>
      <c r="G297" s="1">
        <v>72.400000000000006</v>
      </c>
      <c r="H297" s="1">
        <v>86.9</v>
      </c>
      <c r="I297" s="1"/>
    </row>
    <row r="298" spans="1:14" ht="15.75" thickBot="1" x14ac:dyDescent="0.3">
      <c r="A298" s="1"/>
      <c r="B298" s="1" t="s">
        <v>13</v>
      </c>
      <c r="C298" s="1">
        <v>89.3</v>
      </c>
      <c r="D298" s="1">
        <v>64</v>
      </c>
      <c r="E298" s="1">
        <v>50.7</v>
      </c>
      <c r="F298" s="1">
        <v>1.2</v>
      </c>
      <c r="G298" s="1">
        <v>78.5</v>
      </c>
      <c r="H298" s="1">
        <v>61.6</v>
      </c>
      <c r="I298" s="1"/>
      <c r="J298" t="s">
        <v>12</v>
      </c>
    </row>
    <row r="299" spans="1:14" x14ac:dyDescent="0.25">
      <c r="A299" s="1"/>
      <c r="B299" s="1" t="s">
        <v>19</v>
      </c>
      <c r="C299" s="1">
        <v>72.400000000000006</v>
      </c>
      <c r="D299" s="1">
        <v>73.599999999999994</v>
      </c>
      <c r="E299" s="1">
        <v>55.5</v>
      </c>
      <c r="F299" s="1">
        <v>0</v>
      </c>
      <c r="G299" s="1">
        <v>65.2</v>
      </c>
      <c r="H299" s="1">
        <v>66.400000000000006</v>
      </c>
      <c r="I299" s="1"/>
      <c r="J299" s="4" t="s">
        <v>14</v>
      </c>
      <c r="K299" s="4" t="s">
        <v>15</v>
      </c>
      <c r="L299" s="4" t="s">
        <v>16</v>
      </c>
      <c r="M299" s="4" t="s">
        <v>17</v>
      </c>
      <c r="N299" s="4" t="s">
        <v>18</v>
      </c>
    </row>
    <row r="300" spans="1:14" x14ac:dyDescent="0.25">
      <c r="A300" s="1"/>
      <c r="B300" s="1" t="s">
        <v>21</v>
      </c>
      <c r="C300" s="1">
        <v>64</v>
      </c>
      <c r="D300" s="1">
        <v>57.9</v>
      </c>
      <c r="E300" s="1">
        <v>38.6</v>
      </c>
      <c r="F300" s="1">
        <v>0</v>
      </c>
      <c r="G300" s="1">
        <v>71.2</v>
      </c>
      <c r="H300" s="1">
        <v>68.8</v>
      </c>
      <c r="I300" s="1"/>
      <c r="J300" t="s">
        <v>20</v>
      </c>
      <c r="K300">
        <v>12</v>
      </c>
      <c r="L300">
        <v>809.9</v>
      </c>
      <c r="M300">
        <v>67.49166666666666</v>
      </c>
      <c r="N300">
        <v>98.41174242424313</v>
      </c>
    </row>
    <row r="301" spans="1:14" x14ac:dyDescent="0.25">
      <c r="A301" s="1"/>
      <c r="B301" s="1" t="s">
        <v>23</v>
      </c>
      <c r="C301" s="1">
        <v>66.400000000000006</v>
      </c>
      <c r="D301" s="1">
        <v>67.599999999999994</v>
      </c>
      <c r="E301" s="1">
        <v>65.2</v>
      </c>
      <c r="F301" s="1">
        <v>0</v>
      </c>
      <c r="G301" s="1">
        <v>57.9</v>
      </c>
      <c r="H301" s="1">
        <v>43.5</v>
      </c>
      <c r="I301" s="1"/>
      <c r="J301" t="s">
        <v>22</v>
      </c>
      <c r="K301">
        <v>12</v>
      </c>
      <c r="L301">
        <v>706.1</v>
      </c>
      <c r="M301">
        <v>58.841666666666669</v>
      </c>
      <c r="N301">
        <v>99.095378787878545</v>
      </c>
    </row>
    <row r="302" spans="1:14" x14ac:dyDescent="0.25">
      <c r="A302" s="1"/>
      <c r="B302" s="1" t="s">
        <v>25</v>
      </c>
      <c r="C302" s="1">
        <v>67.599999999999994</v>
      </c>
      <c r="D302" s="1">
        <v>45.9</v>
      </c>
      <c r="E302" s="1">
        <v>76</v>
      </c>
      <c r="F302" s="1">
        <v>0</v>
      </c>
      <c r="G302" s="1">
        <v>44.7</v>
      </c>
      <c r="H302" s="1">
        <v>36.200000000000003</v>
      </c>
      <c r="I302" s="1"/>
      <c r="J302" t="s">
        <v>24</v>
      </c>
      <c r="K302">
        <v>12</v>
      </c>
      <c r="L302">
        <v>447.8</v>
      </c>
      <c r="M302">
        <v>37.31666666666667</v>
      </c>
      <c r="N302">
        <v>846.91606060606068</v>
      </c>
    </row>
    <row r="303" spans="1:14" x14ac:dyDescent="0.25">
      <c r="A303" s="1"/>
      <c r="B303" s="1" t="s">
        <v>27</v>
      </c>
      <c r="C303" s="1">
        <v>67.599999999999994</v>
      </c>
      <c r="D303" s="1">
        <v>54.3</v>
      </c>
      <c r="E303" s="1">
        <v>0</v>
      </c>
      <c r="F303" s="1">
        <v>0</v>
      </c>
      <c r="G303" s="1">
        <v>51.9</v>
      </c>
      <c r="H303" s="1">
        <v>48.3</v>
      </c>
      <c r="I303" s="1"/>
      <c r="J303" t="s">
        <v>26</v>
      </c>
      <c r="K303">
        <v>12</v>
      </c>
      <c r="L303">
        <v>51.900000000000006</v>
      </c>
      <c r="M303">
        <v>4.3250000000000002</v>
      </c>
      <c r="N303">
        <v>213.40568181818182</v>
      </c>
    </row>
    <row r="304" spans="1:14" x14ac:dyDescent="0.25">
      <c r="A304" s="1"/>
      <c r="B304" s="1" t="s">
        <v>29</v>
      </c>
      <c r="C304" s="1">
        <v>48.3</v>
      </c>
      <c r="D304" s="1">
        <v>74.8</v>
      </c>
      <c r="E304" s="1">
        <v>49.5</v>
      </c>
      <c r="F304" s="1">
        <v>0</v>
      </c>
      <c r="G304" s="1">
        <v>56.7</v>
      </c>
      <c r="H304" s="1">
        <v>48.3</v>
      </c>
      <c r="I304" s="1"/>
      <c r="J304" t="s">
        <v>28</v>
      </c>
      <c r="K304">
        <v>12</v>
      </c>
      <c r="L304">
        <v>675.89999999999986</v>
      </c>
      <c r="M304">
        <v>56.324999999999989</v>
      </c>
      <c r="N304">
        <v>390.12386363636455</v>
      </c>
    </row>
    <row r="305" spans="1:16" ht="15.75" thickBot="1" x14ac:dyDescent="0.3">
      <c r="A305" s="1"/>
      <c r="B305" s="1" t="s">
        <v>31</v>
      </c>
      <c r="C305" s="1">
        <v>76</v>
      </c>
      <c r="D305" s="1">
        <v>53.1</v>
      </c>
      <c r="E305" s="1">
        <v>0</v>
      </c>
      <c r="F305" s="1">
        <v>0</v>
      </c>
      <c r="G305" s="1">
        <v>55.5</v>
      </c>
      <c r="H305" s="1">
        <v>82.1</v>
      </c>
      <c r="I305" s="1"/>
      <c r="J305" s="5" t="s">
        <v>30</v>
      </c>
      <c r="K305" s="5">
        <v>12</v>
      </c>
      <c r="L305" s="5">
        <v>707.40000000000009</v>
      </c>
      <c r="M305" s="5">
        <v>58.95000000000001</v>
      </c>
      <c r="N305" s="5">
        <v>228.26999999999879</v>
      </c>
      <c r="O305">
        <f>AVERAGE(N300:N305)</f>
        <v>312.70378787878798</v>
      </c>
    </row>
    <row r="306" spans="1:16" x14ac:dyDescent="0.25">
      <c r="A306" s="1"/>
      <c r="B306" s="1" t="s">
        <v>32</v>
      </c>
      <c r="C306" s="1">
        <v>64</v>
      </c>
      <c r="D306" s="1">
        <v>62.8</v>
      </c>
      <c r="E306" s="1">
        <v>0</v>
      </c>
      <c r="F306" s="1">
        <v>0</v>
      </c>
      <c r="G306" s="1">
        <v>57.9</v>
      </c>
      <c r="H306" s="1">
        <v>56.7</v>
      </c>
      <c r="I306" s="1"/>
    </row>
    <row r="307" spans="1:16" x14ac:dyDescent="0.25">
      <c r="A307" s="1"/>
      <c r="B307" s="1" t="s">
        <v>33</v>
      </c>
      <c r="C307" s="1">
        <v>59.1</v>
      </c>
      <c r="D307" s="1">
        <v>47.1</v>
      </c>
      <c r="E307" s="1">
        <v>1.2</v>
      </c>
      <c r="F307" s="1">
        <v>0</v>
      </c>
      <c r="G307" s="1">
        <v>62.8</v>
      </c>
      <c r="H307" s="1">
        <v>53.1</v>
      </c>
      <c r="I307" s="1"/>
    </row>
    <row r="308" spans="1:1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t="s">
        <v>34</v>
      </c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4" t="s">
        <v>35</v>
      </c>
      <c r="K309" s="4" t="s">
        <v>36</v>
      </c>
      <c r="L309" s="4" t="s">
        <v>37</v>
      </c>
      <c r="M309" s="4" t="s">
        <v>38</v>
      </c>
      <c r="N309" s="4" t="s">
        <v>39</v>
      </c>
      <c r="O309" s="4" t="s">
        <v>40</v>
      </c>
      <c r="P309" s="4" t="s">
        <v>41</v>
      </c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t="s">
        <v>42</v>
      </c>
      <c r="K310">
        <v>32454.644999999993</v>
      </c>
      <c r="L310">
        <v>5</v>
      </c>
      <c r="M310">
        <v>6490.9289999999983</v>
      </c>
      <c r="N310">
        <v>20.75743643539122</v>
      </c>
      <c r="O310" s="6">
        <v>2.1276258464663659E-12</v>
      </c>
      <c r="P310">
        <v>2.3538089579190342</v>
      </c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t="s">
        <v>43</v>
      </c>
      <c r="K311">
        <v>20638.45</v>
      </c>
      <c r="L311">
        <v>66</v>
      </c>
      <c r="M311">
        <v>312.70378787878786</v>
      </c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1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5" t="s">
        <v>44</v>
      </c>
      <c r="K313" s="5">
        <v>53093.094999999994</v>
      </c>
      <c r="L313" s="5">
        <v>71</v>
      </c>
      <c r="M313" s="5"/>
      <c r="N313" s="5"/>
      <c r="O313" s="5"/>
      <c r="P313" s="5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7" t="s">
        <v>46</v>
      </c>
      <c r="J317" s="1"/>
      <c r="K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 t="s">
        <v>47</v>
      </c>
      <c r="J318" s="1" t="s">
        <v>48</v>
      </c>
      <c r="K318" s="1" t="s">
        <v>49</v>
      </c>
      <c r="L318" s="1"/>
      <c r="M318" s="1" t="s">
        <v>50</v>
      </c>
      <c r="N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 t="s">
        <v>51</v>
      </c>
      <c r="I319" s="1" t="s">
        <v>52</v>
      </c>
      <c r="J319">
        <f>ABS(M300-M301)</f>
        <v>8.6499999999999915</v>
      </c>
      <c r="K319">
        <v>21.18478421482115</v>
      </c>
      <c r="L319" s="1"/>
      <c r="M319" s="1" t="str">
        <f>IF(J319&gt;K319,"Yes","No")</f>
        <v>No</v>
      </c>
      <c r="N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8" t="s">
        <v>53</v>
      </c>
      <c r="I320" s="8" t="s">
        <v>54</v>
      </c>
      <c r="J320" s="6">
        <f>ABS(M300-M302)</f>
        <v>30.17499999999999</v>
      </c>
      <c r="K320" s="6">
        <v>21.18478421482115</v>
      </c>
      <c r="L320" s="6"/>
      <c r="M320" s="8" t="str">
        <f t="shared" ref="M320:M333" si="1">IF(J320&gt;K320,"Yes","No")</f>
        <v>Yes</v>
      </c>
    </row>
    <row r="321" spans="1:13" x14ac:dyDescent="0.25">
      <c r="A321" s="1"/>
      <c r="B321" s="1"/>
      <c r="C321" s="1"/>
      <c r="D321" s="1"/>
      <c r="E321" s="1"/>
      <c r="F321" s="1"/>
      <c r="G321" s="1"/>
      <c r="H321" s="8" t="s">
        <v>55</v>
      </c>
      <c r="I321" s="8" t="s">
        <v>56</v>
      </c>
      <c r="J321" s="6">
        <f>ABS(M300-M303)</f>
        <v>63.166666666666657</v>
      </c>
      <c r="K321" s="6">
        <v>21.18478421482115</v>
      </c>
      <c r="L321" s="6"/>
      <c r="M321" s="8" t="str">
        <f t="shared" si="1"/>
        <v>Yes</v>
      </c>
    </row>
    <row r="322" spans="1:13" x14ac:dyDescent="0.25">
      <c r="A322" s="1"/>
      <c r="B322" s="1"/>
      <c r="C322" s="1"/>
      <c r="D322" s="1"/>
      <c r="E322" s="1"/>
      <c r="F322" s="1"/>
      <c r="G322" s="1"/>
      <c r="H322" s="1" t="s">
        <v>57</v>
      </c>
      <c r="I322" s="1" t="s">
        <v>58</v>
      </c>
      <c r="J322">
        <f>ABS(M300-M304)</f>
        <v>11.166666666666671</v>
      </c>
      <c r="K322">
        <v>21.18478421482115</v>
      </c>
      <c r="M322" s="1" t="str">
        <f t="shared" si="1"/>
        <v>No</v>
      </c>
    </row>
    <row r="323" spans="1:13" x14ac:dyDescent="0.25">
      <c r="A323" s="1"/>
      <c r="B323" s="1"/>
      <c r="C323" s="1"/>
      <c r="D323" s="1"/>
      <c r="E323" s="1"/>
      <c r="F323" s="1"/>
      <c r="G323" s="1"/>
      <c r="H323" s="1" t="s">
        <v>59</v>
      </c>
      <c r="I323" s="1" t="s">
        <v>60</v>
      </c>
      <c r="J323">
        <f>ABS(M300-M305)</f>
        <v>8.5416666666666501</v>
      </c>
      <c r="K323">
        <v>21.18478421482115</v>
      </c>
      <c r="M323" s="1" t="str">
        <f t="shared" si="1"/>
        <v>No</v>
      </c>
    </row>
    <row r="324" spans="1:13" x14ac:dyDescent="0.25">
      <c r="A324" s="1"/>
      <c r="B324" s="1"/>
      <c r="C324" s="1"/>
      <c r="D324" s="1"/>
      <c r="E324" s="1"/>
      <c r="F324" s="1"/>
      <c r="G324" s="1"/>
      <c r="H324" s="8" t="s">
        <v>61</v>
      </c>
      <c r="I324" s="8" t="s">
        <v>62</v>
      </c>
      <c r="J324" s="6">
        <f>ABS(M301-M302)</f>
        <v>21.524999999999999</v>
      </c>
      <c r="K324" s="6">
        <v>21.18478421482115</v>
      </c>
      <c r="L324" s="6"/>
      <c r="M324" s="8" t="str">
        <f t="shared" si="1"/>
        <v>Yes</v>
      </c>
    </row>
    <row r="325" spans="1:13" x14ac:dyDescent="0.25">
      <c r="A325" s="1"/>
      <c r="B325" s="1"/>
      <c r="C325" s="1"/>
      <c r="D325" s="1"/>
      <c r="E325" s="1"/>
      <c r="F325" s="1"/>
      <c r="G325" s="1"/>
      <c r="H325" s="8" t="s">
        <v>63</v>
      </c>
      <c r="I325" s="8" t="s">
        <v>64</v>
      </c>
      <c r="J325" s="6">
        <f>ABS(M301-M303)</f>
        <v>54.516666666666666</v>
      </c>
      <c r="K325" s="6">
        <v>21.18478421482115</v>
      </c>
      <c r="L325" s="6"/>
      <c r="M325" s="8" t="str">
        <f t="shared" si="1"/>
        <v>Yes</v>
      </c>
    </row>
    <row r="326" spans="1:13" x14ac:dyDescent="0.25">
      <c r="A326" s="1"/>
      <c r="B326" s="1"/>
      <c r="C326" s="1"/>
      <c r="D326" s="1"/>
      <c r="E326" s="1"/>
      <c r="F326" s="1"/>
      <c r="G326" s="1"/>
      <c r="H326" s="1" t="s">
        <v>65</v>
      </c>
      <c r="I326" s="1" t="s">
        <v>66</v>
      </c>
      <c r="J326">
        <f>ABS(M301-M304)</f>
        <v>2.5166666666666799</v>
      </c>
      <c r="K326">
        <v>21.18478421482115</v>
      </c>
      <c r="M326" s="1" t="str">
        <f t="shared" si="1"/>
        <v>No</v>
      </c>
    </row>
    <row r="327" spans="1:13" x14ac:dyDescent="0.25">
      <c r="A327" s="1"/>
      <c r="B327" s="1"/>
      <c r="C327" s="1"/>
      <c r="D327" s="1"/>
      <c r="E327" s="1"/>
      <c r="F327" s="1"/>
      <c r="G327" s="1"/>
      <c r="H327" s="1" t="s">
        <v>67</v>
      </c>
      <c r="I327" s="1" t="s">
        <v>68</v>
      </c>
      <c r="J327">
        <f>ABS(M301-M305)</f>
        <v>0.10833333333334139</v>
      </c>
      <c r="K327">
        <v>21.18478421482115</v>
      </c>
      <c r="M327" s="1" t="str">
        <f t="shared" si="1"/>
        <v>No</v>
      </c>
    </row>
    <row r="328" spans="1:13" x14ac:dyDescent="0.25">
      <c r="A328" s="1"/>
      <c r="B328" s="1"/>
      <c r="C328" s="1"/>
      <c r="D328" s="1"/>
      <c r="E328" s="1"/>
      <c r="F328" s="1"/>
      <c r="G328" s="1"/>
      <c r="H328" s="8" t="s">
        <v>69</v>
      </c>
      <c r="I328" s="8" t="s">
        <v>70</v>
      </c>
      <c r="J328" s="6">
        <f>ABS(M302-M303)</f>
        <v>32.991666666666667</v>
      </c>
      <c r="K328" s="6">
        <v>21.18478421482115</v>
      </c>
      <c r="L328" s="6"/>
      <c r="M328" s="8" t="str">
        <f t="shared" si="1"/>
        <v>Yes</v>
      </c>
    </row>
    <row r="329" spans="1:13" x14ac:dyDescent="0.25">
      <c r="A329" s="1"/>
      <c r="B329" s="1"/>
      <c r="C329" s="1"/>
      <c r="D329" s="1"/>
      <c r="E329" s="1"/>
      <c r="F329" s="1"/>
      <c r="G329" s="1"/>
      <c r="H329" s="1" t="s">
        <v>71</v>
      </c>
      <c r="I329" s="1" t="s">
        <v>72</v>
      </c>
      <c r="J329">
        <f>ABS(M302-M304)</f>
        <v>19.008333333333319</v>
      </c>
      <c r="K329">
        <v>21.18478421482115</v>
      </c>
      <c r="M329" s="1" t="str">
        <f t="shared" si="1"/>
        <v>No</v>
      </c>
    </row>
    <row r="330" spans="1:13" x14ac:dyDescent="0.25">
      <c r="A330" s="1"/>
      <c r="B330" s="1"/>
      <c r="C330" s="1"/>
      <c r="D330" s="1"/>
      <c r="E330" s="1"/>
      <c r="F330" s="1"/>
      <c r="G330" s="1"/>
      <c r="H330" s="8" t="s">
        <v>73</v>
      </c>
      <c r="I330" s="8" t="s">
        <v>74</v>
      </c>
      <c r="J330" s="6">
        <f>ABS(M302-M305)</f>
        <v>21.63333333333334</v>
      </c>
      <c r="K330" s="6">
        <v>21.18478421482115</v>
      </c>
      <c r="L330" s="6"/>
      <c r="M330" s="8" t="str">
        <f t="shared" si="1"/>
        <v>Yes</v>
      </c>
    </row>
    <row r="331" spans="1:13" x14ac:dyDescent="0.25">
      <c r="A331" s="1"/>
      <c r="B331" s="1"/>
      <c r="C331" s="1"/>
      <c r="D331" s="1"/>
      <c r="E331" s="1"/>
      <c r="F331" s="1"/>
      <c r="G331" s="1"/>
      <c r="H331" s="8" t="s">
        <v>75</v>
      </c>
      <c r="I331" s="8" t="s">
        <v>76</v>
      </c>
      <c r="J331" s="6">
        <f>ABS(M303-M304)</f>
        <v>51.999999999999986</v>
      </c>
      <c r="K331" s="6">
        <v>21.18478421482115</v>
      </c>
      <c r="L331" s="6"/>
      <c r="M331" s="8" t="str">
        <f t="shared" si="1"/>
        <v>Yes</v>
      </c>
    </row>
    <row r="332" spans="1:13" x14ac:dyDescent="0.25">
      <c r="A332" s="1"/>
      <c r="B332" s="1"/>
      <c r="C332" s="1"/>
      <c r="D332" s="1"/>
      <c r="E332" s="1"/>
      <c r="F332" s="1"/>
      <c r="G332" s="1"/>
      <c r="H332" s="8" t="s">
        <v>77</v>
      </c>
      <c r="I332" s="8" t="s">
        <v>78</v>
      </c>
      <c r="J332" s="6">
        <f>ABS(M303-M305)</f>
        <v>54.625000000000007</v>
      </c>
      <c r="K332" s="6">
        <v>21.18478421482115</v>
      </c>
      <c r="L332" s="6"/>
      <c r="M332" s="8" t="str">
        <f t="shared" si="1"/>
        <v>Yes</v>
      </c>
    </row>
    <row r="333" spans="1:13" x14ac:dyDescent="0.25">
      <c r="A333" s="1"/>
      <c r="B333" s="1"/>
      <c r="C333" s="1"/>
      <c r="D333" s="1"/>
      <c r="E333" s="1"/>
      <c r="F333" s="1"/>
      <c r="G333" s="1"/>
      <c r="H333" s="1" t="s">
        <v>79</v>
      </c>
      <c r="I333" s="1" t="s">
        <v>80</v>
      </c>
      <c r="J333">
        <f>ABS(M304-M305)</f>
        <v>2.6250000000000213</v>
      </c>
      <c r="K333">
        <v>21.18478421482115</v>
      </c>
      <c r="M333" s="1" t="str">
        <f t="shared" si="1"/>
        <v>No</v>
      </c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11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11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11" x14ac:dyDescent="0.25">
      <c r="A339" s="1"/>
      <c r="B339" s="1"/>
      <c r="C339" s="1"/>
      <c r="D339" s="1"/>
      <c r="E339" s="1"/>
      <c r="F339" s="1"/>
      <c r="G339" s="1"/>
      <c r="H339" s="7"/>
      <c r="I339" s="7"/>
      <c r="J339" s="7" t="s">
        <v>81</v>
      </c>
      <c r="K339" s="7"/>
    </row>
    <row r="340" spans="1:1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 t="s">
        <v>82</v>
      </c>
      <c r="K343" s="1"/>
    </row>
    <row r="344" spans="1:1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 t="s">
        <v>85</v>
      </c>
      <c r="K344" s="1"/>
    </row>
    <row r="345" spans="1:11" x14ac:dyDescent="0.25">
      <c r="A345" s="1"/>
      <c r="B345" s="1"/>
      <c r="C345" s="1"/>
      <c r="D345" s="1"/>
      <c r="E345" s="1"/>
      <c r="F345" s="1"/>
      <c r="G345" s="1"/>
      <c r="H345" s="1"/>
      <c r="I345" s="1"/>
      <c r="J345">
        <f>4.15*SQRT(M311/12)</f>
        <v>21.18478421482115</v>
      </c>
    </row>
    <row r="346" spans="1:11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11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11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11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11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11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11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 Data</vt:lpstr>
      <vt:lpstr>ANOVA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Ohwofasa, Aghogho</cp:lastModifiedBy>
  <dcterms:created xsi:type="dcterms:W3CDTF">2023-10-17T22:41:43Z</dcterms:created>
  <dcterms:modified xsi:type="dcterms:W3CDTF">2024-04-25T21:56:47Z</dcterms:modified>
</cp:coreProperties>
</file>