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red\Desktop\Bootcamp Assignments\Module 1 challenge\Starter_Code\"/>
    </mc:Choice>
  </mc:AlternateContent>
  <xr:revisionPtr revIDLastSave="0" documentId="8_{2B611018-553C-43BA-A2B5-D22C178E6E8B}" xr6:coauthVersionLast="47" xr6:coauthVersionMax="47" xr10:uidLastSave="{00000000-0000-0000-0000-000000000000}"/>
  <bookViews>
    <workbookView xWindow="0" yWindow="0" windowWidth="19200" windowHeight="21000" firstSheet="3" activeTab="6" xr2:uid="{00000000-000D-0000-FFFF-FFFF00000000}"/>
  </bookViews>
  <sheets>
    <sheet name="Sheet1" sheetId="2" r:id="rId1"/>
    <sheet name="Sheet2" sheetId="3" r:id="rId2"/>
    <sheet name="Sheet7" sheetId="8" r:id="rId3"/>
    <sheet name="Statistical Analysis" sheetId="11" r:id="rId4"/>
    <sheet name="Sheet8" sheetId="9" r:id="rId5"/>
    <sheet name="Sheet9" sheetId="10" r:id="rId6"/>
    <sheet name="Crowdfunding" sheetId="1" r:id="rId7"/>
  </sheets>
  <calcPr calcId="191029" concurrentCalc="0"/>
  <pivotCaches>
    <pivotCache cacheId="0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1" l="1"/>
  <c r="O3" i="11"/>
  <c r="N3" i="11"/>
  <c r="M3" i="11"/>
  <c r="L3" i="11"/>
  <c r="K3" i="11"/>
  <c r="P2" i="11"/>
  <c r="O2" i="11"/>
  <c r="N2" i="11"/>
  <c r="M2" i="11"/>
  <c r="L2" i="11"/>
  <c r="K2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E9" i="11"/>
  <c r="H9" i="11"/>
  <c r="D9" i="11"/>
  <c r="C9" i="11"/>
  <c r="G9" i="11"/>
  <c r="B9" i="11"/>
  <c r="E8" i="11"/>
  <c r="D8" i="11"/>
  <c r="H8" i="11"/>
  <c r="C8" i="11"/>
  <c r="G8" i="11"/>
  <c r="B8" i="11"/>
  <c r="F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N3" i="10"/>
  <c r="M3" i="10"/>
  <c r="L3" i="10"/>
  <c r="K3" i="10"/>
  <c r="J3" i="10"/>
  <c r="I3" i="10"/>
  <c r="N2" i="10"/>
  <c r="M2" i="10"/>
  <c r="L2" i="10"/>
  <c r="K2" i="10"/>
  <c r="J2" i="10"/>
  <c r="I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2" i="10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13" i="9"/>
  <c r="D11" i="9"/>
  <c r="D10" i="9"/>
  <c r="D9" i="9"/>
  <c r="D8" i="9"/>
  <c r="D6" i="9"/>
  <c r="D5" i="9"/>
  <c r="D4" i="9"/>
  <c r="D3" i="9"/>
  <c r="D2" i="9"/>
  <c r="D7" i="9"/>
  <c r="D12" i="9"/>
  <c r="C7" i="9"/>
  <c r="C11" i="9"/>
  <c r="C10" i="9"/>
  <c r="C9" i="9"/>
  <c r="C8" i="9"/>
  <c r="C6" i="9"/>
  <c r="C5" i="9"/>
  <c r="C4" i="9"/>
  <c r="C12" i="9"/>
  <c r="C13" i="9"/>
  <c r="C3" i="9"/>
  <c r="C2" i="9"/>
  <c r="B13" i="9"/>
  <c r="B2" i="9"/>
  <c r="B12" i="9"/>
  <c r="B11" i="9"/>
  <c r="B10" i="9"/>
  <c r="B9" i="9"/>
  <c r="B8" i="9"/>
  <c r="B7" i="9"/>
  <c r="B6" i="9"/>
  <c r="B5" i="9"/>
  <c r="B4" i="9"/>
  <c r="B3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7" i="11"/>
  <c r="G7" i="11"/>
  <c r="H7" i="11"/>
  <c r="F11" i="11"/>
  <c r="G11" i="11"/>
  <c r="H11" i="11"/>
  <c r="F2" i="11"/>
  <c r="F12" i="11"/>
  <c r="G2" i="11"/>
  <c r="G12" i="11"/>
  <c r="H12" i="11"/>
  <c r="F3" i="11"/>
  <c r="F13" i="11"/>
  <c r="G3" i="11"/>
  <c r="G13" i="11"/>
  <c r="H3" i="11"/>
  <c r="H13" i="11"/>
  <c r="F9" i="11"/>
  <c r="E5" i="11"/>
  <c r="F5" i="11"/>
  <c r="E10" i="11"/>
  <c r="F10" i="11"/>
  <c r="E6" i="11"/>
  <c r="G6" i="11"/>
  <c r="E11" i="11"/>
  <c r="E2" i="11"/>
  <c r="H2" i="11"/>
  <c r="E7" i="11"/>
  <c r="E12" i="11"/>
  <c r="E3" i="11"/>
  <c r="E13" i="11"/>
  <c r="E4" i="11"/>
  <c r="H4" i="11"/>
  <c r="H6" i="11"/>
  <c r="F6" i="11"/>
  <c r="H5" i="11"/>
  <c r="G4" i="11"/>
  <c r="H10" i="11"/>
  <c r="G10" i="11"/>
  <c r="G5" i="11"/>
  <c r="F4" i="11"/>
</calcChain>
</file>

<file path=xl/sharedStrings.xml><?xml version="1.0" encoding="utf-8"?>
<sst xmlns="http://schemas.openxmlformats.org/spreadsheetml/2006/main" count="8164" uniqueCount="2116">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</sst>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2).xlsx]Sheet1!PivotTable1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FE3-B74F-6CD628D21F7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B-4FE3-B74F-6CD628D21F7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B-4FE3-B74F-6CD628D21F7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B-4FE3-B74F-6CD628D2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253519"/>
        <c:axId val="1468256399"/>
      </c:barChart>
      <c:catAx>
        <c:axId val="146825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56399"/>
        <c:crosses val="autoZero"/>
        <c:auto val="1"/>
        <c:lblAlgn val="ctr"/>
        <c:lblOffset val="100"/>
        <c:noMultiLvlLbl val="0"/>
      </c:catAx>
      <c:valAx>
        <c:axId val="14682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5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2).xlsx]Sheet2!PivotTable2</c:name>
    <c:fmtId val="3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87C-969F-3328108EE23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87C-969F-3328108EE23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87C-969F-3328108EE23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87C-969F-3328108E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131071"/>
        <c:axId val="1472720303"/>
      </c:barChart>
      <c:catAx>
        <c:axId val="16961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20303"/>
        <c:crosses val="autoZero"/>
        <c:auto val="1"/>
        <c:lblAlgn val="ctr"/>
        <c:lblOffset val="100"/>
        <c:noMultiLvlLbl val="0"/>
      </c:catAx>
      <c:valAx>
        <c:axId val="14727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3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2).xlsx]Sheet7!PivotTable7</c:name>
    <c:fmtId val="1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A-4D13-A265-B11346EF9A74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A-4D13-A265-B11346EF9A74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EA-4D13-A265-B11346EF9A74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EA-4D13-A265-B11346EF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84255"/>
        <c:axId val="1472694735"/>
      </c:lineChart>
      <c:catAx>
        <c:axId val="19956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94735"/>
        <c:crosses val="autoZero"/>
        <c:auto val="1"/>
        <c:lblAlgn val="ctr"/>
        <c:lblOffset val="100"/>
        <c:noMultiLvlLbl val="0"/>
      </c:catAx>
      <c:valAx>
        <c:axId val="14726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'Statistical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'Statistical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0.59874608150470221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5-4385-852A-A39D2E6DFBE0}"/>
            </c:ext>
          </c:extLst>
        </c:ser>
        <c:ser>
          <c:idx val="1"/>
          <c:order val="1"/>
          <c:tx>
            <c:strRef>
              <c:f>'Statistical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'Statistical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'Statistical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0.39498432601880878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5-4385-852A-A39D2E6DFBE0}"/>
            </c:ext>
          </c:extLst>
        </c:ser>
        <c:ser>
          <c:idx val="2"/>
          <c:order val="2"/>
          <c:tx>
            <c:strRef>
              <c:f>'Statistical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'Statistical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'Statistical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6.269592476489028E-3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5-4385-852A-A39D2E6D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295855"/>
        <c:axId val="2050304015"/>
      </c:lineChart>
      <c:catAx>
        <c:axId val="20502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04015"/>
        <c:crosses val="autoZero"/>
        <c:auto val="1"/>
        <c:lblAlgn val="ctr"/>
        <c:lblOffset val="100"/>
        <c:noMultiLvlLbl val="0"/>
      </c:catAx>
      <c:valAx>
        <c:axId val="20503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0.59874608150470221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1-4A69-9A4A-5C71190A5B9C}"/>
            </c:ext>
          </c:extLst>
        </c:ser>
        <c:ser>
          <c:idx val="1"/>
          <c:order val="1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0.39498432601880878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1-4A69-9A4A-5C71190A5B9C}"/>
            </c:ext>
          </c:extLst>
        </c:ser>
        <c:ser>
          <c:idx val="2"/>
          <c:order val="2"/>
          <c:tx>
            <c:strRef>
              <c:f>Sheet8!$H$1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6.269592476489028E-3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1-4A69-9A4A-5C71190A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295855"/>
        <c:axId val="2050304015"/>
      </c:lineChart>
      <c:catAx>
        <c:axId val="20502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04015"/>
        <c:crosses val="autoZero"/>
        <c:auto val="1"/>
        <c:lblAlgn val="ctr"/>
        <c:lblOffset val="100"/>
        <c:noMultiLvlLbl val="0"/>
      </c:catAx>
      <c:valAx>
        <c:axId val="20503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161925</xdr:rowOff>
    </xdr:from>
    <xdr:to>
      <xdr:col>16</xdr:col>
      <xdr:colOff>357187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A2EE2-7345-5F0B-CA5D-91095AEC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633411</xdr:colOff>
      <xdr:row>2</xdr:row>
      <xdr:rowOff>133350</xdr:rowOff>
    </xdr:from>
    <xdr:to>
      <xdr:col>17</xdr:col>
      <xdr:colOff>161924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39D68-394E-C133-4DAC-BBD96E0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76200</xdr:rowOff>
    </xdr:from>
    <xdr:to>
      <xdr:col>12</xdr:col>
      <xdr:colOff>642937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53EFA-7F5D-67D6-EAE2-C8875B9E3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1333500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53F63-D7CA-4B50-AD09-45D14AB98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1333500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703CC-C21A-C5DA-73F4-5062C353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" refreshedDate="45092.706407638892" createdVersion="8" refreshedVersion="8" minRefreshableVersion="3" recordCount="1000" xr:uid="{B2EE0C23-22B3-4912-9779-06F154C9113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016AA-4036-491F-B38C-CD13BAA51E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973A9-2D5C-4FD6-B8B9-E649F43B011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D6D1B-B1E6-488B-97DD-B43F3FAF9E6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0E24-4BAF-4766-A633-B84B5CF365ED}">
  <sheetPr codeName="Sheet1"/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2070</v>
      </c>
    </row>
    <row r="3" spans="1:6" x14ac:dyDescent="0.25">
      <c r="A3" s="4" t="s">
        <v>2069</v>
      </c>
      <c r="B3" s="4" t="s">
        <v>2068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2062</v>
      </c>
      <c r="E8">
        <v>4</v>
      </c>
      <c r="F8">
        <v>4</v>
      </c>
    </row>
    <row r="9" spans="1:6" x14ac:dyDescent="0.25">
      <c r="A9" s="5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A872-2DE0-4057-AB62-E799B7DB901D}">
  <sheetPr codeName="Sheet2"/>
  <dimension ref="A1:F30"/>
  <sheetViews>
    <sheetView zoomScale="70" zoomScaleNormal="70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2070</v>
      </c>
    </row>
    <row r="2" spans="1:6" x14ac:dyDescent="0.25">
      <c r="A2" s="4" t="s">
        <v>2064</v>
      </c>
      <c r="B2" t="s">
        <v>2070</v>
      </c>
    </row>
    <row r="4" spans="1:6" x14ac:dyDescent="0.25">
      <c r="A4" s="4" t="s">
        <v>2069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2063</v>
      </c>
      <c r="E7">
        <v>4</v>
      </c>
      <c r="F7">
        <v>4</v>
      </c>
    </row>
    <row r="8" spans="1:6" x14ac:dyDescent="0.25">
      <c r="A8" s="5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2041</v>
      </c>
      <c r="C10">
        <v>8</v>
      </c>
      <c r="E10">
        <v>10</v>
      </c>
      <c r="F10">
        <v>18</v>
      </c>
    </row>
    <row r="11" spans="1:6" x14ac:dyDescent="0.25">
      <c r="A11" s="5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2055</v>
      </c>
      <c r="C15">
        <v>3</v>
      </c>
      <c r="E15">
        <v>4</v>
      </c>
      <c r="F15">
        <v>7</v>
      </c>
    </row>
    <row r="16" spans="1:6" x14ac:dyDescent="0.25">
      <c r="A16" s="5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2054</v>
      </c>
      <c r="C20">
        <v>4</v>
      </c>
      <c r="E20">
        <v>4</v>
      </c>
      <c r="F20">
        <v>8</v>
      </c>
    </row>
    <row r="21" spans="1:6" x14ac:dyDescent="0.25">
      <c r="A21" s="5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2061</v>
      </c>
      <c r="C22">
        <v>9</v>
      </c>
      <c r="E22">
        <v>5</v>
      </c>
      <c r="F22">
        <v>14</v>
      </c>
    </row>
    <row r="23" spans="1:6" x14ac:dyDescent="0.25">
      <c r="A23" s="5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2057</v>
      </c>
      <c r="C25">
        <v>7</v>
      </c>
      <c r="E25">
        <v>14</v>
      </c>
      <c r="F25">
        <v>21</v>
      </c>
    </row>
    <row r="26" spans="1:6" x14ac:dyDescent="0.25">
      <c r="A26" s="5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2060</v>
      </c>
      <c r="E29">
        <v>3</v>
      </c>
      <c r="F29">
        <v>3</v>
      </c>
    </row>
    <row r="30" spans="1:6" x14ac:dyDescent="0.2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61F1-5B7E-4AB3-8CE3-FA26726449B1}">
  <sheetPr codeName="Sheet3"/>
  <dimension ref="A1:F18"/>
  <sheetViews>
    <sheetView workbookViewId="0">
      <selection activeCell="S34" sqref="S3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2064</v>
      </c>
      <c r="B1" t="s">
        <v>2070</v>
      </c>
    </row>
    <row r="2" spans="1:6" x14ac:dyDescent="0.25">
      <c r="A2" s="4" t="s">
        <v>2085</v>
      </c>
      <c r="B2" t="s">
        <v>2070</v>
      </c>
    </row>
    <row r="4" spans="1:6" x14ac:dyDescent="0.25">
      <c r="A4" s="4" t="s">
        <v>2069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5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5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5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5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5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5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5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5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5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5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5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E733-F818-44AC-BB7A-E45731107DF4}">
  <sheetPr codeName="Sheet4"/>
  <dimension ref="A1:P13"/>
  <sheetViews>
    <sheetView workbookViewId="0">
      <selection activeCell="J1" sqref="J1"/>
    </sheetView>
  </sheetViews>
  <sheetFormatPr defaultRowHeight="15.75" x14ac:dyDescent="0.25"/>
  <cols>
    <col min="1" max="1" width="25.75" customWidth="1"/>
    <col min="2" max="2" width="16.5" customWidth="1"/>
    <col min="3" max="3" width="12.625" customWidth="1"/>
    <col min="4" max="4" width="15.375" customWidth="1"/>
    <col min="5" max="5" width="12" customWidth="1"/>
    <col min="6" max="6" width="19.5" customWidth="1"/>
    <col min="7" max="7" width="15.5" customWidth="1"/>
    <col min="8" max="8" width="17.75" customWidth="1"/>
    <col min="12" max="12" width="9.875" bestFit="1" customWidth="1"/>
    <col min="13" max="13" width="9.125" bestFit="1" customWidth="1"/>
    <col min="14" max="14" width="10.875" bestFit="1" customWidth="1"/>
    <col min="15" max="15" width="9.375" bestFit="1" customWidth="1"/>
    <col min="16" max="16" width="16.75" customWidth="1"/>
  </cols>
  <sheetData>
    <row r="1" spans="1:16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  <c r="K1" t="s">
        <v>2110</v>
      </c>
      <c r="L1" t="s">
        <v>2111</v>
      </c>
      <c r="M1" t="s">
        <v>2112</v>
      </c>
      <c r="N1" t="s">
        <v>2113</v>
      </c>
      <c r="O1" t="s">
        <v>2114</v>
      </c>
      <c r="P1" t="s">
        <v>2115</v>
      </c>
    </row>
    <row r="2" spans="1:16" x14ac:dyDescent="0.25">
      <c r="A2" t="s">
        <v>2094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SUM(B2,C2,D2)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  <c r="J2" t="s">
        <v>2108</v>
      </c>
      <c r="K2">
        <f>AVERAGE(Sheet9!B2:B1001)</f>
        <v>851.14690265486729</v>
      </c>
      <c r="L2">
        <f>MEDIAN(Sheet9!B2:B1001)</f>
        <v>201</v>
      </c>
      <c r="M2">
        <f>MIN(Sheet9!B2:B1001)</f>
        <v>16</v>
      </c>
      <c r="N2">
        <f>MAX(Sheet9!B2:B1001)</f>
        <v>7295</v>
      </c>
      <c r="O2">
        <f>_xlfn.VAR.S(Sheet9!B2:B1001)</f>
        <v>1606216.5936295739</v>
      </c>
      <c r="P2">
        <f>_xlfn.STDEV.S(Sheet9!B2:B1001)</f>
        <v>1267.366006183523</v>
      </c>
    </row>
    <row r="3" spans="1:16" x14ac:dyDescent="0.25">
      <c r="A3" t="s">
        <v>2095</v>
      </c>
      <c r="B3">
        <f>COUNTIFS(Crowdfunding!G2:G1001, "successful", Crowdfunding!D2:D1001, "&gt;=1000", Crowdfunding!D2:D1001, "&lt;5000")</f>
        <v>191</v>
      </c>
      <c r="C3">
        <f>COUNTIFS(Crowdfunding!G2:G1001, "failed", Crowdfunding!D2:D1001, "&gt;=1000", Crowdfunding!E2:E1001, "&lt;5000")</f>
        <v>126</v>
      </c>
      <c r="D3">
        <f>COUNTIFS(Crowdfunding!G2:G1001, "Canceled", Crowdfunding!D2:D1001, "&gt;=1000", Crowdfunding!D2:D1001, "&lt;5000")</f>
        <v>2</v>
      </c>
      <c r="E3">
        <f t="shared" ref="E3:E13" si="0">SUM(B3,C3,D3)</f>
        <v>319</v>
      </c>
      <c r="F3" s="8">
        <f t="shared" ref="F3:F13" si="1">B3/E3</f>
        <v>0.59874608150470221</v>
      </c>
      <c r="G3" s="8">
        <f t="shared" ref="G3:G13" si="2">C3/E3</f>
        <v>0.39498432601880878</v>
      </c>
      <c r="H3" s="8">
        <f t="shared" ref="H3:H13" si="3">D3/E3</f>
        <v>6.269592476489028E-3</v>
      </c>
      <c r="J3" t="s">
        <v>2109</v>
      </c>
      <c r="K3">
        <f>AVERAGE(Sheet9!F2:F1001)</f>
        <v>585.61538461538464</v>
      </c>
      <c r="L3" s="9">
        <f>MEDIAN(Sheet9!F2:F1001)</f>
        <v>114.5</v>
      </c>
      <c r="M3" s="9">
        <f>MIN(Sheet9!F2:F1001)</f>
        <v>0</v>
      </c>
      <c r="N3" s="9">
        <f>MAX(Sheet9!F2:F1001)</f>
        <v>6080</v>
      </c>
      <c r="O3" s="9">
        <f>_xlfn.VAR.S(Sheet9!F2:F1001)</f>
        <v>924113.45496927318</v>
      </c>
      <c r="P3" s="9">
        <f>_xlfn.STDEV.S(Sheet9!F2:F1001)</f>
        <v>961.30819978260524</v>
      </c>
    </row>
    <row r="4" spans="1:16" x14ac:dyDescent="0.25">
      <c r="A4" t="s">
        <v>2096</v>
      </c>
      <c r="B4">
        <f>COUNTIFS(Crowdfunding!G2:G1001, "successful", Crowdfunding!D2:D1001, "&gt;=5000", Crowdfunding!D2:D1001, "&lt;10000")</f>
        <v>164</v>
      </c>
      <c r="C4">
        <f>COUNTIFS(Crowdfunding!G2:G1001,"failed", Crowdfunding!D2:D1001, "&gt;=5000", Crowdfunding!D2:D1001, "&lt;10000")</f>
        <v>126</v>
      </c>
      <c r="D4">
        <f>COUNTIFS(Crowdfunding!G2:G1001, "Canceled", Crowdfunding!D2:D1001, "&gt;=5000", Crowdfunding!D2:D1001, 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16" x14ac:dyDescent="0.25">
      <c r="A5" t="s">
        <v>2097</v>
      </c>
      <c r="B5">
        <f>COUNTIFS(Crowdfunding!G2:G1001, "successful", Crowdfunding!D2:D1001, "&gt;=10000", Crowdfunding!D2:D1001, "&lt;15000")</f>
        <v>4</v>
      </c>
      <c r="C5">
        <f>COUNTIFS(Crowdfunding!G2:G1001,"failed", Crowdfunding!D2:D1001, "&gt;=10000", Crowdfunding!D2:D1001, "&lt;15000")</f>
        <v>5</v>
      </c>
      <c r="D5">
        <f>COUNTIFS(Crowdfunding!G2:G1001, "Canceled", Crowdfunding!D2:D1001, "&gt;=10000", Crowdfunding!D2:D1001, "&lt;15000")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16" x14ac:dyDescent="0.25">
      <c r="A6" t="s">
        <v>2098</v>
      </c>
      <c r="B6">
        <f>COUNTIFS(Crowdfunding!G2:G1001, "successful", Crowdfunding!D2:D1001, "&gt;=15000", Crowdfunding!D2:D1001, "&lt;20000")</f>
        <v>10</v>
      </c>
      <c r="C6">
        <f>COUNTIFS(Crowdfunding!G2:G1001, "failed", Crowdfunding!D2:D1001, "&gt;=15000", Crowdfunding!D2:D1001, "&lt;20000")</f>
        <v>0</v>
      </c>
      <c r="D6">
        <f>COUNTIFS(Crowdfunding!G2:G1001, "Canceled", Crowdfunding!D2:D1001, "&gt;=15000", Crowdfunding!D2:D1001, "&lt;20000")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16" x14ac:dyDescent="0.25">
      <c r="A7" t="s">
        <v>2099</v>
      </c>
      <c r="B7">
        <f>COUNTIFS(Crowdfunding!G2:G1001, "successful", Crowdfunding!D2:D1001, "&gt;=20000", Crowdfunding!D2:D1001, "&lt;25000")</f>
        <v>7</v>
      </c>
      <c r="C7">
        <f>COUNTIFS(Crowdfunding!G2:G1001, "failed", Crowdfunding!D2:D1001, "&gt;=20000", Crowdfunding!D2:D1001, "&lt;25000")</f>
        <v>0</v>
      </c>
      <c r="D7">
        <f>COUNTIFS(Crowdfunding!I2:I1001, "successful", Crowdfunding!F2:F1001, "&gt;=20000", Crowdfunding!F2:F1001, "&lt;25000")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16" x14ac:dyDescent="0.25">
      <c r="A8" t="s">
        <v>2100</v>
      </c>
      <c r="B8">
        <f>COUNTIFS(Crowdfunding!G2:G1001, "successful", Crowdfunding!D2:D1001, "&gt;=25000", Crowdfunding!D2:D1001, "&lt;30000")</f>
        <v>11</v>
      </c>
      <c r="C8">
        <f>COUNTIFS(Crowdfunding!G2:G1001, "failed", Crowdfunding!D2:D1001, "&gt;=25000", Crowdfunding!D2:D1001, "&lt;30000")</f>
        <v>3</v>
      </c>
      <c r="D8">
        <f>COUNTIFS(Crowdfunding!G2:G1001, "Canceled", Crowdfunding!D2:D1001, "&gt;=25000", Crowdfunding!D2:D1001, "&lt;30000")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16" x14ac:dyDescent="0.25">
      <c r="A9" t="s">
        <v>2101</v>
      </c>
      <c r="B9">
        <f>COUNTIFS(Crowdfunding!G2:G1001, "successful", Crowdfunding!D2:D1001, "&gt;=30000", Crowdfunding!D2:D1001, "&lt;35000")</f>
        <v>7</v>
      </c>
      <c r="C9">
        <f>COUNTIFS(Crowdfunding!G2:G1001,"failed", Crowdfunding!D2:D1001, "&gt;=30000", Crowdfunding!D2:D1001, "&lt;35000")</f>
        <v>0</v>
      </c>
      <c r="D9">
        <f>COUNTIFS(Crowdfunding!G2:G1001, "Canceled", Crowdfunding!D2:D1001, "&gt;=30000", Crowdfunding!D2:D1001, "&lt;35000")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16" x14ac:dyDescent="0.25">
      <c r="A10" t="s">
        <v>2102</v>
      </c>
      <c r="B10">
        <f>COUNTIFS(Crowdfunding!G2:G1001, "successful", Crowdfunding!D2:D1001, "&gt;=35000", Crowdfunding!D2:D1001, "&lt;40000")</f>
        <v>8</v>
      </c>
      <c r="C10">
        <f>COUNTIFS(Crowdfunding!G2:G1001, "failed", Crowdfunding!D2:D1001, "&gt;=35000", Crowdfunding!D2:D1001, "&lt;40000")</f>
        <v>3</v>
      </c>
      <c r="D10">
        <f>COUNTIFS(Crowdfunding!G2:G1001, "Canceled", Crowdfunding!D2:D1001, "&gt;=35000", Crowdfunding!D2:D1001, "&lt;40000")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16" x14ac:dyDescent="0.25">
      <c r="A11" t="s">
        <v>2103</v>
      </c>
      <c r="B11">
        <f>COUNTIFS(Crowdfunding!G2:G1001, "successful", Crowdfunding!D2:D1001, "&gt;=40000", Crowdfunding!D2:D1001, "&lt;45000")</f>
        <v>11</v>
      </c>
      <c r="C11">
        <f>COUNTIFS(Crowdfunding!G2:G1001, "failed", Crowdfunding!D2:D1001, "&gt;=40000", Crowdfunding!D2:D1001, "&lt;45000")</f>
        <v>3</v>
      </c>
      <c r="D11">
        <f>COUNTIFS(Crowdfunding!G2:G1001, "Canceled", Crowdfunding!D2:D1001, "&gt;=40000", Crowdfunding!D2:D1001, "&lt;45000")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16" x14ac:dyDescent="0.25">
      <c r="A12" t="s">
        <v>2104</v>
      </c>
      <c r="B12">
        <f>COUNTIFS(Crowdfunding!G2:G1001, "successful", Crowdfunding!D2:D1001, "&gt;=45000", Crowdfunding!D2:D1001, "&lt;50000")</f>
        <v>8</v>
      </c>
      <c r="C12">
        <f>COUNTIFS(Crowdfunding!G2:G1001, "failed", Crowdfunding!D2:D1001, "&gt;=45000", Crowdfunding!D2:D1001, "&lt;50000")</f>
        <v>3</v>
      </c>
      <c r="D12">
        <f>COUNTIFS(Crowdfunding!I2:I1001, "successful", Crowdfunding!F2:F1001, "&gt;=45000", Crowdfunding!F2:F1001, "&lt;50000")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16" x14ac:dyDescent="0.25">
      <c r="A13" t="s">
        <v>2105</v>
      </c>
      <c r="B13">
        <f>COUNTIFS(Crowdfunding!G2:G1001, "successful", Crowdfunding!D2:D1001, "&gt;=50000")</f>
        <v>114</v>
      </c>
      <c r="C13">
        <f>COUNTIFS(Crowdfunding!G2:G1001, "failed", Crowdfunding!D2:D1001, "&gt;=50000")</f>
        <v>163</v>
      </c>
      <c r="D13">
        <f>COUNTIFS(Crowdfunding!G2:G1001, "Canceled", Crowdfunding!D2:D1001,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2131-33A7-42E3-99D4-A4A3565C804A}">
  <sheetPr codeName="Sheet5"/>
  <dimension ref="A1:H13"/>
  <sheetViews>
    <sheetView workbookViewId="0">
      <selection activeCell="B2" sqref="B2"/>
    </sheetView>
  </sheetViews>
  <sheetFormatPr defaultRowHeight="15.75" x14ac:dyDescent="0.25"/>
  <cols>
    <col min="1" max="1" width="25.75" customWidth="1"/>
    <col min="2" max="2" width="16.5" customWidth="1"/>
    <col min="3" max="3" width="12.625" customWidth="1"/>
    <col min="4" max="4" width="15.375" customWidth="1"/>
    <col min="5" max="5" width="12" customWidth="1"/>
    <col min="6" max="6" width="19.5" customWidth="1"/>
    <col min="7" max="7" width="15.5" customWidth="1"/>
    <col min="8" max="8" width="17.7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SUM(B2,C2,D2)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COUNTIFS(Crowdfunding!G2:G1001, "successful", Crowdfunding!D2:D1001, "&gt;=1000", Crowdfunding!D2:D1001, "&lt;5000")</f>
        <v>191</v>
      </c>
      <c r="C3">
        <f>COUNTIFS(Crowdfunding!G2:G1001, "failed", Crowdfunding!D2:D1001, "&gt;=1000", Crowdfunding!E2:E1001, "&lt;5000")</f>
        <v>126</v>
      </c>
      <c r="D3">
        <f>COUNTIFS(Crowdfunding!G2:G1001, "Canceled", Crowdfunding!D2:D1001, "&gt;=1000", Crowdfunding!D2:D1001, "&lt;5000")</f>
        <v>2</v>
      </c>
      <c r="E3">
        <f t="shared" ref="E3:E13" si="0">SUM(B3,C3,D3)</f>
        <v>319</v>
      </c>
      <c r="F3" s="8">
        <f t="shared" ref="F3:F13" si="1">B3/E3</f>
        <v>0.59874608150470221</v>
      </c>
      <c r="G3" s="8">
        <f t="shared" ref="G3:G13" si="2">C3/E3</f>
        <v>0.39498432601880878</v>
      </c>
      <c r="H3" s="8">
        <f t="shared" ref="H3:H13" si="3">D3/E3</f>
        <v>6.269592476489028E-3</v>
      </c>
    </row>
    <row r="4" spans="1:8" x14ac:dyDescent="0.25">
      <c r="A4" t="s">
        <v>2096</v>
      </c>
      <c r="B4">
        <f>COUNTIFS(Crowdfunding!G2:G1001, "successful", Crowdfunding!D2:D1001, "&gt;=5000", Crowdfunding!D2:D1001, "&lt;10000")</f>
        <v>164</v>
      </c>
      <c r="C4">
        <f>COUNTIFS(Crowdfunding!G2:G1001,"failed", Crowdfunding!D2:D1001, "&gt;=5000", Crowdfunding!D2:D1001, "&lt;10000")</f>
        <v>126</v>
      </c>
      <c r="D4">
        <f>COUNTIFS(Crowdfunding!G2:G1001, "Canceled", Crowdfunding!D2:D1001, "&gt;=5000", Crowdfunding!D2:D1001, 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2097</v>
      </c>
      <c r="B5">
        <f>COUNTIFS(Crowdfunding!G2:G1001, "successful", Crowdfunding!D2:D1001, "&gt;=10000", Crowdfunding!D2:D1001, "&lt;15000")</f>
        <v>4</v>
      </c>
      <c r="C5">
        <f>COUNTIFS(Crowdfunding!G2:G1001,"failed", Crowdfunding!D2:D1001, "&gt;=10000", Crowdfunding!D2:D1001, "&lt;15000")</f>
        <v>5</v>
      </c>
      <c r="D5">
        <f>COUNTIFS(Crowdfunding!G2:G1001, "Canceled", Crowdfunding!D2:D1001, "&gt;=10000", Crowdfunding!D2:D1001, "&lt;15000")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2098</v>
      </c>
      <c r="B6">
        <f>COUNTIFS(Crowdfunding!G2:G1001, "successful", Crowdfunding!D2:D1001, "&gt;=15000", Crowdfunding!D2:D1001, "&lt;20000")</f>
        <v>10</v>
      </c>
      <c r="C6">
        <f>COUNTIFS(Crowdfunding!G2:G1001, "failed", Crowdfunding!D2:D1001, "&gt;=15000", Crowdfunding!D2:D1001, "&lt;20000")</f>
        <v>0</v>
      </c>
      <c r="D6">
        <f>COUNTIFS(Crowdfunding!G2:G1001, "Canceled", Crowdfunding!D2:D1001, "&gt;=15000", Crowdfunding!D2:D1001, "&lt;20000")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2099</v>
      </c>
      <c r="B7">
        <f>COUNTIFS(Crowdfunding!G2:G1001, "successful", Crowdfunding!D2:D1001, "&gt;=20000", Crowdfunding!D2:D1001, "&lt;25000")</f>
        <v>7</v>
      </c>
      <c r="C7">
        <f>COUNTIFS(Crowdfunding!G2:G1001, "failed", Crowdfunding!D2:D1001, "&gt;=20000", Crowdfunding!D2:D1001, "&lt;25000")</f>
        <v>0</v>
      </c>
      <c r="D7">
        <f>COUNTIFS(Crowdfunding!I2:I1001, "successful", Crowdfunding!F2:F1001, "&gt;=20000", Crowdfunding!F2:F1001, "&lt;25000")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2100</v>
      </c>
      <c r="B8">
        <f>COUNTIFS(Crowdfunding!G2:G1001, "successful", Crowdfunding!D2:D1001, "&gt;=25000", Crowdfunding!D2:D1001, "&lt;30000")</f>
        <v>11</v>
      </c>
      <c r="C8">
        <f>COUNTIFS(Crowdfunding!G2:G1001, "failed", Crowdfunding!D2:D1001, "&gt;=25000", Crowdfunding!D2:D1001, "&lt;30000")</f>
        <v>3</v>
      </c>
      <c r="D8">
        <f>COUNTIFS(Crowdfunding!G2:G1001, "Canceled", Crowdfunding!D2:D1001, "&gt;=25000", Crowdfunding!D2:D1001, "&lt;30000")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2101</v>
      </c>
      <c r="B9">
        <f>COUNTIFS(Crowdfunding!G2:G1001, "successful", Crowdfunding!D2:D1001, "&gt;=30000", Crowdfunding!D2:D1001, "&lt;35000")</f>
        <v>7</v>
      </c>
      <c r="C9">
        <f>COUNTIFS(Crowdfunding!G2:G1001,"failed", Crowdfunding!D2:D1001, "&gt;=30000", Crowdfunding!D2:D1001, "&lt;35000")</f>
        <v>0</v>
      </c>
      <c r="D9">
        <f>COUNTIFS(Crowdfunding!G2:G1001, "Canceled", Crowdfunding!D2:D1001, "&gt;=30000", Crowdfunding!D2:D1001, "&lt;35000")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2102</v>
      </c>
      <c r="B10">
        <f>COUNTIFS(Crowdfunding!G2:G1001, "successful", Crowdfunding!D2:D1001, "&gt;=35000", Crowdfunding!D2:D1001, "&lt;40000")</f>
        <v>8</v>
      </c>
      <c r="C10">
        <f>COUNTIFS(Crowdfunding!G2:G1001, "failed", Crowdfunding!D2:D1001, "&gt;=35000", Crowdfunding!D2:D1001, "&lt;40000")</f>
        <v>3</v>
      </c>
      <c r="D10">
        <f>COUNTIFS(Crowdfunding!G2:G1001, "Canceled", Crowdfunding!D2:D1001, "&gt;=35000", Crowdfunding!D2:D1001, "&lt;40000")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2103</v>
      </c>
      <c r="B11">
        <f>COUNTIFS(Crowdfunding!G2:G1001, "successful", Crowdfunding!D2:D1001, "&gt;=40000", Crowdfunding!D2:D1001, "&lt;45000")</f>
        <v>11</v>
      </c>
      <c r="C11">
        <f>COUNTIFS(Crowdfunding!G2:G1001, "failed", Crowdfunding!D2:D1001, "&gt;=40000", Crowdfunding!D2:D1001, "&lt;45000")</f>
        <v>3</v>
      </c>
      <c r="D11">
        <f>COUNTIFS(Crowdfunding!G2:G1001, "Canceled", Crowdfunding!D2:D1001, "&gt;=40000", Crowdfunding!D2:D1001, "&lt;45000")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2104</v>
      </c>
      <c r="B12">
        <f>COUNTIFS(Crowdfunding!G2:G1001, "successful", Crowdfunding!D2:D1001, "&gt;=45000", Crowdfunding!D2:D1001, "&lt;50000")</f>
        <v>8</v>
      </c>
      <c r="C12">
        <f>COUNTIFS(Crowdfunding!G2:G1001, "failed", Crowdfunding!D2:D1001, "&gt;=45000", Crowdfunding!D2:D1001, "&lt;50000")</f>
        <v>3</v>
      </c>
      <c r="D12">
        <f>COUNTIFS(Crowdfunding!I2:I1001, "successful", Crowdfunding!F2:F1001, "&gt;=45000", Crowdfunding!F2:F1001, "&lt;50000")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2105</v>
      </c>
      <c r="B13">
        <f>COUNTIFS(Crowdfunding!G2:G1001, "successful", Crowdfunding!D2:D1001, "&gt;=50000")</f>
        <v>114</v>
      </c>
      <c r="C13">
        <f>COUNTIFS(Crowdfunding!G2:G1001, "failed", Crowdfunding!D2:D1001, "&gt;=50000")</f>
        <v>163</v>
      </c>
      <c r="D13">
        <f>COUNTIFS(Crowdfunding!G2:G1001, "Canceled", Crowdfunding!D2:D1001,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C0D5-B4E0-4C77-A4AD-3FB2A22C2DC1}">
  <sheetPr codeName="Sheet6"/>
  <dimension ref="A1:N1001"/>
  <sheetViews>
    <sheetView zoomScaleNormal="100" workbookViewId="0">
      <selection activeCell="H3" sqref="H1:N3"/>
    </sheetView>
  </sheetViews>
  <sheetFormatPr defaultRowHeight="15.75" x14ac:dyDescent="0.25"/>
  <cols>
    <col min="2" max="2" width="13" customWidth="1"/>
    <col min="6" max="6" width="15.375" customWidth="1"/>
    <col min="8" max="8" width="15.875" customWidth="1"/>
    <col min="14" max="14" width="18.125" customWidth="1"/>
  </cols>
  <sheetData>
    <row r="1" spans="1:14" x14ac:dyDescent="0.25">
      <c r="A1" t="s">
        <v>2106</v>
      </c>
      <c r="B1" t="s">
        <v>2107</v>
      </c>
      <c r="D1" t="s">
        <v>2106</v>
      </c>
      <c r="E1" t="s">
        <v>2109</v>
      </c>
      <c r="F1" t="s">
        <v>2107</v>
      </c>
      <c r="I1" t="s">
        <v>2110</v>
      </c>
      <c r="J1" t="s">
        <v>2111</v>
      </c>
      <c r="K1" t="s">
        <v>2112</v>
      </c>
      <c r="L1" t="s">
        <v>2113</v>
      </c>
      <c r="M1" t="s">
        <v>2114</v>
      </c>
      <c r="N1" t="s">
        <v>2115</v>
      </c>
    </row>
    <row r="2" spans="1:14" x14ac:dyDescent="0.25">
      <c r="A2" t="s">
        <v>2108</v>
      </c>
      <c r="B2" t="str">
        <f>IF(Crowdfunding!G2="successful",Crowdfunding!H2, "")</f>
        <v/>
      </c>
      <c r="F2">
        <f>IF(Crowdfunding!G2="failed",Crowdfunding!H2, "")</f>
        <v>0</v>
      </c>
      <c r="H2" t="s">
        <v>2108</v>
      </c>
      <c r="I2">
        <f>AVERAGE(B2:B1001)</f>
        <v>851.14690265486729</v>
      </c>
      <c r="J2">
        <f>MEDIAN(B2:B1001)</f>
        <v>201</v>
      </c>
      <c r="K2">
        <f>MIN(B2:B1001)</f>
        <v>16</v>
      </c>
      <c r="L2">
        <f>MAX(B2:B1001)</f>
        <v>7295</v>
      </c>
      <c r="M2">
        <f>_xlfn.VAR.S(B2:B1001)</f>
        <v>1606216.5936295739</v>
      </c>
      <c r="N2">
        <f>_xlfn.STDEV.S(B2:B1001)</f>
        <v>1267.366006183523</v>
      </c>
    </row>
    <row r="3" spans="1:14" x14ac:dyDescent="0.25">
      <c r="B3">
        <f>IF(Crowdfunding!G3="successful",Crowdfunding!H3, "")</f>
        <v>158</v>
      </c>
      <c r="F3" t="str">
        <f>IF(Crowdfunding!G3="failed",Crowdfunding!H3, "")</f>
        <v/>
      </c>
      <c r="H3" t="s">
        <v>2109</v>
      </c>
      <c r="I3">
        <f>AVERAGE(F2:F1001)</f>
        <v>585.61538461538464</v>
      </c>
      <c r="J3">
        <f>MEDIAN(F2:F1001)</f>
        <v>114.5</v>
      </c>
      <c r="K3">
        <f>MIN(F2:F1001)</f>
        <v>0</v>
      </c>
      <c r="L3">
        <f>MAX(F2:F1001)</f>
        <v>6080</v>
      </c>
      <c r="M3">
        <f>_xlfn.VAR.S(F2:F1001)</f>
        <v>924113.45496927318</v>
      </c>
      <c r="N3">
        <f>_xlfn.STDEV.S(F2:F1001)</f>
        <v>961.30819978260524</v>
      </c>
    </row>
    <row r="4" spans="1:14" x14ac:dyDescent="0.25">
      <c r="B4">
        <f>IF(Crowdfunding!G4="successful",Crowdfunding!H4, "")</f>
        <v>1425</v>
      </c>
      <c r="F4" t="str">
        <f>IF(Crowdfunding!G4="failed",Crowdfunding!H4, "")</f>
        <v/>
      </c>
    </row>
    <row r="5" spans="1:14" x14ac:dyDescent="0.25">
      <c r="B5" t="str">
        <f>IF(Crowdfunding!G5="successful",Crowdfunding!H5, "")</f>
        <v/>
      </c>
      <c r="F5">
        <f>IF(Crowdfunding!G5="failed",Crowdfunding!H5, "")</f>
        <v>24</v>
      </c>
    </row>
    <row r="6" spans="1:14" x14ac:dyDescent="0.25">
      <c r="B6" t="str">
        <f>IF(Crowdfunding!G6="successful",Crowdfunding!H6, "")</f>
        <v/>
      </c>
      <c r="F6">
        <f>IF(Crowdfunding!G6="failed",Crowdfunding!H6, "")</f>
        <v>53</v>
      </c>
    </row>
    <row r="7" spans="1:14" x14ac:dyDescent="0.25">
      <c r="B7">
        <f>IF(Crowdfunding!G7="successful",Crowdfunding!H7, "")</f>
        <v>174</v>
      </c>
      <c r="F7" t="str">
        <f>IF(Crowdfunding!G7="failed",Crowdfunding!H7, "")</f>
        <v/>
      </c>
    </row>
    <row r="8" spans="1:14" x14ac:dyDescent="0.25">
      <c r="B8" t="str">
        <f>IF(Crowdfunding!G8="successful",Crowdfunding!H8, "")</f>
        <v/>
      </c>
      <c r="F8">
        <f>IF(Crowdfunding!G8="failed",Crowdfunding!H8, "")</f>
        <v>18</v>
      </c>
    </row>
    <row r="9" spans="1:14" x14ac:dyDescent="0.25">
      <c r="B9">
        <f>IF(Crowdfunding!G9="successful",Crowdfunding!H9, "")</f>
        <v>227</v>
      </c>
      <c r="F9" t="str">
        <f>IF(Crowdfunding!G9="failed",Crowdfunding!H9, "")</f>
        <v/>
      </c>
    </row>
    <row r="10" spans="1:14" x14ac:dyDescent="0.25">
      <c r="B10" t="str">
        <f>IF(Crowdfunding!G10="successful",Crowdfunding!H10, "")</f>
        <v/>
      </c>
      <c r="F10" t="str">
        <f>IF(Crowdfunding!G10="failed",Crowdfunding!H10, "")</f>
        <v/>
      </c>
    </row>
    <row r="11" spans="1:14" x14ac:dyDescent="0.25">
      <c r="B11" t="str">
        <f>IF(Crowdfunding!G11="successful",Crowdfunding!H11, "")</f>
        <v/>
      </c>
      <c r="F11">
        <f>IF(Crowdfunding!G11="failed",Crowdfunding!H11, "")</f>
        <v>44</v>
      </c>
    </row>
    <row r="12" spans="1:14" x14ac:dyDescent="0.25">
      <c r="B12">
        <f>IF(Crowdfunding!G12="successful",Crowdfunding!H12, "")</f>
        <v>220</v>
      </c>
      <c r="F12" t="str">
        <f>IF(Crowdfunding!G12="failed",Crowdfunding!H12, "")</f>
        <v/>
      </c>
    </row>
    <row r="13" spans="1:14" x14ac:dyDescent="0.25">
      <c r="B13" t="str">
        <f>IF(Crowdfunding!G13="successful",Crowdfunding!H13, "")</f>
        <v/>
      </c>
      <c r="F13">
        <f>IF(Crowdfunding!G13="failed",Crowdfunding!H13, "")</f>
        <v>27</v>
      </c>
    </row>
    <row r="14" spans="1:14" x14ac:dyDescent="0.25">
      <c r="B14" t="str">
        <f>IF(Crowdfunding!G14="successful",Crowdfunding!H14, "")</f>
        <v/>
      </c>
      <c r="F14">
        <f>IF(Crowdfunding!G14="failed",Crowdfunding!H14, "")</f>
        <v>55</v>
      </c>
    </row>
    <row r="15" spans="1:14" x14ac:dyDescent="0.25">
      <c r="B15">
        <f>IF(Crowdfunding!G15="successful",Crowdfunding!H15, "")</f>
        <v>98</v>
      </c>
      <c r="F15" t="str">
        <f>IF(Crowdfunding!G15="failed",Crowdfunding!H15, "")</f>
        <v/>
      </c>
    </row>
    <row r="16" spans="1:14" x14ac:dyDescent="0.25">
      <c r="B16" t="str">
        <f>IF(Crowdfunding!G16="successful",Crowdfunding!H16, "")</f>
        <v/>
      </c>
      <c r="F16">
        <f>IF(Crowdfunding!G16="failed",Crowdfunding!H16, "")</f>
        <v>200</v>
      </c>
    </row>
    <row r="17" spans="2:6" x14ac:dyDescent="0.25">
      <c r="B17" t="str">
        <f>IF(Crowdfunding!G17="successful",Crowdfunding!H17, "")</f>
        <v/>
      </c>
      <c r="F17">
        <f>IF(Crowdfunding!G17="failed",Crowdfunding!H17, "")</f>
        <v>452</v>
      </c>
    </row>
    <row r="18" spans="2:6" x14ac:dyDescent="0.25">
      <c r="B18">
        <f>IF(Crowdfunding!G18="successful",Crowdfunding!H18, "")</f>
        <v>100</v>
      </c>
      <c r="F18" t="str">
        <f>IF(Crowdfunding!G18="failed",Crowdfunding!H18, "")</f>
        <v/>
      </c>
    </row>
    <row r="19" spans="2:6" x14ac:dyDescent="0.25">
      <c r="B19">
        <f>IF(Crowdfunding!G19="successful",Crowdfunding!H19, "")</f>
        <v>1249</v>
      </c>
      <c r="F19" t="str">
        <f>IF(Crowdfunding!G19="failed",Crowdfunding!H19, "")</f>
        <v/>
      </c>
    </row>
    <row r="20" spans="2:6" x14ac:dyDescent="0.25">
      <c r="B20" t="str">
        <f>IF(Crowdfunding!G20="successful",Crowdfunding!H20, "")</f>
        <v/>
      </c>
      <c r="F20" t="str">
        <f>IF(Crowdfunding!G20="failed",Crowdfunding!H20, "")</f>
        <v/>
      </c>
    </row>
    <row r="21" spans="2:6" x14ac:dyDescent="0.25">
      <c r="B21" t="str">
        <f>IF(Crowdfunding!G21="successful",Crowdfunding!H21, "")</f>
        <v/>
      </c>
      <c r="F21">
        <f>IF(Crowdfunding!G21="failed",Crowdfunding!H21, "")</f>
        <v>674</v>
      </c>
    </row>
    <row r="22" spans="2:6" x14ac:dyDescent="0.25">
      <c r="B22">
        <f>IF(Crowdfunding!G22="successful",Crowdfunding!H22, "")</f>
        <v>1396</v>
      </c>
      <c r="F22" t="str">
        <f>IF(Crowdfunding!G22="failed",Crowdfunding!H22, "")</f>
        <v/>
      </c>
    </row>
    <row r="23" spans="2:6" x14ac:dyDescent="0.25">
      <c r="B23" t="str">
        <f>IF(Crowdfunding!G23="successful",Crowdfunding!H23, "")</f>
        <v/>
      </c>
      <c r="F23">
        <f>IF(Crowdfunding!G23="failed",Crowdfunding!H23, "")</f>
        <v>558</v>
      </c>
    </row>
    <row r="24" spans="2:6" x14ac:dyDescent="0.25">
      <c r="B24">
        <f>IF(Crowdfunding!G24="successful",Crowdfunding!H24, "")</f>
        <v>890</v>
      </c>
      <c r="F24" t="str">
        <f>IF(Crowdfunding!G24="failed",Crowdfunding!H24, "")</f>
        <v/>
      </c>
    </row>
    <row r="25" spans="2:6" x14ac:dyDescent="0.25">
      <c r="B25">
        <f>IF(Crowdfunding!G25="successful",Crowdfunding!H25, "")</f>
        <v>142</v>
      </c>
      <c r="F25" t="str">
        <f>IF(Crowdfunding!G25="failed",Crowdfunding!H25, "")</f>
        <v/>
      </c>
    </row>
    <row r="26" spans="2:6" x14ac:dyDescent="0.25">
      <c r="B26">
        <f>IF(Crowdfunding!G26="successful",Crowdfunding!H26, "")</f>
        <v>2673</v>
      </c>
      <c r="F26" t="str">
        <f>IF(Crowdfunding!G26="failed",Crowdfunding!H26, "")</f>
        <v/>
      </c>
    </row>
    <row r="27" spans="2:6" x14ac:dyDescent="0.25">
      <c r="B27">
        <f>IF(Crowdfunding!G27="successful",Crowdfunding!H27, "")</f>
        <v>163</v>
      </c>
      <c r="F27" t="str">
        <f>IF(Crowdfunding!G27="failed",Crowdfunding!H27, "")</f>
        <v/>
      </c>
    </row>
    <row r="28" spans="2:6" x14ac:dyDescent="0.25">
      <c r="B28" t="str">
        <f>IF(Crowdfunding!G28="successful",Crowdfunding!H28, "")</f>
        <v/>
      </c>
      <c r="F28" t="str">
        <f>IF(Crowdfunding!G28="failed",Crowdfunding!H28, "")</f>
        <v/>
      </c>
    </row>
    <row r="29" spans="2:6" x14ac:dyDescent="0.25">
      <c r="B29" t="str">
        <f>IF(Crowdfunding!G29="successful",Crowdfunding!H29, "")</f>
        <v/>
      </c>
      <c r="F29">
        <f>IF(Crowdfunding!G29="failed",Crowdfunding!H29, "")</f>
        <v>15</v>
      </c>
    </row>
    <row r="30" spans="2:6" x14ac:dyDescent="0.25">
      <c r="B30">
        <f>IF(Crowdfunding!G30="successful",Crowdfunding!H30, "")</f>
        <v>2220</v>
      </c>
      <c r="F30" t="str">
        <f>IF(Crowdfunding!G30="failed",Crowdfunding!H30, "")</f>
        <v/>
      </c>
    </row>
    <row r="31" spans="2:6" x14ac:dyDescent="0.25">
      <c r="B31">
        <f>IF(Crowdfunding!G31="successful",Crowdfunding!H31, "")</f>
        <v>1606</v>
      </c>
      <c r="F31" t="str">
        <f>IF(Crowdfunding!G31="failed",Crowdfunding!H31, "")</f>
        <v/>
      </c>
    </row>
    <row r="32" spans="2:6" x14ac:dyDescent="0.25">
      <c r="B32">
        <f>IF(Crowdfunding!G32="successful",Crowdfunding!H32, "")</f>
        <v>129</v>
      </c>
      <c r="F32" t="str">
        <f>IF(Crowdfunding!G32="failed",Crowdfunding!H32, "")</f>
        <v/>
      </c>
    </row>
    <row r="33" spans="2:6" x14ac:dyDescent="0.25">
      <c r="B33">
        <f>IF(Crowdfunding!G33="successful",Crowdfunding!H33, "")</f>
        <v>226</v>
      </c>
      <c r="F33" t="str">
        <f>IF(Crowdfunding!G33="failed",Crowdfunding!H33, "")</f>
        <v/>
      </c>
    </row>
    <row r="34" spans="2:6" x14ac:dyDescent="0.25">
      <c r="B34" t="str">
        <f>IF(Crowdfunding!G34="successful",Crowdfunding!H34, "")</f>
        <v/>
      </c>
      <c r="F34">
        <f>IF(Crowdfunding!G34="failed",Crowdfunding!H34, "")</f>
        <v>2307</v>
      </c>
    </row>
    <row r="35" spans="2:6" x14ac:dyDescent="0.25">
      <c r="B35">
        <f>IF(Crowdfunding!G35="successful",Crowdfunding!H35, "")</f>
        <v>5419</v>
      </c>
      <c r="F35" t="str">
        <f>IF(Crowdfunding!G35="failed",Crowdfunding!H35, "")</f>
        <v/>
      </c>
    </row>
    <row r="36" spans="2:6" x14ac:dyDescent="0.25">
      <c r="B36">
        <f>IF(Crowdfunding!G36="successful",Crowdfunding!H36, "")</f>
        <v>165</v>
      </c>
      <c r="F36" t="str">
        <f>IF(Crowdfunding!G36="failed",Crowdfunding!H36, "")</f>
        <v/>
      </c>
    </row>
    <row r="37" spans="2:6" x14ac:dyDescent="0.25">
      <c r="B37">
        <f>IF(Crowdfunding!G37="successful",Crowdfunding!H37, "")</f>
        <v>1965</v>
      </c>
      <c r="F37" t="str">
        <f>IF(Crowdfunding!G37="failed",Crowdfunding!H37, "")</f>
        <v/>
      </c>
    </row>
    <row r="38" spans="2:6" x14ac:dyDescent="0.25">
      <c r="B38">
        <f>IF(Crowdfunding!G38="successful",Crowdfunding!H38, "")</f>
        <v>16</v>
      </c>
      <c r="F38" t="str">
        <f>IF(Crowdfunding!G38="failed",Crowdfunding!H38, "")</f>
        <v/>
      </c>
    </row>
    <row r="39" spans="2:6" x14ac:dyDescent="0.25">
      <c r="B39">
        <f>IF(Crowdfunding!G39="successful",Crowdfunding!H39, "")</f>
        <v>107</v>
      </c>
      <c r="F39" t="str">
        <f>IF(Crowdfunding!G39="failed",Crowdfunding!H39, "")</f>
        <v/>
      </c>
    </row>
    <row r="40" spans="2:6" x14ac:dyDescent="0.25">
      <c r="B40">
        <f>IF(Crowdfunding!G40="successful",Crowdfunding!H40, "")</f>
        <v>134</v>
      </c>
      <c r="F40" t="str">
        <f>IF(Crowdfunding!G40="failed",Crowdfunding!H40, "")</f>
        <v/>
      </c>
    </row>
    <row r="41" spans="2:6" x14ac:dyDescent="0.25">
      <c r="B41" t="str">
        <f>IF(Crowdfunding!G41="successful",Crowdfunding!H41, "")</f>
        <v/>
      </c>
      <c r="F41">
        <f>IF(Crowdfunding!G41="failed",Crowdfunding!H41, "")</f>
        <v>88</v>
      </c>
    </row>
    <row r="42" spans="2:6" x14ac:dyDescent="0.25">
      <c r="B42">
        <f>IF(Crowdfunding!G42="successful",Crowdfunding!H42, "")</f>
        <v>198</v>
      </c>
      <c r="F42" t="str">
        <f>IF(Crowdfunding!G42="failed",Crowdfunding!H42, "")</f>
        <v/>
      </c>
    </row>
    <row r="43" spans="2:6" x14ac:dyDescent="0.25">
      <c r="B43">
        <f>IF(Crowdfunding!G43="successful",Crowdfunding!H43, "")</f>
        <v>111</v>
      </c>
      <c r="F43" t="str">
        <f>IF(Crowdfunding!G43="failed",Crowdfunding!H43, "")</f>
        <v/>
      </c>
    </row>
    <row r="44" spans="2:6" x14ac:dyDescent="0.25">
      <c r="B44">
        <f>IF(Crowdfunding!G44="successful",Crowdfunding!H44, "")</f>
        <v>222</v>
      </c>
      <c r="F44" t="str">
        <f>IF(Crowdfunding!G44="failed",Crowdfunding!H44, "")</f>
        <v/>
      </c>
    </row>
    <row r="45" spans="2:6" x14ac:dyDescent="0.25">
      <c r="B45">
        <f>IF(Crowdfunding!G45="successful",Crowdfunding!H45, "")</f>
        <v>6212</v>
      </c>
      <c r="F45" t="str">
        <f>IF(Crowdfunding!G45="failed",Crowdfunding!H45, "")</f>
        <v/>
      </c>
    </row>
    <row r="46" spans="2:6" x14ac:dyDescent="0.25">
      <c r="B46">
        <f>IF(Crowdfunding!G46="successful",Crowdfunding!H46, "")</f>
        <v>98</v>
      </c>
      <c r="F46" t="str">
        <f>IF(Crowdfunding!G46="failed",Crowdfunding!H46, "")</f>
        <v/>
      </c>
    </row>
    <row r="47" spans="2:6" x14ac:dyDescent="0.25">
      <c r="B47" t="str">
        <f>IF(Crowdfunding!G47="successful",Crowdfunding!H47, "")</f>
        <v/>
      </c>
      <c r="F47">
        <f>IF(Crowdfunding!G47="failed",Crowdfunding!H47, "")</f>
        <v>48</v>
      </c>
    </row>
    <row r="48" spans="2:6" x14ac:dyDescent="0.25">
      <c r="B48">
        <f>IF(Crowdfunding!G48="successful",Crowdfunding!H48, "")</f>
        <v>92</v>
      </c>
      <c r="F48" t="str">
        <f>IF(Crowdfunding!G48="failed",Crowdfunding!H48, "")</f>
        <v/>
      </c>
    </row>
    <row r="49" spans="2:6" x14ac:dyDescent="0.25">
      <c r="B49">
        <f>IF(Crowdfunding!G49="successful",Crowdfunding!H49, "")</f>
        <v>149</v>
      </c>
      <c r="F49" t="str">
        <f>IF(Crowdfunding!G49="failed",Crowdfunding!H49, "")</f>
        <v/>
      </c>
    </row>
    <row r="50" spans="2:6" x14ac:dyDescent="0.25">
      <c r="B50">
        <f>IF(Crowdfunding!G50="successful",Crowdfunding!H50, "")</f>
        <v>2431</v>
      </c>
      <c r="F50" t="str">
        <f>IF(Crowdfunding!G50="failed",Crowdfunding!H50, "")</f>
        <v/>
      </c>
    </row>
    <row r="51" spans="2:6" x14ac:dyDescent="0.25">
      <c r="B51">
        <f>IF(Crowdfunding!G51="successful",Crowdfunding!H51, "")</f>
        <v>303</v>
      </c>
      <c r="F51" t="str">
        <f>IF(Crowdfunding!G51="failed",Crowdfunding!H51, "")</f>
        <v/>
      </c>
    </row>
    <row r="52" spans="2:6" x14ac:dyDescent="0.25">
      <c r="B52" t="str">
        <f>IF(Crowdfunding!G52="successful",Crowdfunding!H52, "")</f>
        <v/>
      </c>
      <c r="F52">
        <f>IF(Crowdfunding!G52="failed",Crowdfunding!H52, "")</f>
        <v>1</v>
      </c>
    </row>
    <row r="53" spans="2:6" x14ac:dyDescent="0.25">
      <c r="B53" t="str">
        <f>IF(Crowdfunding!G53="successful",Crowdfunding!H53, "")</f>
        <v/>
      </c>
      <c r="F53">
        <f>IF(Crowdfunding!G53="failed",Crowdfunding!H53, "")</f>
        <v>1467</v>
      </c>
    </row>
    <row r="54" spans="2:6" x14ac:dyDescent="0.25">
      <c r="B54" t="str">
        <f>IF(Crowdfunding!G54="successful",Crowdfunding!H54, "")</f>
        <v/>
      </c>
      <c r="F54">
        <f>IF(Crowdfunding!G54="failed",Crowdfunding!H54, "")</f>
        <v>75</v>
      </c>
    </row>
    <row r="55" spans="2:6" x14ac:dyDescent="0.25">
      <c r="B55">
        <f>IF(Crowdfunding!G55="successful",Crowdfunding!H55, "")</f>
        <v>209</v>
      </c>
      <c r="F55" t="str">
        <f>IF(Crowdfunding!G55="failed",Crowdfunding!H55, "")</f>
        <v/>
      </c>
    </row>
    <row r="56" spans="2:6" x14ac:dyDescent="0.25">
      <c r="B56" t="str">
        <f>IF(Crowdfunding!G56="successful",Crowdfunding!H56, "")</f>
        <v/>
      </c>
      <c r="F56">
        <f>IF(Crowdfunding!G56="failed",Crowdfunding!H56, "")</f>
        <v>120</v>
      </c>
    </row>
    <row r="57" spans="2:6" x14ac:dyDescent="0.25">
      <c r="B57">
        <f>IF(Crowdfunding!G57="successful",Crowdfunding!H57, "")</f>
        <v>131</v>
      </c>
      <c r="F57" t="str">
        <f>IF(Crowdfunding!G57="failed",Crowdfunding!H57, "")</f>
        <v/>
      </c>
    </row>
    <row r="58" spans="2:6" x14ac:dyDescent="0.25">
      <c r="B58">
        <f>IF(Crowdfunding!G58="successful",Crowdfunding!H58, "")</f>
        <v>164</v>
      </c>
      <c r="F58" t="str">
        <f>IF(Crowdfunding!G58="failed",Crowdfunding!H58, "")</f>
        <v/>
      </c>
    </row>
    <row r="59" spans="2:6" x14ac:dyDescent="0.25">
      <c r="B59">
        <f>IF(Crowdfunding!G59="successful",Crowdfunding!H59, "")</f>
        <v>201</v>
      </c>
      <c r="F59" t="str">
        <f>IF(Crowdfunding!G59="failed",Crowdfunding!H59, "")</f>
        <v/>
      </c>
    </row>
    <row r="60" spans="2:6" x14ac:dyDescent="0.25">
      <c r="B60">
        <f>IF(Crowdfunding!G60="successful",Crowdfunding!H60, "")</f>
        <v>211</v>
      </c>
      <c r="F60" t="str">
        <f>IF(Crowdfunding!G60="failed",Crowdfunding!H60, "")</f>
        <v/>
      </c>
    </row>
    <row r="61" spans="2:6" x14ac:dyDescent="0.25">
      <c r="B61">
        <f>IF(Crowdfunding!G61="successful",Crowdfunding!H61, "")</f>
        <v>128</v>
      </c>
      <c r="F61" t="str">
        <f>IF(Crowdfunding!G61="failed",Crowdfunding!H61, "")</f>
        <v/>
      </c>
    </row>
    <row r="62" spans="2:6" x14ac:dyDescent="0.25">
      <c r="B62">
        <f>IF(Crowdfunding!G62="successful",Crowdfunding!H62, "")</f>
        <v>1600</v>
      </c>
      <c r="F62" t="str">
        <f>IF(Crowdfunding!G62="failed",Crowdfunding!H62, "")</f>
        <v/>
      </c>
    </row>
    <row r="63" spans="2:6" x14ac:dyDescent="0.25">
      <c r="B63" t="str">
        <f>IF(Crowdfunding!G63="successful",Crowdfunding!H63, "")</f>
        <v/>
      </c>
      <c r="F63">
        <f>IF(Crowdfunding!G63="failed",Crowdfunding!H63, "")</f>
        <v>2253</v>
      </c>
    </row>
    <row r="64" spans="2:6" x14ac:dyDescent="0.25">
      <c r="B64">
        <f>IF(Crowdfunding!G64="successful",Crowdfunding!H64, "")</f>
        <v>249</v>
      </c>
      <c r="F64" t="str">
        <f>IF(Crowdfunding!G64="failed",Crowdfunding!H64, "")</f>
        <v/>
      </c>
    </row>
    <row r="65" spans="2:6" x14ac:dyDescent="0.25">
      <c r="B65" t="str">
        <f>IF(Crowdfunding!G65="successful",Crowdfunding!H65, "")</f>
        <v/>
      </c>
      <c r="F65">
        <f>IF(Crowdfunding!G65="failed",Crowdfunding!H65, "")</f>
        <v>5</v>
      </c>
    </row>
    <row r="66" spans="2:6" x14ac:dyDescent="0.25">
      <c r="B66" t="str">
        <f>IF(Crowdfunding!G66="successful",Crowdfunding!H66, "")</f>
        <v/>
      </c>
      <c r="F66">
        <f>IF(Crowdfunding!G66="failed",Crowdfunding!H66, "")</f>
        <v>38</v>
      </c>
    </row>
    <row r="67" spans="2:6" x14ac:dyDescent="0.25">
      <c r="B67">
        <f>IF(Crowdfunding!G67="successful",Crowdfunding!H67, "")</f>
        <v>236</v>
      </c>
      <c r="F67" t="str">
        <f>IF(Crowdfunding!G67="failed",Crowdfunding!H67, "")</f>
        <v/>
      </c>
    </row>
    <row r="68" spans="2:6" x14ac:dyDescent="0.25">
      <c r="B68" t="str">
        <f>IF(Crowdfunding!G68="successful",Crowdfunding!H68, "")</f>
        <v/>
      </c>
      <c r="F68">
        <f>IF(Crowdfunding!G68="failed",Crowdfunding!H68, "")</f>
        <v>12</v>
      </c>
    </row>
    <row r="69" spans="2:6" x14ac:dyDescent="0.25">
      <c r="B69">
        <f>IF(Crowdfunding!G69="successful",Crowdfunding!H69, "")</f>
        <v>4065</v>
      </c>
      <c r="F69" t="str">
        <f>IF(Crowdfunding!G69="failed",Crowdfunding!H69, "")</f>
        <v/>
      </c>
    </row>
    <row r="70" spans="2:6" x14ac:dyDescent="0.25">
      <c r="B70">
        <f>IF(Crowdfunding!G70="successful",Crowdfunding!H70, "")</f>
        <v>246</v>
      </c>
      <c r="F70" t="str">
        <f>IF(Crowdfunding!G70="failed",Crowdfunding!H70, "")</f>
        <v/>
      </c>
    </row>
    <row r="71" spans="2:6" x14ac:dyDescent="0.25">
      <c r="B71" t="str">
        <f>IF(Crowdfunding!G71="successful",Crowdfunding!H71, "")</f>
        <v/>
      </c>
      <c r="F71" t="str">
        <f>IF(Crowdfunding!G71="failed",Crowdfunding!H71, "")</f>
        <v/>
      </c>
    </row>
    <row r="72" spans="2:6" x14ac:dyDescent="0.25">
      <c r="B72">
        <f>IF(Crowdfunding!G72="successful",Crowdfunding!H72, "")</f>
        <v>2475</v>
      </c>
      <c r="F72" t="str">
        <f>IF(Crowdfunding!G72="failed",Crowdfunding!H72, "")</f>
        <v/>
      </c>
    </row>
    <row r="73" spans="2:6" x14ac:dyDescent="0.25">
      <c r="B73">
        <f>IF(Crowdfunding!G73="successful",Crowdfunding!H73, "")</f>
        <v>76</v>
      </c>
      <c r="F73" t="str">
        <f>IF(Crowdfunding!G73="failed",Crowdfunding!H73, "")</f>
        <v/>
      </c>
    </row>
    <row r="74" spans="2:6" x14ac:dyDescent="0.25">
      <c r="B74">
        <f>IF(Crowdfunding!G74="successful",Crowdfunding!H74, "")</f>
        <v>54</v>
      </c>
      <c r="F74" t="str">
        <f>IF(Crowdfunding!G74="failed",Crowdfunding!H74, "")</f>
        <v/>
      </c>
    </row>
    <row r="75" spans="2:6" x14ac:dyDescent="0.25">
      <c r="B75">
        <f>IF(Crowdfunding!G75="successful",Crowdfunding!H75, "")</f>
        <v>88</v>
      </c>
      <c r="F75" t="str">
        <f>IF(Crowdfunding!G75="failed",Crowdfunding!H75, "")</f>
        <v/>
      </c>
    </row>
    <row r="76" spans="2:6" x14ac:dyDescent="0.25">
      <c r="B76">
        <f>IF(Crowdfunding!G76="successful",Crowdfunding!H76, "")</f>
        <v>85</v>
      </c>
      <c r="F76" t="str">
        <f>IF(Crowdfunding!G76="failed",Crowdfunding!H76, "")</f>
        <v/>
      </c>
    </row>
    <row r="77" spans="2:6" x14ac:dyDescent="0.25">
      <c r="B77">
        <f>IF(Crowdfunding!G77="successful",Crowdfunding!H77, "")</f>
        <v>170</v>
      </c>
      <c r="F77" t="str">
        <f>IF(Crowdfunding!G77="failed",Crowdfunding!H77, "")</f>
        <v/>
      </c>
    </row>
    <row r="78" spans="2:6" x14ac:dyDescent="0.25">
      <c r="B78" t="str">
        <f>IF(Crowdfunding!G78="successful",Crowdfunding!H78, "")</f>
        <v/>
      </c>
      <c r="F78">
        <f>IF(Crowdfunding!G78="failed",Crowdfunding!H78, "")</f>
        <v>1684</v>
      </c>
    </row>
    <row r="79" spans="2:6" x14ac:dyDescent="0.25">
      <c r="B79" t="str">
        <f>IF(Crowdfunding!G79="successful",Crowdfunding!H79, "")</f>
        <v/>
      </c>
      <c r="F79">
        <f>IF(Crowdfunding!G79="failed",Crowdfunding!H79, "")</f>
        <v>56</v>
      </c>
    </row>
    <row r="80" spans="2:6" x14ac:dyDescent="0.25">
      <c r="B80">
        <f>IF(Crowdfunding!G80="successful",Crowdfunding!H80, "")</f>
        <v>330</v>
      </c>
      <c r="F80" t="str">
        <f>IF(Crowdfunding!G80="failed",Crowdfunding!H80, "")</f>
        <v/>
      </c>
    </row>
    <row r="81" spans="2:6" x14ac:dyDescent="0.25">
      <c r="B81" t="str">
        <f>IF(Crowdfunding!G81="successful",Crowdfunding!H81, "")</f>
        <v/>
      </c>
      <c r="F81">
        <f>IF(Crowdfunding!G81="failed",Crowdfunding!H81, "")</f>
        <v>838</v>
      </c>
    </row>
    <row r="82" spans="2:6" x14ac:dyDescent="0.25">
      <c r="B82">
        <f>IF(Crowdfunding!G82="successful",Crowdfunding!H82, "")</f>
        <v>127</v>
      </c>
      <c r="F82" t="str">
        <f>IF(Crowdfunding!G82="failed",Crowdfunding!H82, "")</f>
        <v/>
      </c>
    </row>
    <row r="83" spans="2:6" x14ac:dyDescent="0.25">
      <c r="B83">
        <f>IF(Crowdfunding!G83="successful",Crowdfunding!H83, "")</f>
        <v>411</v>
      </c>
      <c r="F83" t="str">
        <f>IF(Crowdfunding!G83="failed",Crowdfunding!H83, "")</f>
        <v/>
      </c>
    </row>
    <row r="84" spans="2:6" x14ac:dyDescent="0.25">
      <c r="B84">
        <f>IF(Crowdfunding!G84="successful",Crowdfunding!H84, "")</f>
        <v>180</v>
      </c>
      <c r="F84" t="str">
        <f>IF(Crowdfunding!G84="failed",Crowdfunding!H84, "")</f>
        <v/>
      </c>
    </row>
    <row r="85" spans="2:6" x14ac:dyDescent="0.25">
      <c r="B85" t="str">
        <f>IF(Crowdfunding!G85="successful",Crowdfunding!H85, "")</f>
        <v/>
      </c>
      <c r="F85">
        <f>IF(Crowdfunding!G85="failed",Crowdfunding!H85, "")</f>
        <v>1000</v>
      </c>
    </row>
    <row r="86" spans="2:6" x14ac:dyDescent="0.25">
      <c r="B86">
        <f>IF(Crowdfunding!G86="successful",Crowdfunding!H86, "")</f>
        <v>374</v>
      </c>
      <c r="F86" t="str">
        <f>IF(Crowdfunding!G86="failed",Crowdfunding!H86, "")</f>
        <v/>
      </c>
    </row>
    <row r="87" spans="2:6" x14ac:dyDescent="0.25">
      <c r="B87">
        <f>IF(Crowdfunding!G87="successful",Crowdfunding!H87, "")</f>
        <v>71</v>
      </c>
      <c r="F87" t="str">
        <f>IF(Crowdfunding!G87="failed",Crowdfunding!H87, "")</f>
        <v/>
      </c>
    </row>
    <row r="88" spans="2:6" x14ac:dyDescent="0.25">
      <c r="B88">
        <f>IF(Crowdfunding!G88="successful",Crowdfunding!H88, "")</f>
        <v>203</v>
      </c>
      <c r="F88" t="str">
        <f>IF(Crowdfunding!G88="failed",Crowdfunding!H88, "")</f>
        <v/>
      </c>
    </row>
    <row r="89" spans="2:6" x14ac:dyDescent="0.25">
      <c r="B89" t="str">
        <f>IF(Crowdfunding!G89="successful",Crowdfunding!H89, "")</f>
        <v/>
      </c>
      <c r="F89">
        <f>IF(Crowdfunding!G89="failed",Crowdfunding!H89, "")</f>
        <v>1482</v>
      </c>
    </row>
    <row r="90" spans="2:6" x14ac:dyDescent="0.25">
      <c r="B90">
        <f>IF(Crowdfunding!G90="successful",Crowdfunding!H90, "")</f>
        <v>113</v>
      </c>
      <c r="F90" t="str">
        <f>IF(Crowdfunding!G90="failed",Crowdfunding!H90, "")</f>
        <v/>
      </c>
    </row>
    <row r="91" spans="2:6" x14ac:dyDescent="0.25">
      <c r="B91">
        <f>IF(Crowdfunding!G91="successful",Crowdfunding!H91, "")</f>
        <v>96</v>
      </c>
      <c r="F91" t="str">
        <f>IF(Crowdfunding!G91="failed",Crowdfunding!H91, "")</f>
        <v/>
      </c>
    </row>
    <row r="92" spans="2:6" x14ac:dyDescent="0.25">
      <c r="B92" t="str">
        <f>IF(Crowdfunding!G92="successful",Crowdfunding!H92, "")</f>
        <v/>
      </c>
      <c r="F92">
        <f>IF(Crowdfunding!G92="failed",Crowdfunding!H92, "")</f>
        <v>106</v>
      </c>
    </row>
    <row r="93" spans="2:6" x14ac:dyDescent="0.25">
      <c r="B93" t="str">
        <f>IF(Crowdfunding!G93="successful",Crowdfunding!H93, "")</f>
        <v/>
      </c>
      <c r="F93">
        <f>IF(Crowdfunding!G93="failed",Crowdfunding!H93, "")</f>
        <v>679</v>
      </c>
    </row>
    <row r="94" spans="2:6" x14ac:dyDescent="0.25">
      <c r="B94">
        <f>IF(Crowdfunding!G94="successful",Crowdfunding!H94, "")</f>
        <v>498</v>
      </c>
      <c r="F94" t="str">
        <f>IF(Crowdfunding!G94="failed",Crowdfunding!H94, "")</f>
        <v/>
      </c>
    </row>
    <row r="95" spans="2:6" x14ac:dyDescent="0.25">
      <c r="B95" t="str">
        <f>IF(Crowdfunding!G95="successful",Crowdfunding!H95, "")</f>
        <v/>
      </c>
      <c r="F95" t="str">
        <f>IF(Crowdfunding!G95="failed",Crowdfunding!H95, "")</f>
        <v/>
      </c>
    </row>
    <row r="96" spans="2:6" x14ac:dyDescent="0.25">
      <c r="B96">
        <f>IF(Crowdfunding!G96="successful",Crowdfunding!H96, "")</f>
        <v>180</v>
      </c>
      <c r="F96" t="str">
        <f>IF(Crowdfunding!G96="failed",Crowdfunding!H96, "")</f>
        <v/>
      </c>
    </row>
    <row r="97" spans="2:6" x14ac:dyDescent="0.25">
      <c r="B97">
        <f>IF(Crowdfunding!G97="successful",Crowdfunding!H97, "")</f>
        <v>27</v>
      </c>
      <c r="F97" t="str">
        <f>IF(Crowdfunding!G97="failed",Crowdfunding!H97, "")</f>
        <v/>
      </c>
    </row>
    <row r="98" spans="2:6" x14ac:dyDescent="0.25">
      <c r="B98">
        <f>IF(Crowdfunding!G98="successful",Crowdfunding!H98, "")</f>
        <v>2331</v>
      </c>
      <c r="F98" t="str">
        <f>IF(Crowdfunding!G98="failed",Crowdfunding!H98, "")</f>
        <v/>
      </c>
    </row>
    <row r="99" spans="2:6" x14ac:dyDescent="0.25">
      <c r="B99">
        <f>IF(Crowdfunding!G99="successful",Crowdfunding!H99, "")</f>
        <v>113</v>
      </c>
      <c r="F99" t="str">
        <f>IF(Crowdfunding!G99="failed",Crowdfunding!H99, "")</f>
        <v/>
      </c>
    </row>
    <row r="100" spans="2:6" x14ac:dyDescent="0.25">
      <c r="B100" t="str">
        <f>IF(Crowdfunding!G100="successful",Crowdfunding!H100, "")</f>
        <v/>
      </c>
      <c r="F100">
        <f>IF(Crowdfunding!G100="failed",Crowdfunding!H100, "")</f>
        <v>1220</v>
      </c>
    </row>
    <row r="101" spans="2:6" x14ac:dyDescent="0.25">
      <c r="B101">
        <f>IF(Crowdfunding!G101="successful",Crowdfunding!H101, "")</f>
        <v>164</v>
      </c>
      <c r="F101" t="str">
        <f>IF(Crowdfunding!G101="failed",Crowdfunding!H101, "")</f>
        <v/>
      </c>
    </row>
    <row r="102" spans="2:6" x14ac:dyDescent="0.25">
      <c r="B102" t="str">
        <f>IF(Crowdfunding!G102="successful",Crowdfunding!H102, "")</f>
        <v/>
      </c>
      <c r="F102">
        <f>IF(Crowdfunding!G102="failed",Crowdfunding!H102, "")</f>
        <v>1</v>
      </c>
    </row>
    <row r="103" spans="2:6" x14ac:dyDescent="0.25">
      <c r="B103">
        <f>IF(Crowdfunding!G103="successful",Crowdfunding!H103, "")</f>
        <v>164</v>
      </c>
      <c r="F103" t="str">
        <f>IF(Crowdfunding!G103="failed",Crowdfunding!H103, "")</f>
        <v/>
      </c>
    </row>
    <row r="104" spans="2:6" x14ac:dyDescent="0.25">
      <c r="B104">
        <f>IF(Crowdfunding!G104="successful",Crowdfunding!H104, "")</f>
        <v>336</v>
      </c>
      <c r="F104" t="str">
        <f>IF(Crowdfunding!G104="failed",Crowdfunding!H104, "")</f>
        <v/>
      </c>
    </row>
    <row r="105" spans="2:6" x14ac:dyDescent="0.25">
      <c r="B105" t="str">
        <f>IF(Crowdfunding!G105="successful",Crowdfunding!H105, "")</f>
        <v/>
      </c>
      <c r="F105">
        <f>IF(Crowdfunding!G105="failed",Crowdfunding!H105, "")</f>
        <v>37</v>
      </c>
    </row>
    <row r="106" spans="2:6" x14ac:dyDescent="0.25">
      <c r="B106">
        <f>IF(Crowdfunding!G106="successful",Crowdfunding!H106, "")</f>
        <v>1917</v>
      </c>
      <c r="F106" t="str">
        <f>IF(Crowdfunding!G106="failed",Crowdfunding!H106, "")</f>
        <v/>
      </c>
    </row>
    <row r="107" spans="2:6" x14ac:dyDescent="0.25">
      <c r="B107">
        <f>IF(Crowdfunding!G107="successful",Crowdfunding!H107, "")</f>
        <v>95</v>
      </c>
      <c r="F107" t="str">
        <f>IF(Crowdfunding!G107="failed",Crowdfunding!H107, "")</f>
        <v/>
      </c>
    </row>
    <row r="108" spans="2:6" x14ac:dyDescent="0.25">
      <c r="B108">
        <f>IF(Crowdfunding!G108="successful",Crowdfunding!H108, "")</f>
        <v>147</v>
      </c>
      <c r="F108" t="str">
        <f>IF(Crowdfunding!G108="failed",Crowdfunding!H108, "")</f>
        <v/>
      </c>
    </row>
    <row r="109" spans="2:6" x14ac:dyDescent="0.25">
      <c r="B109">
        <f>IF(Crowdfunding!G109="successful",Crowdfunding!H109, "")</f>
        <v>86</v>
      </c>
      <c r="F109" t="str">
        <f>IF(Crowdfunding!G109="failed",Crowdfunding!H109, "")</f>
        <v/>
      </c>
    </row>
    <row r="110" spans="2:6" x14ac:dyDescent="0.25">
      <c r="B110">
        <f>IF(Crowdfunding!G110="successful",Crowdfunding!H110, "")</f>
        <v>83</v>
      </c>
      <c r="F110" t="str">
        <f>IF(Crowdfunding!G110="failed",Crowdfunding!H110, "")</f>
        <v/>
      </c>
    </row>
    <row r="111" spans="2:6" x14ac:dyDescent="0.25">
      <c r="B111" t="str">
        <f>IF(Crowdfunding!G111="successful",Crowdfunding!H111, "")</f>
        <v/>
      </c>
      <c r="F111">
        <f>IF(Crowdfunding!G111="failed",Crowdfunding!H111, "")</f>
        <v>60</v>
      </c>
    </row>
    <row r="112" spans="2:6" x14ac:dyDescent="0.25">
      <c r="B112" t="str">
        <f>IF(Crowdfunding!G112="successful",Crowdfunding!H112, "")</f>
        <v/>
      </c>
      <c r="F112">
        <f>IF(Crowdfunding!G112="failed",Crowdfunding!H112, "")</f>
        <v>296</v>
      </c>
    </row>
    <row r="113" spans="2:6" x14ac:dyDescent="0.25">
      <c r="B113">
        <f>IF(Crowdfunding!G113="successful",Crowdfunding!H113, "")</f>
        <v>676</v>
      </c>
      <c r="F113" t="str">
        <f>IF(Crowdfunding!G113="failed",Crowdfunding!H113, "")</f>
        <v/>
      </c>
    </row>
    <row r="114" spans="2:6" x14ac:dyDescent="0.25">
      <c r="B114">
        <f>IF(Crowdfunding!G114="successful",Crowdfunding!H114, "")</f>
        <v>361</v>
      </c>
      <c r="F114" t="str">
        <f>IF(Crowdfunding!G114="failed",Crowdfunding!H114, "")</f>
        <v/>
      </c>
    </row>
    <row r="115" spans="2:6" x14ac:dyDescent="0.25">
      <c r="B115">
        <f>IF(Crowdfunding!G115="successful",Crowdfunding!H115, "")</f>
        <v>131</v>
      </c>
      <c r="F115" t="str">
        <f>IF(Crowdfunding!G115="failed",Crowdfunding!H115, "")</f>
        <v/>
      </c>
    </row>
    <row r="116" spans="2:6" x14ac:dyDescent="0.25">
      <c r="B116">
        <f>IF(Crowdfunding!G116="successful",Crowdfunding!H116, "")</f>
        <v>126</v>
      </c>
      <c r="F116" t="str">
        <f>IF(Crowdfunding!G116="failed",Crowdfunding!H116, "")</f>
        <v/>
      </c>
    </row>
    <row r="117" spans="2:6" x14ac:dyDescent="0.25">
      <c r="B117" t="str">
        <f>IF(Crowdfunding!G117="successful",Crowdfunding!H117, "")</f>
        <v/>
      </c>
      <c r="F117">
        <f>IF(Crowdfunding!G117="failed",Crowdfunding!H117, "")</f>
        <v>3304</v>
      </c>
    </row>
    <row r="118" spans="2:6" x14ac:dyDescent="0.25">
      <c r="B118" t="str">
        <f>IF(Crowdfunding!G118="successful",Crowdfunding!H118, "")</f>
        <v/>
      </c>
      <c r="F118">
        <f>IF(Crowdfunding!G118="failed",Crowdfunding!H118, "")</f>
        <v>73</v>
      </c>
    </row>
    <row r="119" spans="2:6" x14ac:dyDescent="0.25">
      <c r="B119">
        <f>IF(Crowdfunding!G119="successful",Crowdfunding!H119, "")</f>
        <v>275</v>
      </c>
      <c r="F119" t="str">
        <f>IF(Crowdfunding!G119="failed",Crowdfunding!H119, "")</f>
        <v/>
      </c>
    </row>
    <row r="120" spans="2:6" x14ac:dyDescent="0.25">
      <c r="B120">
        <f>IF(Crowdfunding!G120="successful",Crowdfunding!H120, "")</f>
        <v>67</v>
      </c>
      <c r="F120" t="str">
        <f>IF(Crowdfunding!G120="failed",Crowdfunding!H120, "")</f>
        <v/>
      </c>
    </row>
    <row r="121" spans="2:6" x14ac:dyDescent="0.25">
      <c r="B121">
        <f>IF(Crowdfunding!G121="successful",Crowdfunding!H121, "")</f>
        <v>154</v>
      </c>
      <c r="F121" t="str">
        <f>IF(Crowdfunding!G121="failed",Crowdfunding!H121, "")</f>
        <v/>
      </c>
    </row>
    <row r="122" spans="2:6" x14ac:dyDescent="0.25">
      <c r="B122">
        <f>IF(Crowdfunding!G122="successful",Crowdfunding!H122, "")</f>
        <v>1782</v>
      </c>
      <c r="F122" t="str">
        <f>IF(Crowdfunding!G122="failed",Crowdfunding!H122, "")</f>
        <v/>
      </c>
    </row>
    <row r="123" spans="2:6" x14ac:dyDescent="0.25">
      <c r="B123">
        <f>IF(Crowdfunding!G123="successful",Crowdfunding!H123, "")</f>
        <v>903</v>
      </c>
      <c r="F123" t="str">
        <f>IF(Crowdfunding!G123="failed",Crowdfunding!H123, "")</f>
        <v/>
      </c>
    </row>
    <row r="124" spans="2:6" x14ac:dyDescent="0.25">
      <c r="B124" t="str">
        <f>IF(Crowdfunding!G124="successful",Crowdfunding!H124, "")</f>
        <v/>
      </c>
      <c r="F124">
        <f>IF(Crowdfunding!G124="failed",Crowdfunding!H124, "")</f>
        <v>3387</v>
      </c>
    </row>
    <row r="125" spans="2:6" x14ac:dyDescent="0.25">
      <c r="B125" t="str">
        <f>IF(Crowdfunding!G125="successful",Crowdfunding!H125, "")</f>
        <v/>
      </c>
      <c r="F125">
        <f>IF(Crowdfunding!G125="failed",Crowdfunding!H125, "")</f>
        <v>662</v>
      </c>
    </row>
    <row r="126" spans="2:6" x14ac:dyDescent="0.25">
      <c r="B126">
        <f>IF(Crowdfunding!G126="successful",Crowdfunding!H126, "")</f>
        <v>94</v>
      </c>
      <c r="F126" t="str">
        <f>IF(Crowdfunding!G126="failed",Crowdfunding!H126, "")</f>
        <v/>
      </c>
    </row>
    <row r="127" spans="2:6" x14ac:dyDescent="0.25">
      <c r="B127">
        <f>IF(Crowdfunding!G127="successful",Crowdfunding!H127, "")</f>
        <v>180</v>
      </c>
      <c r="F127" t="str">
        <f>IF(Crowdfunding!G127="failed",Crowdfunding!H127, "")</f>
        <v/>
      </c>
    </row>
    <row r="128" spans="2:6" x14ac:dyDescent="0.25">
      <c r="B128" t="str">
        <f>IF(Crowdfunding!G128="successful",Crowdfunding!H128, "")</f>
        <v/>
      </c>
      <c r="F128">
        <f>IF(Crowdfunding!G128="failed",Crowdfunding!H128, "")</f>
        <v>774</v>
      </c>
    </row>
    <row r="129" spans="2:6" x14ac:dyDescent="0.25">
      <c r="B129" t="str">
        <f>IF(Crowdfunding!G129="successful",Crowdfunding!H129, "")</f>
        <v/>
      </c>
      <c r="F129">
        <f>IF(Crowdfunding!G129="failed",Crowdfunding!H129, "")</f>
        <v>672</v>
      </c>
    </row>
    <row r="130" spans="2:6" x14ac:dyDescent="0.25">
      <c r="B130" t="str">
        <f>IF(Crowdfunding!G130="successful",Crowdfunding!H130, "")</f>
        <v/>
      </c>
      <c r="F130" t="str">
        <f>IF(Crowdfunding!G130="failed",Crowdfunding!H130, "")</f>
        <v/>
      </c>
    </row>
    <row r="131" spans="2:6" x14ac:dyDescent="0.25">
      <c r="B131" t="str">
        <f>IF(Crowdfunding!G131="successful",Crowdfunding!H131, "")</f>
        <v/>
      </c>
      <c r="F131" t="str">
        <f>IF(Crowdfunding!G131="failed",Crowdfunding!H131, "")</f>
        <v/>
      </c>
    </row>
    <row r="132" spans="2:6" x14ac:dyDescent="0.25">
      <c r="B132">
        <f>IF(Crowdfunding!G132="successful",Crowdfunding!H132, "")</f>
        <v>533</v>
      </c>
      <c r="F132" t="str">
        <f>IF(Crowdfunding!G132="failed",Crowdfunding!H132, "")</f>
        <v/>
      </c>
    </row>
    <row r="133" spans="2:6" x14ac:dyDescent="0.25">
      <c r="B133">
        <f>IF(Crowdfunding!G133="successful",Crowdfunding!H133, "")</f>
        <v>2443</v>
      </c>
      <c r="F133" t="str">
        <f>IF(Crowdfunding!G133="failed",Crowdfunding!H133, "")</f>
        <v/>
      </c>
    </row>
    <row r="134" spans="2:6" x14ac:dyDescent="0.25">
      <c r="B134">
        <f>IF(Crowdfunding!G134="successful",Crowdfunding!H134, "")</f>
        <v>89</v>
      </c>
      <c r="F134" t="str">
        <f>IF(Crowdfunding!G134="failed",Crowdfunding!H134, "")</f>
        <v/>
      </c>
    </row>
    <row r="135" spans="2:6" x14ac:dyDescent="0.25">
      <c r="B135">
        <f>IF(Crowdfunding!G135="successful",Crowdfunding!H135, "")</f>
        <v>159</v>
      </c>
      <c r="F135" t="str">
        <f>IF(Crowdfunding!G135="failed",Crowdfunding!H135, "")</f>
        <v/>
      </c>
    </row>
    <row r="136" spans="2:6" x14ac:dyDescent="0.25">
      <c r="B136" t="str">
        <f>IF(Crowdfunding!G136="successful",Crowdfunding!H136, "")</f>
        <v/>
      </c>
      <c r="F136">
        <f>IF(Crowdfunding!G136="failed",Crowdfunding!H136, "")</f>
        <v>940</v>
      </c>
    </row>
    <row r="137" spans="2:6" x14ac:dyDescent="0.25">
      <c r="B137" t="str">
        <f>IF(Crowdfunding!G137="successful",Crowdfunding!H137, "")</f>
        <v/>
      </c>
      <c r="F137">
        <f>IF(Crowdfunding!G137="failed",Crowdfunding!H137, "")</f>
        <v>117</v>
      </c>
    </row>
    <row r="138" spans="2:6" x14ac:dyDescent="0.25">
      <c r="B138" t="str">
        <f>IF(Crowdfunding!G138="successful",Crowdfunding!H138, "")</f>
        <v/>
      </c>
      <c r="F138" t="str">
        <f>IF(Crowdfunding!G138="failed",Crowdfunding!H138, "")</f>
        <v/>
      </c>
    </row>
    <row r="139" spans="2:6" x14ac:dyDescent="0.25">
      <c r="B139">
        <f>IF(Crowdfunding!G139="successful",Crowdfunding!H139, "")</f>
        <v>50</v>
      </c>
      <c r="F139" t="str">
        <f>IF(Crowdfunding!G139="failed",Crowdfunding!H139, "")</f>
        <v/>
      </c>
    </row>
    <row r="140" spans="2:6" x14ac:dyDescent="0.25">
      <c r="B140" t="str">
        <f>IF(Crowdfunding!G140="successful",Crowdfunding!H140, "")</f>
        <v/>
      </c>
      <c r="F140">
        <f>IF(Crowdfunding!G140="failed",Crowdfunding!H140, "")</f>
        <v>115</v>
      </c>
    </row>
    <row r="141" spans="2:6" x14ac:dyDescent="0.25">
      <c r="B141" t="str">
        <f>IF(Crowdfunding!G141="successful",Crowdfunding!H141, "")</f>
        <v/>
      </c>
      <c r="F141">
        <f>IF(Crowdfunding!G141="failed",Crowdfunding!H141, "")</f>
        <v>326</v>
      </c>
    </row>
    <row r="142" spans="2:6" x14ac:dyDescent="0.25">
      <c r="B142">
        <f>IF(Crowdfunding!G142="successful",Crowdfunding!H142, "")</f>
        <v>186</v>
      </c>
      <c r="F142" t="str">
        <f>IF(Crowdfunding!G142="failed",Crowdfunding!H142, "")</f>
        <v/>
      </c>
    </row>
    <row r="143" spans="2:6" x14ac:dyDescent="0.25">
      <c r="B143">
        <f>IF(Crowdfunding!G143="successful",Crowdfunding!H143, "")</f>
        <v>1071</v>
      </c>
      <c r="F143" t="str">
        <f>IF(Crowdfunding!G143="failed",Crowdfunding!H143, "")</f>
        <v/>
      </c>
    </row>
    <row r="144" spans="2:6" x14ac:dyDescent="0.25">
      <c r="B144">
        <f>IF(Crowdfunding!G144="successful",Crowdfunding!H144, "")</f>
        <v>117</v>
      </c>
      <c r="F144" t="str">
        <f>IF(Crowdfunding!G144="failed",Crowdfunding!H144, "")</f>
        <v/>
      </c>
    </row>
    <row r="145" spans="2:6" x14ac:dyDescent="0.25">
      <c r="B145">
        <f>IF(Crowdfunding!G145="successful",Crowdfunding!H145, "")</f>
        <v>70</v>
      </c>
      <c r="F145" t="str">
        <f>IF(Crowdfunding!G145="failed",Crowdfunding!H145, "")</f>
        <v/>
      </c>
    </row>
    <row r="146" spans="2:6" x14ac:dyDescent="0.25">
      <c r="B146">
        <f>IF(Crowdfunding!G146="successful",Crowdfunding!H146, "")</f>
        <v>135</v>
      </c>
      <c r="F146" t="str">
        <f>IF(Crowdfunding!G146="failed",Crowdfunding!H146, "")</f>
        <v/>
      </c>
    </row>
    <row r="147" spans="2:6" x14ac:dyDescent="0.25">
      <c r="B147">
        <f>IF(Crowdfunding!G147="successful",Crowdfunding!H147, "")</f>
        <v>768</v>
      </c>
      <c r="F147" t="str">
        <f>IF(Crowdfunding!G147="failed",Crowdfunding!H147, "")</f>
        <v/>
      </c>
    </row>
    <row r="148" spans="2:6" x14ac:dyDescent="0.25">
      <c r="B148" t="str">
        <f>IF(Crowdfunding!G148="successful",Crowdfunding!H148, "")</f>
        <v/>
      </c>
      <c r="F148" t="str">
        <f>IF(Crowdfunding!G148="failed",Crowdfunding!H148, "")</f>
        <v/>
      </c>
    </row>
    <row r="149" spans="2:6" x14ac:dyDescent="0.25">
      <c r="B149">
        <f>IF(Crowdfunding!G149="successful",Crowdfunding!H149, "")</f>
        <v>199</v>
      </c>
      <c r="F149" t="str">
        <f>IF(Crowdfunding!G149="failed",Crowdfunding!H149, "")</f>
        <v/>
      </c>
    </row>
    <row r="150" spans="2:6" x14ac:dyDescent="0.25">
      <c r="B150">
        <f>IF(Crowdfunding!G150="successful",Crowdfunding!H150, "")</f>
        <v>107</v>
      </c>
      <c r="F150" t="str">
        <f>IF(Crowdfunding!G150="failed",Crowdfunding!H150, "")</f>
        <v/>
      </c>
    </row>
    <row r="151" spans="2:6" x14ac:dyDescent="0.25">
      <c r="B151">
        <f>IF(Crowdfunding!G151="successful",Crowdfunding!H151, "")</f>
        <v>195</v>
      </c>
      <c r="F151" t="str">
        <f>IF(Crowdfunding!G151="failed",Crowdfunding!H151, "")</f>
        <v/>
      </c>
    </row>
    <row r="152" spans="2:6" x14ac:dyDescent="0.25">
      <c r="B152" t="str">
        <f>IF(Crowdfunding!G152="successful",Crowdfunding!H152, "")</f>
        <v/>
      </c>
      <c r="F152">
        <f>IF(Crowdfunding!G152="failed",Crowdfunding!H152, "")</f>
        <v>1</v>
      </c>
    </row>
    <row r="153" spans="2:6" x14ac:dyDescent="0.25">
      <c r="B153" t="str">
        <f>IF(Crowdfunding!G153="successful",Crowdfunding!H153, "")</f>
        <v/>
      </c>
      <c r="F153">
        <f>IF(Crowdfunding!G153="failed",Crowdfunding!H153, "")</f>
        <v>1467</v>
      </c>
    </row>
    <row r="154" spans="2:6" x14ac:dyDescent="0.25">
      <c r="B154">
        <f>IF(Crowdfunding!G154="successful",Crowdfunding!H154, "")</f>
        <v>3376</v>
      </c>
      <c r="F154" t="str">
        <f>IF(Crowdfunding!G154="failed",Crowdfunding!H154, "")</f>
        <v/>
      </c>
    </row>
    <row r="155" spans="2:6" x14ac:dyDescent="0.25">
      <c r="B155" t="str">
        <f>IF(Crowdfunding!G155="successful",Crowdfunding!H155, "")</f>
        <v/>
      </c>
      <c r="F155">
        <f>IF(Crowdfunding!G155="failed",Crowdfunding!H155, "")</f>
        <v>5681</v>
      </c>
    </row>
    <row r="156" spans="2:6" x14ac:dyDescent="0.25">
      <c r="B156" t="str">
        <f>IF(Crowdfunding!G156="successful",Crowdfunding!H156, "")</f>
        <v/>
      </c>
      <c r="F156">
        <f>IF(Crowdfunding!G156="failed",Crowdfunding!H156, "")</f>
        <v>1059</v>
      </c>
    </row>
    <row r="157" spans="2:6" x14ac:dyDescent="0.25">
      <c r="B157" t="str">
        <f>IF(Crowdfunding!G157="successful",Crowdfunding!H157, "")</f>
        <v/>
      </c>
      <c r="F157">
        <f>IF(Crowdfunding!G157="failed",Crowdfunding!H157, "")</f>
        <v>1194</v>
      </c>
    </row>
    <row r="158" spans="2:6" x14ac:dyDescent="0.25">
      <c r="B158" t="str">
        <f>IF(Crowdfunding!G158="successful",Crowdfunding!H158, "")</f>
        <v/>
      </c>
      <c r="F158" t="str">
        <f>IF(Crowdfunding!G158="failed",Crowdfunding!H158, "")</f>
        <v/>
      </c>
    </row>
    <row r="159" spans="2:6" x14ac:dyDescent="0.25">
      <c r="B159" t="str">
        <f>IF(Crowdfunding!G159="successful",Crowdfunding!H159, "")</f>
        <v/>
      </c>
      <c r="F159">
        <f>IF(Crowdfunding!G159="failed",Crowdfunding!H159, "")</f>
        <v>30</v>
      </c>
    </row>
    <row r="160" spans="2:6" x14ac:dyDescent="0.25">
      <c r="B160">
        <f>IF(Crowdfunding!G160="successful",Crowdfunding!H160, "")</f>
        <v>41</v>
      </c>
      <c r="F160" t="str">
        <f>IF(Crowdfunding!G160="failed",Crowdfunding!H160, "")</f>
        <v/>
      </c>
    </row>
    <row r="161" spans="2:6" x14ac:dyDescent="0.25">
      <c r="B161">
        <f>IF(Crowdfunding!G161="successful",Crowdfunding!H161, "")</f>
        <v>1821</v>
      </c>
      <c r="F161" t="str">
        <f>IF(Crowdfunding!G161="failed",Crowdfunding!H161, "")</f>
        <v/>
      </c>
    </row>
    <row r="162" spans="2:6" x14ac:dyDescent="0.25">
      <c r="B162">
        <f>IF(Crowdfunding!G162="successful",Crowdfunding!H162, "")</f>
        <v>164</v>
      </c>
      <c r="F162" t="str">
        <f>IF(Crowdfunding!G162="failed",Crowdfunding!H162, "")</f>
        <v/>
      </c>
    </row>
    <row r="163" spans="2:6" x14ac:dyDescent="0.25">
      <c r="B163" t="str">
        <f>IF(Crowdfunding!G163="successful",Crowdfunding!H163, "")</f>
        <v/>
      </c>
      <c r="F163">
        <f>IF(Crowdfunding!G163="failed",Crowdfunding!H163, "")</f>
        <v>75</v>
      </c>
    </row>
    <row r="164" spans="2:6" x14ac:dyDescent="0.25">
      <c r="B164">
        <f>IF(Crowdfunding!G164="successful",Crowdfunding!H164, "")</f>
        <v>157</v>
      </c>
      <c r="F164" t="str">
        <f>IF(Crowdfunding!G164="failed",Crowdfunding!H164, "")</f>
        <v/>
      </c>
    </row>
    <row r="165" spans="2:6" x14ac:dyDescent="0.25">
      <c r="B165">
        <f>IF(Crowdfunding!G165="successful",Crowdfunding!H165, "")</f>
        <v>246</v>
      </c>
      <c r="F165" t="str">
        <f>IF(Crowdfunding!G165="failed",Crowdfunding!H165, "")</f>
        <v/>
      </c>
    </row>
    <row r="166" spans="2:6" x14ac:dyDescent="0.25">
      <c r="B166">
        <f>IF(Crowdfunding!G166="successful",Crowdfunding!H166, "")</f>
        <v>1396</v>
      </c>
      <c r="F166" t="str">
        <f>IF(Crowdfunding!G166="failed",Crowdfunding!H166, "")</f>
        <v/>
      </c>
    </row>
    <row r="167" spans="2:6" x14ac:dyDescent="0.25">
      <c r="B167">
        <f>IF(Crowdfunding!G167="successful",Crowdfunding!H167, "")</f>
        <v>2506</v>
      </c>
      <c r="F167" t="str">
        <f>IF(Crowdfunding!G167="failed",Crowdfunding!H167, "")</f>
        <v/>
      </c>
    </row>
    <row r="168" spans="2:6" x14ac:dyDescent="0.25">
      <c r="B168">
        <f>IF(Crowdfunding!G168="successful",Crowdfunding!H168, "")</f>
        <v>244</v>
      </c>
      <c r="F168" t="str">
        <f>IF(Crowdfunding!G168="failed",Crowdfunding!H168, "")</f>
        <v/>
      </c>
    </row>
    <row r="169" spans="2:6" x14ac:dyDescent="0.25">
      <c r="B169">
        <f>IF(Crowdfunding!G169="successful",Crowdfunding!H169, "")</f>
        <v>146</v>
      </c>
      <c r="F169" t="str">
        <f>IF(Crowdfunding!G169="failed",Crowdfunding!H169, "")</f>
        <v/>
      </c>
    </row>
    <row r="170" spans="2:6" x14ac:dyDescent="0.25">
      <c r="B170" t="str">
        <f>IF(Crowdfunding!G170="successful",Crowdfunding!H170, "")</f>
        <v/>
      </c>
      <c r="F170">
        <f>IF(Crowdfunding!G170="failed",Crowdfunding!H170, "")</f>
        <v>955</v>
      </c>
    </row>
    <row r="171" spans="2:6" x14ac:dyDescent="0.25">
      <c r="B171">
        <f>IF(Crowdfunding!G171="successful",Crowdfunding!H171, "")</f>
        <v>1267</v>
      </c>
      <c r="F171" t="str">
        <f>IF(Crowdfunding!G171="failed",Crowdfunding!H171, "")</f>
        <v/>
      </c>
    </row>
    <row r="172" spans="2:6" x14ac:dyDescent="0.25">
      <c r="B172" t="str">
        <f>IF(Crowdfunding!G172="successful",Crowdfunding!H172, "")</f>
        <v/>
      </c>
      <c r="F172">
        <f>IF(Crowdfunding!G172="failed",Crowdfunding!H172, "")</f>
        <v>67</v>
      </c>
    </row>
    <row r="173" spans="2:6" x14ac:dyDescent="0.25">
      <c r="B173" t="str">
        <f>IF(Crowdfunding!G173="successful",Crowdfunding!H173, "")</f>
        <v/>
      </c>
      <c r="F173">
        <f>IF(Crowdfunding!G173="failed",Crowdfunding!H173, "")</f>
        <v>5</v>
      </c>
    </row>
    <row r="174" spans="2:6" x14ac:dyDescent="0.25">
      <c r="B174" t="str">
        <f>IF(Crowdfunding!G174="successful",Crowdfunding!H174, "")</f>
        <v/>
      </c>
      <c r="F174">
        <f>IF(Crowdfunding!G174="failed",Crowdfunding!H174, "")</f>
        <v>26</v>
      </c>
    </row>
    <row r="175" spans="2:6" x14ac:dyDescent="0.25">
      <c r="B175">
        <f>IF(Crowdfunding!G175="successful",Crowdfunding!H175, "")</f>
        <v>1561</v>
      </c>
      <c r="F175" t="str">
        <f>IF(Crowdfunding!G175="failed",Crowdfunding!H175, "")</f>
        <v/>
      </c>
    </row>
    <row r="176" spans="2:6" x14ac:dyDescent="0.25">
      <c r="B176">
        <f>IF(Crowdfunding!G176="successful",Crowdfunding!H176, "")</f>
        <v>48</v>
      </c>
      <c r="F176" t="str">
        <f>IF(Crowdfunding!G176="failed",Crowdfunding!H176, "")</f>
        <v/>
      </c>
    </row>
    <row r="177" spans="2:6" x14ac:dyDescent="0.25">
      <c r="B177" t="str">
        <f>IF(Crowdfunding!G177="successful",Crowdfunding!H177, "")</f>
        <v/>
      </c>
      <c r="F177">
        <f>IF(Crowdfunding!G177="failed",Crowdfunding!H177, "")</f>
        <v>1130</v>
      </c>
    </row>
    <row r="178" spans="2:6" x14ac:dyDescent="0.25">
      <c r="B178" t="str">
        <f>IF(Crowdfunding!G178="successful",Crowdfunding!H178, "")</f>
        <v/>
      </c>
      <c r="F178">
        <f>IF(Crowdfunding!G178="failed",Crowdfunding!H178, "")</f>
        <v>782</v>
      </c>
    </row>
    <row r="179" spans="2:6" x14ac:dyDescent="0.25">
      <c r="B179">
        <f>IF(Crowdfunding!G179="successful",Crowdfunding!H179, "")</f>
        <v>2739</v>
      </c>
      <c r="F179" t="str">
        <f>IF(Crowdfunding!G179="failed",Crowdfunding!H179, "")</f>
        <v/>
      </c>
    </row>
    <row r="180" spans="2:6" x14ac:dyDescent="0.25">
      <c r="B180" t="str">
        <f>IF(Crowdfunding!G180="successful",Crowdfunding!H180, "")</f>
        <v/>
      </c>
      <c r="F180">
        <f>IF(Crowdfunding!G180="failed",Crowdfunding!H180, "")</f>
        <v>210</v>
      </c>
    </row>
    <row r="181" spans="2:6" x14ac:dyDescent="0.25">
      <c r="B181">
        <f>IF(Crowdfunding!G181="successful",Crowdfunding!H181, "")</f>
        <v>3537</v>
      </c>
      <c r="F181" t="str">
        <f>IF(Crowdfunding!G181="failed",Crowdfunding!H181, "")</f>
        <v/>
      </c>
    </row>
    <row r="182" spans="2:6" x14ac:dyDescent="0.25">
      <c r="B182">
        <f>IF(Crowdfunding!G182="successful",Crowdfunding!H182, "")</f>
        <v>2107</v>
      </c>
      <c r="F182" t="str">
        <f>IF(Crowdfunding!G182="failed",Crowdfunding!H182, "")</f>
        <v/>
      </c>
    </row>
    <row r="183" spans="2:6" x14ac:dyDescent="0.25">
      <c r="B183" t="str">
        <f>IF(Crowdfunding!G183="successful",Crowdfunding!H183, "")</f>
        <v/>
      </c>
      <c r="F183">
        <f>IF(Crowdfunding!G183="failed",Crowdfunding!H183, "")</f>
        <v>136</v>
      </c>
    </row>
    <row r="184" spans="2:6" x14ac:dyDescent="0.25">
      <c r="B184">
        <f>IF(Crowdfunding!G184="successful",Crowdfunding!H184, "")</f>
        <v>3318</v>
      </c>
      <c r="F184" t="str">
        <f>IF(Crowdfunding!G184="failed",Crowdfunding!H184, "")</f>
        <v/>
      </c>
    </row>
    <row r="185" spans="2:6" x14ac:dyDescent="0.25">
      <c r="B185" t="str">
        <f>IF(Crowdfunding!G185="successful",Crowdfunding!H185, "")</f>
        <v/>
      </c>
      <c r="F185">
        <f>IF(Crowdfunding!G185="failed",Crowdfunding!H185, "")</f>
        <v>86</v>
      </c>
    </row>
    <row r="186" spans="2:6" x14ac:dyDescent="0.25">
      <c r="B186">
        <f>IF(Crowdfunding!G186="successful",Crowdfunding!H186, "")</f>
        <v>340</v>
      </c>
      <c r="F186" t="str">
        <f>IF(Crowdfunding!G186="failed",Crowdfunding!H186, "")</f>
        <v/>
      </c>
    </row>
    <row r="187" spans="2:6" x14ac:dyDescent="0.25">
      <c r="B187" t="str">
        <f>IF(Crowdfunding!G187="successful",Crowdfunding!H187, "")</f>
        <v/>
      </c>
      <c r="F187">
        <f>IF(Crowdfunding!G187="failed",Crowdfunding!H187, "")</f>
        <v>19</v>
      </c>
    </row>
    <row r="188" spans="2:6" x14ac:dyDescent="0.25">
      <c r="B188" t="str">
        <f>IF(Crowdfunding!G188="successful",Crowdfunding!H188, "")</f>
        <v/>
      </c>
      <c r="F188">
        <f>IF(Crowdfunding!G188="failed",Crowdfunding!H188, "")</f>
        <v>886</v>
      </c>
    </row>
    <row r="189" spans="2:6" x14ac:dyDescent="0.25">
      <c r="B189">
        <f>IF(Crowdfunding!G189="successful",Crowdfunding!H189, "")</f>
        <v>1442</v>
      </c>
      <c r="F189" t="str">
        <f>IF(Crowdfunding!G189="failed",Crowdfunding!H189, "")</f>
        <v/>
      </c>
    </row>
    <row r="190" spans="2:6" x14ac:dyDescent="0.25">
      <c r="B190" t="str">
        <f>IF(Crowdfunding!G190="successful",Crowdfunding!H190, "")</f>
        <v/>
      </c>
      <c r="F190">
        <f>IF(Crowdfunding!G190="failed",Crowdfunding!H190, "")</f>
        <v>35</v>
      </c>
    </row>
    <row r="191" spans="2:6" x14ac:dyDescent="0.25">
      <c r="B191" t="str">
        <f>IF(Crowdfunding!G191="successful",Crowdfunding!H191, "")</f>
        <v/>
      </c>
      <c r="F191" t="str">
        <f>IF(Crowdfunding!G191="failed",Crowdfunding!H191, "")</f>
        <v/>
      </c>
    </row>
    <row r="192" spans="2:6" x14ac:dyDescent="0.25">
      <c r="B192" t="str">
        <f>IF(Crowdfunding!G192="successful",Crowdfunding!H192, "")</f>
        <v/>
      </c>
      <c r="F192">
        <f>IF(Crowdfunding!G192="failed",Crowdfunding!H192, "")</f>
        <v>24</v>
      </c>
    </row>
    <row r="193" spans="2:6" x14ac:dyDescent="0.25">
      <c r="B193" t="str">
        <f>IF(Crowdfunding!G193="successful",Crowdfunding!H193, "")</f>
        <v/>
      </c>
      <c r="F193">
        <f>IF(Crowdfunding!G193="failed",Crowdfunding!H193, "")</f>
        <v>86</v>
      </c>
    </row>
    <row r="194" spans="2:6" x14ac:dyDescent="0.25">
      <c r="B194" t="str">
        <f>IF(Crowdfunding!G194="successful",Crowdfunding!H194, "")</f>
        <v/>
      </c>
      <c r="F194">
        <f>IF(Crowdfunding!G194="failed",Crowdfunding!H194, "")</f>
        <v>243</v>
      </c>
    </row>
    <row r="195" spans="2:6" x14ac:dyDescent="0.25">
      <c r="B195" t="str">
        <f>IF(Crowdfunding!G195="successful",Crowdfunding!H195, "")</f>
        <v/>
      </c>
      <c r="F195">
        <f>IF(Crowdfunding!G195="failed",Crowdfunding!H195, "")</f>
        <v>65</v>
      </c>
    </row>
    <row r="196" spans="2:6" x14ac:dyDescent="0.25">
      <c r="B196">
        <f>IF(Crowdfunding!G196="successful",Crowdfunding!H196, "")</f>
        <v>126</v>
      </c>
      <c r="F196" t="str">
        <f>IF(Crowdfunding!G196="failed",Crowdfunding!H196, "")</f>
        <v/>
      </c>
    </row>
    <row r="197" spans="2:6" x14ac:dyDescent="0.25">
      <c r="B197">
        <f>IF(Crowdfunding!G197="successful",Crowdfunding!H197, "")</f>
        <v>524</v>
      </c>
      <c r="F197" t="str">
        <f>IF(Crowdfunding!G197="failed",Crowdfunding!H197, "")</f>
        <v/>
      </c>
    </row>
    <row r="198" spans="2:6" x14ac:dyDescent="0.25">
      <c r="B198" t="str">
        <f>IF(Crowdfunding!G198="successful",Crowdfunding!H198, "")</f>
        <v/>
      </c>
      <c r="F198">
        <f>IF(Crowdfunding!G198="failed",Crowdfunding!H198, "")</f>
        <v>100</v>
      </c>
    </row>
    <row r="199" spans="2:6" x14ac:dyDescent="0.25">
      <c r="B199">
        <f>IF(Crowdfunding!G199="successful",Crowdfunding!H199, "")</f>
        <v>1989</v>
      </c>
      <c r="F199" t="str">
        <f>IF(Crowdfunding!G199="failed",Crowdfunding!H199, "")</f>
        <v/>
      </c>
    </row>
    <row r="200" spans="2:6" x14ac:dyDescent="0.25">
      <c r="B200" t="str">
        <f>IF(Crowdfunding!G200="successful",Crowdfunding!H200, "")</f>
        <v/>
      </c>
      <c r="F200">
        <f>IF(Crowdfunding!G200="failed",Crowdfunding!H200, "")</f>
        <v>168</v>
      </c>
    </row>
    <row r="201" spans="2:6" x14ac:dyDescent="0.25">
      <c r="B201" t="str">
        <f>IF(Crowdfunding!G201="successful",Crowdfunding!H201, "")</f>
        <v/>
      </c>
      <c r="F201">
        <f>IF(Crowdfunding!G201="failed",Crowdfunding!H201, "")</f>
        <v>13</v>
      </c>
    </row>
    <row r="202" spans="2:6" x14ac:dyDescent="0.25">
      <c r="B202" t="str">
        <f>IF(Crowdfunding!G202="successful",Crowdfunding!H202, "")</f>
        <v/>
      </c>
      <c r="F202">
        <f>IF(Crowdfunding!G202="failed",Crowdfunding!H202, "")</f>
        <v>1</v>
      </c>
    </row>
    <row r="203" spans="2:6" x14ac:dyDescent="0.25">
      <c r="B203">
        <f>IF(Crowdfunding!G203="successful",Crowdfunding!H203, "")</f>
        <v>157</v>
      </c>
      <c r="F203" t="str">
        <f>IF(Crowdfunding!G203="failed",Crowdfunding!H203, "")</f>
        <v/>
      </c>
    </row>
    <row r="204" spans="2:6" x14ac:dyDescent="0.25">
      <c r="B204" t="str">
        <f>IF(Crowdfunding!G204="successful",Crowdfunding!H204, "")</f>
        <v/>
      </c>
      <c r="F204" t="str">
        <f>IF(Crowdfunding!G204="failed",Crowdfunding!H204, "")</f>
        <v/>
      </c>
    </row>
    <row r="205" spans="2:6" x14ac:dyDescent="0.25">
      <c r="B205">
        <f>IF(Crowdfunding!G205="successful",Crowdfunding!H205, "")</f>
        <v>4498</v>
      </c>
      <c r="F205" t="str">
        <f>IF(Crowdfunding!G205="failed",Crowdfunding!H205, "")</f>
        <v/>
      </c>
    </row>
    <row r="206" spans="2:6" x14ac:dyDescent="0.25">
      <c r="B206" t="str">
        <f>IF(Crowdfunding!G206="successful",Crowdfunding!H206, "")</f>
        <v/>
      </c>
      <c r="F206">
        <f>IF(Crowdfunding!G206="failed",Crowdfunding!H206, "")</f>
        <v>40</v>
      </c>
    </row>
    <row r="207" spans="2:6" x14ac:dyDescent="0.25">
      <c r="B207">
        <f>IF(Crowdfunding!G207="successful",Crowdfunding!H207, "")</f>
        <v>80</v>
      </c>
      <c r="F207" t="str">
        <f>IF(Crowdfunding!G207="failed",Crowdfunding!H207, "")</f>
        <v/>
      </c>
    </row>
    <row r="208" spans="2:6" x14ac:dyDescent="0.25">
      <c r="B208" t="str">
        <f>IF(Crowdfunding!G208="successful",Crowdfunding!H208, "")</f>
        <v/>
      </c>
      <c r="F208" t="str">
        <f>IF(Crowdfunding!G208="failed",Crowdfunding!H208, "")</f>
        <v/>
      </c>
    </row>
    <row r="209" spans="2:6" x14ac:dyDescent="0.25">
      <c r="B209">
        <f>IF(Crowdfunding!G209="successful",Crowdfunding!H209, "")</f>
        <v>43</v>
      </c>
      <c r="F209" t="str">
        <f>IF(Crowdfunding!G209="failed",Crowdfunding!H209, "")</f>
        <v/>
      </c>
    </row>
    <row r="210" spans="2:6" x14ac:dyDescent="0.25">
      <c r="B210">
        <f>IF(Crowdfunding!G210="successful",Crowdfunding!H210, "")</f>
        <v>2053</v>
      </c>
      <c r="F210" t="str">
        <f>IF(Crowdfunding!G210="failed",Crowdfunding!H210, "")</f>
        <v/>
      </c>
    </row>
    <row r="211" spans="2:6" x14ac:dyDescent="0.25">
      <c r="B211" t="str">
        <f>IF(Crowdfunding!G211="successful",Crowdfunding!H211, "")</f>
        <v/>
      </c>
      <c r="F211" t="str">
        <f>IF(Crowdfunding!G211="failed",Crowdfunding!H211, "")</f>
        <v/>
      </c>
    </row>
    <row r="212" spans="2:6" x14ac:dyDescent="0.25">
      <c r="B212" t="str">
        <f>IF(Crowdfunding!G212="successful",Crowdfunding!H212, "")</f>
        <v/>
      </c>
      <c r="F212">
        <f>IF(Crowdfunding!G212="failed",Crowdfunding!H212, "")</f>
        <v>226</v>
      </c>
    </row>
    <row r="213" spans="2:6" x14ac:dyDescent="0.25">
      <c r="B213" t="str">
        <f>IF(Crowdfunding!G213="successful",Crowdfunding!H213, "")</f>
        <v/>
      </c>
      <c r="F213">
        <f>IF(Crowdfunding!G213="failed",Crowdfunding!H213, "")</f>
        <v>1625</v>
      </c>
    </row>
    <row r="214" spans="2:6" x14ac:dyDescent="0.25">
      <c r="B214">
        <f>IF(Crowdfunding!G214="successful",Crowdfunding!H214, "")</f>
        <v>168</v>
      </c>
      <c r="F214" t="str">
        <f>IF(Crowdfunding!G214="failed",Crowdfunding!H214, "")</f>
        <v/>
      </c>
    </row>
    <row r="215" spans="2:6" x14ac:dyDescent="0.25">
      <c r="B215">
        <f>IF(Crowdfunding!G215="successful",Crowdfunding!H215, "")</f>
        <v>4289</v>
      </c>
      <c r="F215" t="str">
        <f>IF(Crowdfunding!G215="failed",Crowdfunding!H215, "")</f>
        <v/>
      </c>
    </row>
    <row r="216" spans="2:6" x14ac:dyDescent="0.25">
      <c r="B216">
        <f>IF(Crowdfunding!G216="successful",Crowdfunding!H216, "")</f>
        <v>165</v>
      </c>
      <c r="F216" t="str">
        <f>IF(Crowdfunding!G216="failed",Crowdfunding!H216, "")</f>
        <v/>
      </c>
    </row>
    <row r="217" spans="2:6" x14ac:dyDescent="0.25">
      <c r="B217" t="str">
        <f>IF(Crowdfunding!G217="successful",Crowdfunding!H217, "")</f>
        <v/>
      </c>
      <c r="F217">
        <f>IF(Crowdfunding!G217="failed",Crowdfunding!H217, "")</f>
        <v>143</v>
      </c>
    </row>
    <row r="218" spans="2:6" x14ac:dyDescent="0.25">
      <c r="B218">
        <f>IF(Crowdfunding!G218="successful",Crowdfunding!H218, "")</f>
        <v>1815</v>
      </c>
      <c r="F218" t="str">
        <f>IF(Crowdfunding!G218="failed",Crowdfunding!H218, "")</f>
        <v/>
      </c>
    </row>
    <row r="219" spans="2:6" x14ac:dyDescent="0.25">
      <c r="B219" t="str">
        <f>IF(Crowdfunding!G219="successful",Crowdfunding!H219, "")</f>
        <v/>
      </c>
      <c r="F219">
        <f>IF(Crowdfunding!G219="failed",Crowdfunding!H219, "")</f>
        <v>934</v>
      </c>
    </row>
    <row r="220" spans="2:6" x14ac:dyDescent="0.25">
      <c r="B220">
        <f>IF(Crowdfunding!G220="successful",Crowdfunding!H220, "")</f>
        <v>397</v>
      </c>
      <c r="F220" t="str">
        <f>IF(Crowdfunding!G220="failed",Crowdfunding!H220, "")</f>
        <v/>
      </c>
    </row>
    <row r="221" spans="2:6" x14ac:dyDescent="0.25">
      <c r="B221">
        <f>IF(Crowdfunding!G221="successful",Crowdfunding!H221, "")</f>
        <v>1539</v>
      </c>
      <c r="F221" t="str">
        <f>IF(Crowdfunding!G221="failed",Crowdfunding!H221, "")</f>
        <v/>
      </c>
    </row>
    <row r="222" spans="2:6" x14ac:dyDescent="0.25">
      <c r="B222" t="str">
        <f>IF(Crowdfunding!G222="successful",Crowdfunding!H222, "")</f>
        <v/>
      </c>
      <c r="F222">
        <f>IF(Crowdfunding!G222="failed",Crowdfunding!H222, "")</f>
        <v>17</v>
      </c>
    </row>
    <row r="223" spans="2:6" x14ac:dyDescent="0.25">
      <c r="B223" t="str">
        <f>IF(Crowdfunding!G223="successful",Crowdfunding!H223, "")</f>
        <v/>
      </c>
      <c r="F223">
        <f>IF(Crowdfunding!G223="failed",Crowdfunding!H223, "")</f>
        <v>2179</v>
      </c>
    </row>
    <row r="224" spans="2:6" x14ac:dyDescent="0.25">
      <c r="B224">
        <f>IF(Crowdfunding!G224="successful",Crowdfunding!H224, "")</f>
        <v>138</v>
      </c>
      <c r="F224" t="str">
        <f>IF(Crowdfunding!G224="failed",Crowdfunding!H224, "")</f>
        <v/>
      </c>
    </row>
    <row r="225" spans="2:6" x14ac:dyDescent="0.25">
      <c r="B225" t="str">
        <f>IF(Crowdfunding!G225="successful",Crowdfunding!H225, "")</f>
        <v/>
      </c>
      <c r="F225">
        <f>IF(Crowdfunding!G225="failed",Crowdfunding!H225, "")</f>
        <v>931</v>
      </c>
    </row>
    <row r="226" spans="2:6" x14ac:dyDescent="0.25">
      <c r="B226">
        <f>IF(Crowdfunding!G226="successful",Crowdfunding!H226, "")</f>
        <v>3594</v>
      </c>
      <c r="F226" t="str">
        <f>IF(Crowdfunding!G226="failed",Crowdfunding!H226, "")</f>
        <v/>
      </c>
    </row>
    <row r="227" spans="2:6" x14ac:dyDescent="0.25">
      <c r="B227">
        <f>IF(Crowdfunding!G227="successful",Crowdfunding!H227, "")</f>
        <v>5880</v>
      </c>
      <c r="F227" t="str">
        <f>IF(Crowdfunding!G227="failed",Crowdfunding!H227, "")</f>
        <v/>
      </c>
    </row>
    <row r="228" spans="2:6" x14ac:dyDescent="0.25">
      <c r="B228">
        <f>IF(Crowdfunding!G228="successful",Crowdfunding!H228, "")</f>
        <v>112</v>
      </c>
      <c r="F228" t="str">
        <f>IF(Crowdfunding!G228="failed",Crowdfunding!H228, "")</f>
        <v/>
      </c>
    </row>
    <row r="229" spans="2:6" x14ac:dyDescent="0.25">
      <c r="B229">
        <f>IF(Crowdfunding!G229="successful",Crowdfunding!H229, "")</f>
        <v>943</v>
      </c>
      <c r="F229" t="str">
        <f>IF(Crowdfunding!G229="failed",Crowdfunding!H229, "")</f>
        <v/>
      </c>
    </row>
    <row r="230" spans="2:6" x14ac:dyDescent="0.25">
      <c r="B230">
        <f>IF(Crowdfunding!G230="successful",Crowdfunding!H230, "")</f>
        <v>2468</v>
      </c>
      <c r="F230" t="str">
        <f>IF(Crowdfunding!G230="failed",Crowdfunding!H230, "")</f>
        <v/>
      </c>
    </row>
    <row r="231" spans="2:6" x14ac:dyDescent="0.25">
      <c r="B231">
        <f>IF(Crowdfunding!G231="successful",Crowdfunding!H231, "")</f>
        <v>2551</v>
      </c>
      <c r="F231" t="str">
        <f>IF(Crowdfunding!G231="failed",Crowdfunding!H231, "")</f>
        <v/>
      </c>
    </row>
    <row r="232" spans="2:6" x14ac:dyDescent="0.25">
      <c r="B232">
        <f>IF(Crowdfunding!G232="successful",Crowdfunding!H232, "")</f>
        <v>101</v>
      </c>
      <c r="F232" t="str">
        <f>IF(Crowdfunding!G232="failed",Crowdfunding!H232, "")</f>
        <v/>
      </c>
    </row>
    <row r="233" spans="2:6" x14ac:dyDescent="0.25">
      <c r="B233" t="str">
        <f>IF(Crowdfunding!G233="successful",Crowdfunding!H233, "")</f>
        <v/>
      </c>
      <c r="F233" t="str">
        <f>IF(Crowdfunding!G233="failed",Crowdfunding!H233, "")</f>
        <v/>
      </c>
    </row>
    <row r="234" spans="2:6" x14ac:dyDescent="0.25">
      <c r="B234">
        <f>IF(Crowdfunding!G234="successful",Crowdfunding!H234, "")</f>
        <v>92</v>
      </c>
      <c r="F234" t="str">
        <f>IF(Crowdfunding!G234="failed",Crowdfunding!H234, "")</f>
        <v/>
      </c>
    </row>
    <row r="235" spans="2:6" x14ac:dyDescent="0.25">
      <c r="B235">
        <f>IF(Crowdfunding!G235="successful",Crowdfunding!H235, "")</f>
        <v>62</v>
      </c>
      <c r="F235" t="str">
        <f>IF(Crowdfunding!G235="failed",Crowdfunding!H235, "")</f>
        <v/>
      </c>
    </row>
    <row r="236" spans="2:6" x14ac:dyDescent="0.25">
      <c r="B236">
        <f>IF(Crowdfunding!G236="successful",Crowdfunding!H236, "")</f>
        <v>149</v>
      </c>
      <c r="F236" t="str">
        <f>IF(Crowdfunding!G236="failed",Crowdfunding!H236, "")</f>
        <v/>
      </c>
    </row>
    <row r="237" spans="2:6" x14ac:dyDescent="0.25">
      <c r="B237" t="str">
        <f>IF(Crowdfunding!G237="successful",Crowdfunding!H237, "")</f>
        <v/>
      </c>
      <c r="F237">
        <f>IF(Crowdfunding!G237="failed",Crowdfunding!H237, "")</f>
        <v>92</v>
      </c>
    </row>
    <row r="238" spans="2:6" x14ac:dyDescent="0.25">
      <c r="B238" t="str">
        <f>IF(Crowdfunding!G238="successful",Crowdfunding!H238, "")</f>
        <v/>
      </c>
      <c r="F238">
        <f>IF(Crowdfunding!G238="failed",Crowdfunding!H238, "")</f>
        <v>57</v>
      </c>
    </row>
    <row r="239" spans="2:6" x14ac:dyDescent="0.25">
      <c r="B239">
        <f>IF(Crowdfunding!G239="successful",Crowdfunding!H239, "")</f>
        <v>329</v>
      </c>
      <c r="F239" t="str">
        <f>IF(Crowdfunding!G239="failed",Crowdfunding!H239, "")</f>
        <v/>
      </c>
    </row>
    <row r="240" spans="2:6" x14ac:dyDescent="0.25">
      <c r="B240">
        <f>IF(Crowdfunding!G240="successful",Crowdfunding!H240, "")</f>
        <v>97</v>
      </c>
      <c r="F240" t="str">
        <f>IF(Crowdfunding!G240="failed",Crowdfunding!H240, "")</f>
        <v/>
      </c>
    </row>
    <row r="241" spans="2:6" x14ac:dyDescent="0.25">
      <c r="B241" t="str">
        <f>IF(Crowdfunding!G241="successful",Crowdfunding!H241, "")</f>
        <v/>
      </c>
      <c r="F241">
        <f>IF(Crowdfunding!G241="failed",Crowdfunding!H241, "")</f>
        <v>41</v>
      </c>
    </row>
    <row r="242" spans="2:6" x14ac:dyDescent="0.25">
      <c r="B242">
        <f>IF(Crowdfunding!G242="successful",Crowdfunding!H242, "")</f>
        <v>1784</v>
      </c>
      <c r="F242" t="str">
        <f>IF(Crowdfunding!G242="failed",Crowdfunding!H242, "")</f>
        <v/>
      </c>
    </row>
    <row r="243" spans="2:6" x14ac:dyDescent="0.25">
      <c r="B243">
        <f>IF(Crowdfunding!G243="successful",Crowdfunding!H243, "")</f>
        <v>1684</v>
      </c>
      <c r="F243" t="str">
        <f>IF(Crowdfunding!G243="failed",Crowdfunding!H243, "")</f>
        <v/>
      </c>
    </row>
    <row r="244" spans="2:6" x14ac:dyDescent="0.25">
      <c r="B244">
        <f>IF(Crowdfunding!G244="successful",Crowdfunding!H244, "")</f>
        <v>250</v>
      </c>
      <c r="F244" t="str">
        <f>IF(Crowdfunding!G244="failed",Crowdfunding!H244, "")</f>
        <v/>
      </c>
    </row>
    <row r="245" spans="2:6" x14ac:dyDescent="0.25">
      <c r="B245">
        <f>IF(Crowdfunding!G245="successful",Crowdfunding!H245, "")</f>
        <v>238</v>
      </c>
      <c r="F245" t="str">
        <f>IF(Crowdfunding!G245="failed",Crowdfunding!H245, "")</f>
        <v/>
      </c>
    </row>
    <row r="246" spans="2:6" x14ac:dyDescent="0.25">
      <c r="B246">
        <f>IF(Crowdfunding!G246="successful",Crowdfunding!H246, "")</f>
        <v>53</v>
      </c>
      <c r="F246" t="str">
        <f>IF(Crowdfunding!G246="failed",Crowdfunding!H246, "")</f>
        <v/>
      </c>
    </row>
    <row r="247" spans="2:6" x14ac:dyDescent="0.25">
      <c r="B247">
        <f>IF(Crowdfunding!G247="successful",Crowdfunding!H247, "")</f>
        <v>214</v>
      </c>
      <c r="F247" t="str">
        <f>IF(Crowdfunding!G247="failed",Crowdfunding!H247, "")</f>
        <v/>
      </c>
    </row>
    <row r="248" spans="2:6" x14ac:dyDescent="0.25">
      <c r="B248">
        <f>IF(Crowdfunding!G248="successful",Crowdfunding!H248, "")</f>
        <v>222</v>
      </c>
      <c r="F248" t="str">
        <f>IF(Crowdfunding!G248="failed",Crowdfunding!H248, "")</f>
        <v/>
      </c>
    </row>
    <row r="249" spans="2:6" x14ac:dyDescent="0.25">
      <c r="B249">
        <f>IF(Crowdfunding!G249="successful",Crowdfunding!H249, "")</f>
        <v>1884</v>
      </c>
      <c r="F249" t="str">
        <f>IF(Crowdfunding!G249="failed",Crowdfunding!H249, "")</f>
        <v/>
      </c>
    </row>
    <row r="250" spans="2:6" x14ac:dyDescent="0.25">
      <c r="B250">
        <f>IF(Crowdfunding!G250="successful",Crowdfunding!H250, "")</f>
        <v>218</v>
      </c>
      <c r="F250" t="str">
        <f>IF(Crowdfunding!G250="failed",Crowdfunding!H250, "")</f>
        <v/>
      </c>
    </row>
    <row r="251" spans="2:6" x14ac:dyDescent="0.25">
      <c r="B251">
        <f>IF(Crowdfunding!G251="successful",Crowdfunding!H251, "")</f>
        <v>6465</v>
      </c>
      <c r="F251" t="str">
        <f>IF(Crowdfunding!G251="failed",Crowdfunding!H251, "")</f>
        <v/>
      </c>
    </row>
    <row r="252" spans="2:6" x14ac:dyDescent="0.25">
      <c r="B252" t="str">
        <f>IF(Crowdfunding!G252="successful",Crowdfunding!H252, "")</f>
        <v/>
      </c>
      <c r="F252">
        <f>IF(Crowdfunding!G252="failed",Crowdfunding!H252, "")</f>
        <v>1</v>
      </c>
    </row>
    <row r="253" spans="2:6" x14ac:dyDescent="0.25">
      <c r="B253" t="str">
        <f>IF(Crowdfunding!G253="successful",Crowdfunding!H253, "")</f>
        <v/>
      </c>
      <c r="F253">
        <f>IF(Crowdfunding!G253="failed",Crowdfunding!H253, "")</f>
        <v>101</v>
      </c>
    </row>
    <row r="254" spans="2:6" x14ac:dyDescent="0.25">
      <c r="B254">
        <f>IF(Crowdfunding!G254="successful",Crowdfunding!H254, "")</f>
        <v>59</v>
      </c>
      <c r="F254" t="str">
        <f>IF(Crowdfunding!G254="failed",Crowdfunding!H254, "")</f>
        <v/>
      </c>
    </row>
    <row r="255" spans="2:6" x14ac:dyDescent="0.25">
      <c r="B255" t="str">
        <f>IF(Crowdfunding!G255="successful",Crowdfunding!H255, "")</f>
        <v/>
      </c>
      <c r="F255">
        <f>IF(Crowdfunding!G255="failed",Crowdfunding!H255, "")</f>
        <v>1335</v>
      </c>
    </row>
    <row r="256" spans="2:6" x14ac:dyDescent="0.25">
      <c r="B256">
        <f>IF(Crowdfunding!G256="successful",Crowdfunding!H256, "")</f>
        <v>88</v>
      </c>
      <c r="F256" t="str">
        <f>IF(Crowdfunding!G256="failed",Crowdfunding!H256, "")</f>
        <v/>
      </c>
    </row>
    <row r="257" spans="2:6" x14ac:dyDescent="0.25">
      <c r="B257">
        <f>IF(Crowdfunding!G257="successful",Crowdfunding!H257, "")</f>
        <v>1697</v>
      </c>
      <c r="F257" t="str">
        <f>IF(Crowdfunding!G257="failed",Crowdfunding!H257, "")</f>
        <v/>
      </c>
    </row>
    <row r="258" spans="2:6" x14ac:dyDescent="0.25">
      <c r="B258" t="str">
        <f>IF(Crowdfunding!G258="successful",Crowdfunding!H258, "")</f>
        <v/>
      </c>
      <c r="F258">
        <f>IF(Crowdfunding!G258="failed",Crowdfunding!H258, "")</f>
        <v>15</v>
      </c>
    </row>
    <row r="259" spans="2:6" x14ac:dyDescent="0.25">
      <c r="B259">
        <f>IF(Crowdfunding!G259="successful",Crowdfunding!H259, "")</f>
        <v>92</v>
      </c>
      <c r="F259" t="str">
        <f>IF(Crowdfunding!G259="failed",Crowdfunding!H259, "")</f>
        <v/>
      </c>
    </row>
    <row r="260" spans="2:6" x14ac:dyDescent="0.25">
      <c r="B260">
        <f>IF(Crowdfunding!G260="successful",Crowdfunding!H260, "")</f>
        <v>186</v>
      </c>
      <c r="F260" t="str">
        <f>IF(Crowdfunding!G260="failed",Crowdfunding!H260, "")</f>
        <v/>
      </c>
    </row>
    <row r="261" spans="2:6" x14ac:dyDescent="0.25">
      <c r="B261">
        <f>IF(Crowdfunding!G261="successful",Crowdfunding!H261, "")</f>
        <v>138</v>
      </c>
      <c r="F261" t="str">
        <f>IF(Crowdfunding!G261="failed",Crowdfunding!H261, "")</f>
        <v/>
      </c>
    </row>
    <row r="262" spans="2:6" x14ac:dyDescent="0.25">
      <c r="B262">
        <f>IF(Crowdfunding!G262="successful",Crowdfunding!H262, "")</f>
        <v>261</v>
      </c>
      <c r="F262" t="str">
        <f>IF(Crowdfunding!G262="failed",Crowdfunding!H262, "")</f>
        <v/>
      </c>
    </row>
    <row r="263" spans="2:6" x14ac:dyDescent="0.25">
      <c r="B263" t="str">
        <f>IF(Crowdfunding!G263="successful",Crowdfunding!H263, "")</f>
        <v/>
      </c>
      <c r="F263">
        <f>IF(Crowdfunding!G263="failed",Crowdfunding!H263, "")</f>
        <v>454</v>
      </c>
    </row>
    <row r="264" spans="2:6" x14ac:dyDescent="0.25">
      <c r="B264">
        <f>IF(Crowdfunding!G264="successful",Crowdfunding!H264, "")</f>
        <v>107</v>
      </c>
      <c r="F264" t="str">
        <f>IF(Crowdfunding!G264="failed",Crowdfunding!H264, "")</f>
        <v/>
      </c>
    </row>
    <row r="265" spans="2:6" x14ac:dyDescent="0.25">
      <c r="B265">
        <f>IF(Crowdfunding!G265="successful",Crowdfunding!H265, "")</f>
        <v>199</v>
      </c>
      <c r="F265" t="str">
        <f>IF(Crowdfunding!G265="failed",Crowdfunding!H265, "")</f>
        <v/>
      </c>
    </row>
    <row r="266" spans="2:6" x14ac:dyDescent="0.25">
      <c r="B266">
        <f>IF(Crowdfunding!G266="successful",Crowdfunding!H266, "")</f>
        <v>5512</v>
      </c>
      <c r="F266" t="str">
        <f>IF(Crowdfunding!G266="failed",Crowdfunding!H266, "")</f>
        <v/>
      </c>
    </row>
    <row r="267" spans="2:6" x14ac:dyDescent="0.25">
      <c r="B267">
        <f>IF(Crowdfunding!G267="successful",Crowdfunding!H267, "")</f>
        <v>86</v>
      </c>
      <c r="F267" t="str">
        <f>IF(Crowdfunding!G267="failed",Crowdfunding!H267, "")</f>
        <v/>
      </c>
    </row>
    <row r="268" spans="2:6" x14ac:dyDescent="0.25">
      <c r="B268" t="str">
        <f>IF(Crowdfunding!G268="successful",Crowdfunding!H268, "")</f>
        <v/>
      </c>
      <c r="F268">
        <f>IF(Crowdfunding!G268="failed",Crowdfunding!H268, "")</f>
        <v>3182</v>
      </c>
    </row>
    <row r="269" spans="2:6" x14ac:dyDescent="0.25">
      <c r="B269">
        <f>IF(Crowdfunding!G269="successful",Crowdfunding!H269, "")</f>
        <v>2768</v>
      </c>
      <c r="F269" t="str">
        <f>IF(Crowdfunding!G269="failed",Crowdfunding!H269, "")</f>
        <v/>
      </c>
    </row>
    <row r="270" spans="2:6" x14ac:dyDescent="0.25">
      <c r="B270">
        <f>IF(Crowdfunding!G270="successful",Crowdfunding!H270, "")</f>
        <v>48</v>
      </c>
      <c r="F270" t="str">
        <f>IF(Crowdfunding!G270="failed",Crowdfunding!H270, "")</f>
        <v/>
      </c>
    </row>
    <row r="271" spans="2:6" x14ac:dyDescent="0.25">
      <c r="B271">
        <f>IF(Crowdfunding!G271="successful",Crowdfunding!H271, "")</f>
        <v>87</v>
      </c>
      <c r="F271" t="str">
        <f>IF(Crowdfunding!G271="failed",Crowdfunding!H271, "")</f>
        <v/>
      </c>
    </row>
    <row r="272" spans="2:6" x14ac:dyDescent="0.25">
      <c r="B272" t="str">
        <f>IF(Crowdfunding!G272="successful",Crowdfunding!H272, "")</f>
        <v/>
      </c>
      <c r="F272" t="str">
        <f>IF(Crowdfunding!G272="failed",Crowdfunding!H272, "")</f>
        <v/>
      </c>
    </row>
    <row r="273" spans="2:6" x14ac:dyDescent="0.25">
      <c r="B273" t="str">
        <f>IF(Crowdfunding!G273="successful",Crowdfunding!H273, "")</f>
        <v/>
      </c>
      <c r="F273" t="str">
        <f>IF(Crowdfunding!G273="failed",Crowdfunding!H273, "")</f>
        <v/>
      </c>
    </row>
    <row r="274" spans="2:6" x14ac:dyDescent="0.25">
      <c r="B274">
        <f>IF(Crowdfunding!G274="successful",Crowdfunding!H274, "")</f>
        <v>1894</v>
      </c>
      <c r="F274" t="str">
        <f>IF(Crowdfunding!G274="failed",Crowdfunding!H274, "")</f>
        <v/>
      </c>
    </row>
    <row r="275" spans="2:6" x14ac:dyDescent="0.25">
      <c r="B275">
        <f>IF(Crowdfunding!G275="successful",Crowdfunding!H275, "")</f>
        <v>282</v>
      </c>
      <c r="F275" t="str">
        <f>IF(Crowdfunding!G275="failed",Crowdfunding!H275, "")</f>
        <v/>
      </c>
    </row>
    <row r="276" spans="2:6" x14ac:dyDescent="0.25">
      <c r="B276" t="str">
        <f>IF(Crowdfunding!G276="successful",Crowdfunding!H276, "")</f>
        <v/>
      </c>
      <c r="F276">
        <f>IF(Crowdfunding!G276="failed",Crowdfunding!H276, "")</f>
        <v>15</v>
      </c>
    </row>
    <row r="277" spans="2:6" x14ac:dyDescent="0.25">
      <c r="B277">
        <f>IF(Crowdfunding!G277="successful",Crowdfunding!H277, "")</f>
        <v>116</v>
      </c>
      <c r="F277" t="str">
        <f>IF(Crowdfunding!G277="failed",Crowdfunding!H277, "")</f>
        <v/>
      </c>
    </row>
    <row r="278" spans="2:6" x14ac:dyDescent="0.25">
      <c r="B278" t="str">
        <f>IF(Crowdfunding!G278="successful",Crowdfunding!H278, "")</f>
        <v/>
      </c>
      <c r="F278">
        <f>IF(Crowdfunding!G278="failed",Crowdfunding!H278, "")</f>
        <v>133</v>
      </c>
    </row>
    <row r="279" spans="2:6" x14ac:dyDescent="0.25">
      <c r="B279">
        <f>IF(Crowdfunding!G279="successful",Crowdfunding!H279, "")</f>
        <v>83</v>
      </c>
      <c r="F279" t="str">
        <f>IF(Crowdfunding!G279="failed",Crowdfunding!H279, "")</f>
        <v/>
      </c>
    </row>
    <row r="280" spans="2:6" x14ac:dyDescent="0.25">
      <c r="B280">
        <f>IF(Crowdfunding!G280="successful",Crowdfunding!H280, "")</f>
        <v>91</v>
      </c>
      <c r="F280" t="str">
        <f>IF(Crowdfunding!G280="failed",Crowdfunding!H280, "")</f>
        <v/>
      </c>
    </row>
    <row r="281" spans="2:6" x14ac:dyDescent="0.25">
      <c r="B281">
        <f>IF(Crowdfunding!G281="successful",Crowdfunding!H281, "")</f>
        <v>546</v>
      </c>
      <c r="F281" t="str">
        <f>IF(Crowdfunding!G281="failed",Crowdfunding!H281, "")</f>
        <v/>
      </c>
    </row>
    <row r="282" spans="2:6" x14ac:dyDescent="0.25">
      <c r="B282">
        <f>IF(Crowdfunding!G282="successful",Crowdfunding!H282, "")</f>
        <v>393</v>
      </c>
      <c r="F282" t="str">
        <f>IF(Crowdfunding!G282="failed",Crowdfunding!H282, "")</f>
        <v/>
      </c>
    </row>
    <row r="283" spans="2:6" x14ac:dyDescent="0.25">
      <c r="B283" t="str">
        <f>IF(Crowdfunding!G283="successful",Crowdfunding!H283, "")</f>
        <v/>
      </c>
      <c r="F283">
        <f>IF(Crowdfunding!G283="failed",Crowdfunding!H283, "")</f>
        <v>2062</v>
      </c>
    </row>
    <row r="284" spans="2:6" x14ac:dyDescent="0.25">
      <c r="B284">
        <f>IF(Crowdfunding!G284="successful",Crowdfunding!H284, "")</f>
        <v>133</v>
      </c>
      <c r="F284" t="str">
        <f>IF(Crowdfunding!G284="failed",Crowdfunding!H284, "")</f>
        <v/>
      </c>
    </row>
    <row r="285" spans="2:6" x14ac:dyDescent="0.25">
      <c r="B285" t="str">
        <f>IF(Crowdfunding!G285="successful",Crowdfunding!H285, "")</f>
        <v/>
      </c>
      <c r="F285">
        <f>IF(Crowdfunding!G285="failed",Crowdfunding!H285, "")</f>
        <v>29</v>
      </c>
    </row>
    <row r="286" spans="2:6" x14ac:dyDescent="0.25">
      <c r="B286" t="str">
        <f>IF(Crowdfunding!G286="successful",Crowdfunding!H286, "")</f>
        <v/>
      </c>
      <c r="F286">
        <f>IF(Crowdfunding!G286="failed",Crowdfunding!H286, "")</f>
        <v>132</v>
      </c>
    </row>
    <row r="287" spans="2:6" x14ac:dyDescent="0.25">
      <c r="B287">
        <f>IF(Crowdfunding!G287="successful",Crowdfunding!H287, "")</f>
        <v>254</v>
      </c>
      <c r="F287" t="str">
        <f>IF(Crowdfunding!G287="failed",Crowdfunding!H287, "")</f>
        <v/>
      </c>
    </row>
    <row r="288" spans="2:6" x14ac:dyDescent="0.25">
      <c r="B288" t="str">
        <f>IF(Crowdfunding!G288="successful",Crowdfunding!H288, "")</f>
        <v/>
      </c>
      <c r="F288" t="str">
        <f>IF(Crowdfunding!G288="failed",Crowdfunding!H288, "")</f>
        <v/>
      </c>
    </row>
    <row r="289" spans="2:6" x14ac:dyDescent="0.25">
      <c r="B289">
        <f>IF(Crowdfunding!G289="successful",Crowdfunding!H289, "")</f>
        <v>176</v>
      </c>
      <c r="F289" t="str">
        <f>IF(Crowdfunding!G289="failed",Crowdfunding!H289, "")</f>
        <v/>
      </c>
    </row>
    <row r="290" spans="2:6" x14ac:dyDescent="0.25">
      <c r="B290" t="str">
        <f>IF(Crowdfunding!G290="successful",Crowdfunding!H290, "")</f>
        <v/>
      </c>
      <c r="F290">
        <f>IF(Crowdfunding!G290="failed",Crowdfunding!H290, "")</f>
        <v>137</v>
      </c>
    </row>
    <row r="291" spans="2:6" x14ac:dyDescent="0.25">
      <c r="B291">
        <f>IF(Crowdfunding!G291="successful",Crowdfunding!H291, "")</f>
        <v>337</v>
      </c>
      <c r="F291" t="str">
        <f>IF(Crowdfunding!G291="failed",Crowdfunding!H291, "")</f>
        <v/>
      </c>
    </row>
    <row r="292" spans="2:6" x14ac:dyDescent="0.25">
      <c r="B292" t="str">
        <f>IF(Crowdfunding!G292="successful",Crowdfunding!H292, "")</f>
        <v/>
      </c>
      <c r="F292">
        <f>IF(Crowdfunding!G292="failed",Crowdfunding!H292, "")</f>
        <v>908</v>
      </c>
    </row>
    <row r="293" spans="2:6" x14ac:dyDescent="0.25">
      <c r="B293">
        <f>IF(Crowdfunding!G293="successful",Crowdfunding!H293, "")</f>
        <v>107</v>
      </c>
      <c r="F293" t="str">
        <f>IF(Crowdfunding!G293="failed",Crowdfunding!H293, "")</f>
        <v/>
      </c>
    </row>
    <row r="294" spans="2:6" x14ac:dyDescent="0.25">
      <c r="B294" t="str">
        <f>IF(Crowdfunding!G294="successful",Crowdfunding!H294, "")</f>
        <v/>
      </c>
      <c r="F294">
        <f>IF(Crowdfunding!G294="failed",Crowdfunding!H294, "")</f>
        <v>10</v>
      </c>
    </row>
    <row r="295" spans="2:6" x14ac:dyDescent="0.25">
      <c r="B295" t="str">
        <f>IF(Crowdfunding!G295="successful",Crowdfunding!H295, "")</f>
        <v/>
      </c>
      <c r="F295" t="str">
        <f>IF(Crowdfunding!G295="failed",Crowdfunding!H295, "")</f>
        <v/>
      </c>
    </row>
    <row r="296" spans="2:6" x14ac:dyDescent="0.25">
      <c r="B296">
        <f>IF(Crowdfunding!G296="successful",Crowdfunding!H296, "")</f>
        <v>183</v>
      </c>
      <c r="F296" t="str">
        <f>IF(Crowdfunding!G296="failed",Crowdfunding!H296, "")</f>
        <v/>
      </c>
    </row>
    <row r="297" spans="2:6" x14ac:dyDescent="0.25">
      <c r="B297" t="str">
        <f>IF(Crowdfunding!G297="successful",Crowdfunding!H297, "")</f>
        <v/>
      </c>
      <c r="F297">
        <f>IF(Crowdfunding!G297="failed",Crowdfunding!H297, "")</f>
        <v>1910</v>
      </c>
    </row>
    <row r="298" spans="2:6" x14ac:dyDescent="0.25">
      <c r="B298" t="str">
        <f>IF(Crowdfunding!G298="successful",Crowdfunding!H298, "")</f>
        <v/>
      </c>
      <c r="F298">
        <f>IF(Crowdfunding!G298="failed",Crowdfunding!H298, "")</f>
        <v>38</v>
      </c>
    </row>
    <row r="299" spans="2:6" x14ac:dyDescent="0.25">
      <c r="B299" t="str">
        <f>IF(Crowdfunding!G299="successful",Crowdfunding!H299, "")</f>
        <v/>
      </c>
      <c r="F299">
        <f>IF(Crowdfunding!G299="failed",Crowdfunding!H299, "")</f>
        <v>104</v>
      </c>
    </row>
    <row r="300" spans="2:6" x14ac:dyDescent="0.25">
      <c r="B300">
        <f>IF(Crowdfunding!G300="successful",Crowdfunding!H300, "")</f>
        <v>72</v>
      </c>
      <c r="F300" t="str">
        <f>IF(Crowdfunding!G300="failed",Crowdfunding!H300, "")</f>
        <v/>
      </c>
    </row>
    <row r="301" spans="2:6" x14ac:dyDescent="0.25">
      <c r="B301" t="str">
        <f>IF(Crowdfunding!G301="successful",Crowdfunding!H301, "")</f>
        <v/>
      </c>
      <c r="F301">
        <f>IF(Crowdfunding!G301="failed",Crowdfunding!H301, "")</f>
        <v>49</v>
      </c>
    </row>
    <row r="302" spans="2:6" x14ac:dyDescent="0.25">
      <c r="B302" t="str">
        <f>IF(Crowdfunding!G302="successful",Crowdfunding!H302, "")</f>
        <v/>
      </c>
      <c r="F302">
        <f>IF(Crowdfunding!G302="failed",Crowdfunding!H302, "")</f>
        <v>1</v>
      </c>
    </row>
    <row r="303" spans="2:6" x14ac:dyDescent="0.25">
      <c r="B303">
        <f>IF(Crowdfunding!G303="successful",Crowdfunding!H303, "")</f>
        <v>295</v>
      </c>
      <c r="F303" t="str">
        <f>IF(Crowdfunding!G303="failed",Crowdfunding!H303, "")</f>
        <v/>
      </c>
    </row>
    <row r="304" spans="2:6" x14ac:dyDescent="0.25">
      <c r="B304" t="str">
        <f>IF(Crowdfunding!G304="successful",Crowdfunding!H304, "")</f>
        <v/>
      </c>
      <c r="F304">
        <f>IF(Crowdfunding!G304="failed",Crowdfunding!H304, "")</f>
        <v>245</v>
      </c>
    </row>
    <row r="305" spans="2:6" x14ac:dyDescent="0.25">
      <c r="B305" t="str">
        <f>IF(Crowdfunding!G305="successful",Crowdfunding!H305, "")</f>
        <v/>
      </c>
      <c r="F305">
        <f>IF(Crowdfunding!G305="failed",Crowdfunding!H305, "")</f>
        <v>32</v>
      </c>
    </row>
    <row r="306" spans="2:6" x14ac:dyDescent="0.25">
      <c r="B306">
        <f>IF(Crowdfunding!G306="successful",Crowdfunding!H306, "")</f>
        <v>142</v>
      </c>
      <c r="F306" t="str">
        <f>IF(Crowdfunding!G306="failed",Crowdfunding!H306, "")</f>
        <v/>
      </c>
    </row>
    <row r="307" spans="2:6" x14ac:dyDescent="0.25">
      <c r="B307">
        <f>IF(Crowdfunding!G307="successful",Crowdfunding!H307, "")</f>
        <v>85</v>
      </c>
      <c r="F307" t="str">
        <f>IF(Crowdfunding!G307="failed",Crowdfunding!H307, "")</f>
        <v/>
      </c>
    </row>
    <row r="308" spans="2:6" x14ac:dyDescent="0.25">
      <c r="B308" t="str">
        <f>IF(Crowdfunding!G308="successful",Crowdfunding!H308, "")</f>
        <v/>
      </c>
      <c r="F308">
        <f>IF(Crowdfunding!G308="failed",Crowdfunding!H308, "")</f>
        <v>7</v>
      </c>
    </row>
    <row r="309" spans="2:6" x14ac:dyDescent="0.25">
      <c r="B309">
        <f>IF(Crowdfunding!G309="successful",Crowdfunding!H309, "")</f>
        <v>659</v>
      </c>
      <c r="F309" t="str">
        <f>IF(Crowdfunding!G309="failed",Crowdfunding!H309, "")</f>
        <v/>
      </c>
    </row>
    <row r="310" spans="2:6" x14ac:dyDescent="0.25">
      <c r="B310" t="str">
        <f>IF(Crowdfunding!G310="successful",Crowdfunding!H310, "")</f>
        <v/>
      </c>
      <c r="F310">
        <f>IF(Crowdfunding!G310="failed",Crowdfunding!H310, "")</f>
        <v>803</v>
      </c>
    </row>
    <row r="311" spans="2:6" x14ac:dyDescent="0.25">
      <c r="B311" t="str">
        <f>IF(Crowdfunding!G311="successful",Crowdfunding!H311, "")</f>
        <v/>
      </c>
      <c r="F311" t="str">
        <f>IF(Crowdfunding!G311="failed",Crowdfunding!H311, "")</f>
        <v/>
      </c>
    </row>
    <row r="312" spans="2:6" x14ac:dyDescent="0.25">
      <c r="B312" t="str">
        <f>IF(Crowdfunding!G312="successful",Crowdfunding!H312, "")</f>
        <v/>
      </c>
      <c r="F312">
        <f>IF(Crowdfunding!G312="failed",Crowdfunding!H312, "")</f>
        <v>16</v>
      </c>
    </row>
    <row r="313" spans="2:6" x14ac:dyDescent="0.25">
      <c r="B313">
        <f>IF(Crowdfunding!G313="successful",Crowdfunding!H313, "")</f>
        <v>121</v>
      </c>
      <c r="F313" t="str">
        <f>IF(Crowdfunding!G313="failed",Crowdfunding!H313, "")</f>
        <v/>
      </c>
    </row>
    <row r="314" spans="2:6" x14ac:dyDescent="0.25">
      <c r="B314">
        <f>IF(Crowdfunding!G314="successful",Crowdfunding!H314, "")</f>
        <v>3742</v>
      </c>
      <c r="F314" t="str">
        <f>IF(Crowdfunding!G314="failed",Crowdfunding!H314, "")</f>
        <v/>
      </c>
    </row>
    <row r="315" spans="2:6" x14ac:dyDescent="0.25">
      <c r="B315">
        <f>IF(Crowdfunding!G315="successful",Crowdfunding!H315, "")</f>
        <v>223</v>
      </c>
      <c r="F315" t="str">
        <f>IF(Crowdfunding!G315="failed",Crowdfunding!H315, "")</f>
        <v/>
      </c>
    </row>
    <row r="316" spans="2:6" x14ac:dyDescent="0.25">
      <c r="B316">
        <f>IF(Crowdfunding!G316="successful",Crowdfunding!H316, "")</f>
        <v>133</v>
      </c>
      <c r="F316" t="str">
        <f>IF(Crowdfunding!G316="failed",Crowdfunding!H316, "")</f>
        <v/>
      </c>
    </row>
    <row r="317" spans="2:6" x14ac:dyDescent="0.25">
      <c r="B317" t="str">
        <f>IF(Crowdfunding!G317="successful",Crowdfunding!H317, "")</f>
        <v/>
      </c>
      <c r="F317">
        <f>IF(Crowdfunding!G317="failed",Crowdfunding!H317, "")</f>
        <v>31</v>
      </c>
    </row>
    <row r="318" spans="2:6" x14ac:dyDescent="0.25">
      <c r="B318" t="str">
        <f>IF(Crowdfunding!G318="successful",Crowdfunding!H318, "")</f>
        <v/>
      </c>
      <c r="F318">
        <f>IF(Crowdfunding!G318="failed",Crowdfunding!H318, "")</f>
        <v>108</v>
      </c>
    </row>
    <row r="319" spans="2:6" x14ac:dyDescent="0.25">
      <c r="B319" t="str">
        <f>IF(Crowdfunding!G319="successful",Crowdfunding!H319, "")</f>
        <v/>
      </c>
      <c r="F319">
        <f>IF(Crowdfunding!G319="failed",Crowdfunding!H319, "")</f>
        <v>30</v>
      </c>
    </row>
    <row r="320" spans="2:6" x14ac:dyDescent="0.25">
      <c r="B320" t="str">
        <f>IF(Crowdfunding!G320="successful",Crowdfunding!H320, "")</f>
        <v/>
      </c>
      <c r="F320">
        <f>IF(Crowdfunding!G320="failed",Crowdfunding!H320, "")</f>
        <v>17</v>
      </c>
    </row>
    <row r="321" spans="2:6" x14ac:dyDescent="0.25">
      <c r="B321" t="str">
        <f>IF(Crowdfunding!G321="successful",Crowdfunding!H321, "")</f>
        <v/>
      </c>
      <c r="F321" t="str">
        <f>IF(Crowdfunding!G321="failed",Crowdfunding!H321, "")</f>
        <v/>
      </c>
    </row>
    <row r="322" spans="2:6" x14ac:dyDescent="0.25">
      <c r="B322" t="str">
        <f>IF(Crowdfunding!G322="successful",Crowdfunding!H322, "")</f>
        <v/>
      </c>
      <c r="F322">
        <f>IF(Crowdfunding!G322="failed",Crowdfunding!H322, "")</f>
        <v>80</v>
      </c>
    </row>
    <row r="323" spans="2:6" x14ac:dyDescent="0.25">
      <c r="B323" t="str">
        <f>IF(Crowdfunding!G323="successful",Crowdfunding!H323, "")</f>
        <v/>
      </c>
      <c r="F323">
        <f>IF(Crowdfunding!G323="failed",Crowdfunding!H323, "")</f>
        <v>2468</v>
      </c>
    </row>
    <row r="324" spans="2:6" x14ac:dyDescent="0.25">
      <c r="B324">
        <f>IF(Crowdfunding!G324="successful",Crowdfunding!H324, "")</f>
        <v>5168</v>
      </c>
      <c r="F324" t="str">
        <f>IF(Crowdfunding!G324="failed",Crowdfunding!H324, "")</f>
        <v/>
      </c>
    </row>
    <row r="325" spans="2:6" x14ac:dyDescent="0.25">
      <c r="B325" t="str">
        <f>IF(Crowdfunding!G325="successful",Crowdfunding!H325, "")</f>
        <v/>
      </c>
      <c r="F325">
        <f>IF(Crowdfunding!G325="failed",Crowdfunding!H325, "")</f>
        <v>26</v>
      </c>
    </row>
    <row r="326" spans="2:6" x14ac:dyDescent="0.25">
      <c r="B326">
        <f>IF(Crowdfunding!G326="successful",Crowdfunding!H326, "")</f>
        <v>307</v>
      </c>
      <c r="F326" t="str">
        <f>IF(Crowdfunding!G326="failed",Crowdfunding!H326, "")</f>
        <v/>
      </c>
    </row>
    <row r="327" spans="2:6" x14ac:dyDescent="0.25">
      <c r="B327" t="str">
        <f>IF(Crowdfunding!G327="successful",Crowdfunding!H327, "")</f>
        <v/>
      </c>
      <c r="F327">
        <f>IF(Crowdfunding!G327="failed",Crowdfunding!H327, "")</f>
        <v>73</v>
      </c>
    </row>
    <row r="328" spans="2:6" x14ac:dyDescent="0.25">
      <c r="B328" t="str">
        <f>IF(Crowdfunding!G328="successful",Crowdfunding!H328, "")</f>
        <v/>
      </c>
      <c r="F328">
        <f>IF(Crowdfunding!G328="failed",Crowdfunding!H328, "")</f>
        <v>128</v>
      </c>
    </row>
    <row r="329" spans="2:6" x14ac:dyDescent="0.25">
      <c r="B329" t="str">
        <f>IF(Crowdfunding!G329="successful",Crowdfunding!H329, "")</f>
        <v/>
      </c>
      <c r="F329">
        <f>IF(Crowdfunding!G329="failed",Crowdfunding!H329, "")</f>
        <v>33</v>
      </c>
    </row>
    <row r="330" spans="2:6" x14ac:dyDescent="0.25">
      <c r="B330">
        <f>IF(Crowdfunding!G330="successful",Crowdfunding!H330, "")</f>
        <v>2441</v>
      </c>
      <c r="F330" t="str">
        <f>IF(Crowdfunding!G330="failed",Crowdfunding!H330, "")</f>
        <v/>
      </c>
    </row>
    <row r="331" spans="2:6" x14ac:dyDescent="0.25">
      <c r="B331" t="str">
        <f>IF(Crowdfunding!G331="successful",Crowdfunding!H331, "")</f>
        <v/>
      </c>
      <c r="F331" t="str">
        <f>IF(Crowdfunding!G331="failed",Crowdfunding!H331, "")</f>
        <v/>
      </c>
    </row>
    <row r="332" spans="2:6" x14ac:dyDescent="0.25">
      <c r="B332">
        <f>IF(Crowdfunding!G332="successful",Crowdfunding!H332, "")</f>
        <v>1385</v>
      </c>
      <c r="F332" t="str">
        <f>IF(Crowdfunding!G332="failed",Crowdfunding!H332, "")</f>
        <v/>
      </c>
    </row>
    <row r="333" spans="2:6" x14ac:dyDescent="0.25">
      <c r="B333">
        <f>IF(Crowdfunding!G333="successful",Crowdfunding!H333, "")</f>
        <v>190</v>
      </c>
      <c r="F333" t="str">
        <f>IF(Crowdfunding!G333="failed",Crowdfunding!H333, "")</f>
        <v/>
      </c>
    </row>
    <row r="334" spans="2:6" x14ac:dyDescent="0.25">
      <c r="B334">
        <f>IF(Crowdfunding!G334="successful",Crowdfunding!H334, "")</f>
        <v>470</v>
      </c>
      <c r="F334" t="str">
        <f>IF(Crowdfunding!G334="failed",Crowdfunding!H334, "")</f>
        <v/>
      </c>
    </row>
    <row r="335" spans="2:6" x14ac:dyDescent="0.25">
      <c r="B335">
        <f>IF(Crowdfunding!G335="successful",Crowdfunding!H335, "")</f>
        <v>253</v>
      </c>
      <c r="F335" t="str">
        <f>IF(Crowdfunding!G335="failed",Crowdfunding!H335, "")</f>
        <v/>
      </c>
    </row>
    <row r="336" spans="2:6" x14ac:dyDescent="0.25">
      <c r="B336">
        <f>IF(Crowdfunding!G336="successful",Crowdfunding!H336, "")</f>
        <v>1113</v>
      </c>
      <c r="F336" t="str">
        <f>IF(Crowdfunding!G336="failed",Crowdfunding!H336, "")</f>
        <v/>
      </c>
    </row>
    <row r="337" spans="2:6" x14ac:dyDescent="0.25">
      <c r="B337">
        <f>IF(Crowdfunding!G337="successful",Crowdfunding!H337, "")</f>
        <v>2283</v>
      </c>
      <c r="F337" t="str">
        <f>IF(Crowdfunding!G337="failed",Crowdfunding!H337, "")</f>
        <v/>
      </c>
    </row>
    <row r="338" spans="2:6" x14ac:dyDescent="0.25">
      <c r="B338" t="str">
        <f>IF(Crowdfunding!G338="successful",Crowdfunding!H338, "")</f>
        <v/>
      </c>
      <c r="F338">
        <f>IF(Crowdfunding!G338="failed",Crowdfunding!H338, "")</f>
        <v>1072</v>
      </c>
    </row>
    <row r="339" spans="2:6" x14ac:dyDescent="0.25">
      <c r="B339">
        <f>IF(Crowdfunding!G339="successful",Crowdfunding!H339, "")</f>
        <v>1095</v>
      </c>
      <c r="F339" t="str">
        <f>IF(Crowdfunding!G339="failed",Crowdfunding!H339, "")</f>
        <v/>
      </c>
    </row>
    <row r="340" spans="2:6" x14ac:dyDescent="0.25">
      <c r="B340">
        <f>IF(Crowdfunding!G340="successful",Crowdfunding!H340, "")</f>
        <v>1690</v>
      </c>
      <c r="F340" t="str">
        <f>IF(Crowdfunding!G340="failed",Crowdfunding!H340, "")</f>
        <v/>
      </c>
    </row>
    <row r="341" spans="2:6" x14ac:dyDescent="0.25">
      <c r="B341" t="str">
        <f>IF(Crowdfunding!G341="successful",Crowdfunding!H341, "")</f>
        <v/>
      </c>
      <c r="F341" t="str">
        <f>IF(Crowdfunding!G341="failed",Crowdfunding!H341, "")</f>
        <v/>
      </c>
    </row>
    <row r="342" spans="2:6" x14ac:dyDescent="0.25">
      <c r="B342" t="str">
        <f>IF(Crowdfunding!G342="successful",Crowdfunding!H342, "")</f>
        <v/>
      </c>
      <c r="F342">
        <f>IF(Crowdfunding!G342="failed",Crowdfunding!H342, "")</f>
        <v>393</v>
      </c>
    </row>
    <row r="343" spans="2:6" x14ac:dyDescent="0.25">
      <c r="B343" t="str">
        <f>IF(Crowdfunding!G343="successful",Crowdfunding!H343, "")</f>
        <v/>
      </c>
      <c r="F343">
        <f>IF(Crowdfunding!G343="failed",Crowdfunding!H343, "")</f>
        <v>1257</v>
      </c>
    </row>
    <row r="344" spans="2:6" x14ac:dyDescent="0.25">
      <c r="B344" t="str">
        <f>IF(Crowdfunding!G344="successful",Crowdfunding!H344, "")</f>
        <v/>
      </c>
      <c r="F344">
        <f>IF(Crowdfunding!G344="failed",Crowdfunding!H344, "")</f>
        <v>328</v>
      </c>
    </row>
    <row r="345" spans="2:6" x14ac:dyDescent="0.25">
      <c r="B345" t="str">
        <f>IF(Crowdfunding!G345="successful",Crowdfunding!H345, "")</f>
        <v/>
      </c>
      <c r="F345">
        <f>IF(Crowdfunding!G345="failed",Crowdfunding!H345, "")</f>
        <v>147</v>
      </c>
    </row>
    <row r="346" spans="2:6" x14ac:dyDescent="0.25">
      <c r="B346" t="str">
        <f>IF(Crowdfunding!G346="successful",Crowdfunding!H346, "")</f>
        <v/>
      </c>
      <c r="F346">
        <f>IF(Crowdfunding!G346="failed",Crowdfunding!H346, "")</f>
        <v>830</v>
      </c>
    </row>
    <row r="347" spans="2:6" x14ac:dyDescent="0.25">
      <c r="B347" t="str">
        <f>IF(Crowdfunding!G347="successful",Crowdfunding!H347, "")</f>
        <v/>
      </c>
      <c r="F347">
        <f>IF(Crowdfunding!G347="failed",Crowdfunding!H347, "")</f>
        <v>331</v>
      </c>
    </row>
    <row r="348" spans="2:6" x14ac:dyDescent="0.25">
      <c r="B348" t="str">
        <f>IF(Crowdfunding!G348="successful",Crowdfunding!H348, "")</f>
        <v/>
      </c>
      <c r="F348">
        <f>IF(Crowdfunding!G348="failed",Crowdfunding!H348, "")</f>
        <v>25</v>
      </c>
    </row>
    <row r="349" spans="2:6" x14ac:dyDescent="0.25">
      <c r="B349">
        <f>IF(Crowdfunding!G349="successful",Crowdfunding!H349, "")</f>
        <v>191</v>
      </c>
      <c r="F349" t="str">
        <f>IF(Crowdfunding!G349="failed",Crowdfunding!H349, "")</f>
        <v/>
      </c>
    </row>
    <row r="350" spans="2:6" x14ac:dyDescent="0.25">
      <c r="B350" t="str">
        <f>IF(Crowdfunding!G350="successful",Crowdfunding!H350, "")</f>
        <v/>
      </c>
      <c r="F350">
        <f>IF(Crowdfunding!G350="failed",Crowdfunding!H350, "")</f>
        <v>3483</v>
      </c>
    </row>
    <row r="351" spans="2:6" x14ac:dyDescent="0.25">
      <c r="B351" t="str">
        <f>IF(Crowdfunding!G351="successful",Crowdfunding!H351, "")</f>
        <v/>
      </c>
      <c r="F351">
        <f>IF(Crowdfunding!G351="failed",Crowdfunding!H351, "")</f>
        <v>923</v>
      </c>
    </row>
    <row r="352" spans="2:6" x14ac:dyDescent="0.25">
      <c r="B352" t="str">
        <f>IF(Crowdfunding!G352="successful",Crowdfunding!H352, "")</f>
        <v/>
      </c>
      <c r="F352">
        <f>IF(Crowdfunding!G352="failed",Crowdfunding!H352, "")</f>
        <v>1</v>
      </c>
    </row>
    <row r="353" spans="2:6" x14ac:dyDescent="0.25">
      <c r="B353">
        <f>IF(Crowdfunding!G353="successful",Crowdfunding!H353, "")</f>
        <v>2013</v>
      </c>
      <c r="F353" t="str">
        <f>IF(Crowdfunding!G353="failed",Crowdfunding!H353, "")</f>
        <v/>
      </c>
    </row>
    <row r="354" spans="2:6" x14ac:dyDescent="0.25">
      <c r="B354" t="str">
        <f>IF(Crowdfunding!G354="successful",Crowdfunding!H354, "")</f>
        <v/>
      </c>
      <c r="F354">
        <f>IF(Crowdfunding!G354="failed",Crowdfunding!H354, "")</f>
        <v>33</v>
      </c>
    </row>
    <row r="355" spans="2:6" x14ac:dyDescent="0.25">
      <c r="B355">
        <f>IF(Crowdfunding!G355="successful",Crowdfunding!H355, "")</f>
        <v>1703</v>
      </c>
      <c r="F355" t="str">
        <f>IF(Crowdfunding!G355="failed",Crowdfunding!H355, "")</f>
        <v/>
      </c>
    </row>
    <row r="356" spans="2:6" x14ac:dyDescent="0.25">
      <c r="B356">
        <f>IF(Crowdfunding!G356="successful",Crowdfunding!H356, "")</f>
        <v>80</v>
      </c>
      <c r="F356" t="str">
        <f>IF(Crowdfunding!G356="failed",Crowdfunding!H356, "")</f>
        <v/>
      </c>
    </row>
    <row r="357" spans="2:6" x14ac:dyDescent="0.25">
      <c r="B357" t="str">
        <f>IF(Crowdfunding!G357="successful",Crowdfunding!H357, "")</f>
        <v/>
      </c>
      <c r="F357" t="str">
        <f>IF(Crowdfunding!G357="failed",Crowdfunding!H357, "")</f>
        <v/>
      </c>
    </row>
    <row r="358" spans="2:6" x14ac:dyDescent="0.25">
      <c r="B358" t="str">
        <f>IF(Crowdfunding!G358="successful",Crowdfunding!H358, "")</f>
        <v/>
      </c>
      <c r="F358">
        <f>IF(Crowdfunding!G358="failed",Crowdfunding!H358, "")</f>
        <v>40</v>
      </c>
    </row>
    <row r="359" spans="2:6" x14ac:dyDescent="0.25">
      <c r="B359">
        <f>IF(Crowdfunding!G359="successful",Crowdfunding!H359, "")</f>
        <v>41</v>
      </c>
      <c r="F359" t="str">
        <f>IF(Crowdfunding!G359="failed",Crowdfunding!H359, "")</f>
        <v/>
      </c>
    </row>
    <row r="360" spans="2:6" x14ac:dyDescent="0.25">
      <c r="B360" t="str">
        <f>IF(Crowdfunding!G360="successful",Crowdfunding!H360, "")</f>
        <v/>
      </c>
      <c r="F360">
        <f>IF(Crowdfunding!G360="failed",Crowdfunding!H360, "")</f>
        <v>23</v>
      </c>
    </row>
    <row r="361" spans="2:6" x14ac:dyDescent="0.25">
      <c r="B361">
        <f>IF(Crowdfunding!G361="successful",Crowdfunding!H361, "")</f>
        <v>187</v>
      </c>
      <c r="F361" t="str">
        <f>IF(Crowdfunding!G361="failed",Crowdfunding!H361, "")</f>
        <v/>
      </c>
    </row>
    <row r="362" spans="2:6" x14ac:dyDescent="0.25">
      <c r="B362">
        <f>IF(Crowdfunding!G362="successful",Crowdfunding!H362, "")</f>
        <v>2875</v>
      </c>
      <c r="F362" t="str">
        <f>IF(Crowdfunding!G362="failed",Crowdfunding!H362, "")</f>
        <v/>
      </c>
    </row>
    <row r="363" spans="2:6" x14ac:dyDescent="0.25">
      <c r="B363">
        <f>IF(Crowdfunding!G363="successful",Crowdfunding!H363, "")</f>
        <v>88</v>
      </c>
      <c r="F363" t="str">
        <f>IF(Crowdfunding!G363="failed",Crowdfunding!H363, "")</f>
        <v/>
      </c>
    </row>
    <row r="364" spans="2:6" x14ac:dyDescent="0.25">
      <c r="B364">
        <f>IF(Crowdfunding!G364="successful",Crowdfunding!H364, "")</f>
        <v>191</v>
      </c>
      <c r="F364" t="str">
        <f>IF(Crowdfunding!G364="failed",Crowdfunding!H364, "")</f>
        <v/>
      </c>
    </row>
    <row r="365" spans="2:6" x14ac:dyDescent="0.25">
      <c r="B365">
        <f>IF(Crowdfunding!G365="successful",Crowdfunding!H365, "")</f>
        <v>139</v>
      </c>
      <c r="F365" t="str">
        <f>IF(Crowdfunding!G365="failed",Crowdfunding!H365, "")</f>
        <v/>
      </c>
    </row>
    <row r="366" spans="2:6" x14ac:dyDescent="0.25">
      <c r="B366">
        <f>IF(Crowdfunding!G366="successful",Crowdfunding!H366, "")</f>
        <v>186</v>
      </c>
      <c r="F366" t="str">
        <f>IF(Crowdfunding!G366="failed",Crowdfunding!H366, "")</f>
        <v/>
      </c>
    </row>
    <row r="367" spans="2:6" x14ac:dyDescent="0.25">
      <c r="B367">
        <f>IF(Crowdfunding!G367="successful",Crowdfunding!H367, "")</f>
        <v>112</v>
      </c>
      <c r="F367" t="str">
        <f>IF(Crowdfunding!G367="failed",Crowdfunding!H367, "")</f>
        <v/>
      </c>
    </row>
    <row r="368" spans="2:6" x14ac:dyDescent="0.25">
      <c r="B368">
        <f>IF(Crowdfunding!G368="successful",Crowdfunding!H368, "")</f>
        <v>101</v>
      </c>
      <c r="F368" t="str">
        <f>IF(Crowdfunding!G368="failed",Crowdfunding!H368, "")</f>
        <v/>
      </c>
    </row>
    <row r="369" spans="2:6" x14ac:dyDescent="0.25">
      <c r="B369" t="str">
        <f>IF(Crowdfunding!G369="successful",Crowdfunding!H369, "")</f>
        <v/>
      </c>
      <c r="F369">
        <f>IF(Crowdfunding!G369="failed",Crowdfunding!H369, "")</f>
        <v>75</v>
      </c>
    </row>
    <row r="370" spans="2:6" x14ac:dyDescent="0.25">
      <c r="B370">
        <f>IF(Crowdfunding!G370="successful",Crowdfunding!H370, "")</f>
        <v>206</v>
      </c>
      <c r="F370" t="str">
        <f>IF(Crowdfunding!G370="failed",Crowdfunding!H370, "")</f>
        <v/>
      </c>
    </row>
    <row r="371" spans="2:6" x14ac:dyDescent="0.25">
      <c r="B371">
        <f>IF(Crowdfunding!G371="successful",Crowdfunding!H371, "")</f>
        <v>154</v>
      </c>
      <c r="F371" t="str">
        <f>IF(Crowdfunding!G371="failed",Crowdfunding!H371, "")</f>
        <v/>
      </c>
    </row>
    <row r="372" spans="2:6" x14ac:dyDescent="0.25">
      <c r="B372">
        <f>IF(Crowdfunding!G372="successful",Crowdfunding!H372, "")</f>
        <v>5966</v>
      </c>
      <c r="F372" t="str">
        <f>IF(Crowdfunding!G372="failed",Crowdfunding!H372, "")</f>
        <v/>
      </c>
    </row>
    <row r="373" spans="2:6" x14ac:dyDescent="0.25">
      <c r="B373" t="str">
        <f>IF(Crowdfunding!G373="successful",Crowdfunding!H373, "")</f>
        <v/>
      </c>
      <c r="F373">
        <f>IF(Crowdfunding!G373="failed",Crowdfunding!H373, "")</f>
        <v>2176</v>
      </c>
    </row>
    <row r="374" spans="2:6" x14ac:dyDescent="0.25">
      <c r="B374">
        <f>IF(Crowdfunding!G374="successful",Crowdfunding!H374, "")</f>
        <v>169</v>
      </c>
      <c r="F374" t="str">
        <f>IF(Crowdfunding!G374="failed",Crowdfunding!H374, "")</f>
        <v/>
      </c>
    </row>
    <row r="375" spans="2:6" x14ac:dyDescent="0.25">
      <c r="B375">
        <f>IF(Crowdfunding!G375="successful",Crowdfunding!H375, "")</f>
        <v>2106</v>
      </c>
      <c r="F375" t="str">
        <f>IF(Crowdfunding!G375="failed",Crowdfunding!H375, "")</f>
        <v/>
      </c>
    </row>
    <row r="376" spans="2:6" x14ac:dyDescent="0.25">
      <c r="B376" t="str">
        <f>IF(Crowdfunding!G376="successful",Crowdfunding!H376, "")</f>
        <v/>
      </c>
      <c r="F376">
        <f>IF(Crowdfunding!G376="failed",Crowdfunding!H376, "")</f>
        <v>441</v>
      </c>
    </row>
    <row r="377" spans="2:6" x14ac:dyDescent="0.25">
      <c r="B377" t="str">
        <f>IF(Crowdfunding!G377="successful",Crowdfunding!H377, "")</f>
        <v/>
      </c>
      <c r="F377">
        <f>IF(Crowdfunding!G377="failed",Crowdfunding!H377, "")</f>
        <v>25</v>
      </c>
    </row>
    <row r="378" spans="2:6" x14ac:dyDescent="0.25">
      <c r="B378">
        <f>IF(Crowdfunding!G378="successful",Crowdfunding!H378, "")</f>
        <v>131</v>
      </c>
      <c r="F378" t="str">
        <f>IF(Crowdfunding!G378="failed",Crowdfunding!H378, "")</f>
        <v/>
      </c>
    </row>
    <row r="379" spans="2:6" x14ac:dyDescent="0.25">
      <c r="B379" t="str">
        <f>IF(Crowdfunding!G379="successful",Crowdfunding!H379, "")</f>
        <v/>
      </c>
      <c r="F379">
        <f>IF(Crowdfunding!G379="failed",Crowdfunding!H379, "")</f>
        <v>127</v>
      </c>
    </row>
    <row r="380" spans="2:6" x14ac:dyDescent="0.25">
      <c r="B380" t="str">
        <f>IF(Crowdfunding!G380="successful",Crowdfunding!H380, "")</f>
        <v/>
      </c>
      <c r="F380">
        <f>IF(Crowdfunding!G380="failed",Crowdfunding!H380, "")</f>
        <v>355</v>
      </c>
    </row>
    <row r="381" spans="2:6" x14ac:dyDescent="0.25">
      <c r="B381" t="str">
        <f>IF(Crowdfunding!G381="successful",Crowdfunding!H381, "")</f>
        <v/>
      </c>
      <c r="F381">
        <f>IF(Crowdfunding!G381="failed",Crowdfunding!H381, "")</f>
        <v>44</v>
      </c>
    </row>
    <row r="382" spans="2:6" x14ac:dyDescent="0.25">
      <c r="B382">
        <f>IF(Crowdfunding!G382="successful",Crowdfunding!H382, "")</f>
        <v>84</v>
      </c>
      <c r="F382" t="str">
        <f>IF(Crowdfunding!G382="failed",Crowdfunding!H382, "")</f>
        <v/>
      </c>
    </row>
    <row r="383" spans="2:6" x14ac:dyDescent="0.25">
      <c r="B383">
        <f>IF(Crowdfunding!G383="successful",Crowdfunding!H383, "")</f>
        <v>155</v>
      </c>
      <c r="F383" t="str">
        <f>IF(Crowdfunding!G383="failed",Crowdfunding!H383, "")</f>
        <v/>
      </c>
    </row>
    <row r="384" spans="2:6" x14ac:dyDescent="0.25">
      <c r="B384" t="str">
        <f>IF(Crowdfunding!G384="successful",Crowdfunding!H384, "")</f>
        <v/>
      </c>
      <c r="F384">
        <f>IF(Crowdfunding!G384="failed",Crowdfunding!H384, "")</f>
        <v>67</v>
      </c>
    </row>
    <row r="385" spans="2:6" x14ac:dyDescent="0.25">
      <c r="B385">
        <f>IF(Crowdfunding!G385="successful",Crowdfunding!H385, "")</f>
        <v>189</v>
      </c>
      <c r="F385" t="str">
        <f>IF(Crowdfunding!G385="failed",Crowdfunding!H385, "")</f>
        <v/>
      </c>
    </row>
    <row r="386" spans="2:6" x14ac:dyDescent="0.25">
      <c r="B386">
        <f>IF(Crowdfunding!G386="successful",Crowdfunding!H386, "")</f>
        <v>4799</v>
      </c>
      <c r="F386" t="str">
        <f>IF(Crowdfunding!G386="failed",Crowdfunding!H386, "")</f>
        <v/>
      </c>
    </row>
    <row r="387" spans="2:6" x14ac:dyDescent="0.25">
      <c r="B387">
        <f>IF(Crowdfunding!G387="successful",Crowdfunding!H387, "")</f>
        <v>1137</v>
      </c>
      <c r="F387" t="str">
        <f>IF(Crowdfunding!G387="failed",Crowdfunding!H387, "")</f>
        <v/>
      </c>
    </row>
    <row r="388" spans="2:6" x14ac:dyDescent="0.25">
      <c r="B388" t="str">
        <f>IF(Crowdfunding!G388="successful",Crowdfunding!H388, "")</f>
        <v/>
      </c>
      <c r="F388">
        <f>IF(Crowdfunding!G388="failed",Crowdfunding!H388, "")</f>
        <v>1068</v>
      </c>
    </row>
    <row r="389" spans="2:6" x14ac:dyDescent="0.25">
      <c r="B389" t="str">
        <f>IF(Crowdfunding!G389="successful",Crowdfunding!H389, "")</f>
        <v/>
      </c>
      <c r="F389">
        <f>IF(Crowdfunding!G389="failed",Crowdfunding!H389, "")</f>
        <v>424</v>
      </c>
    </row>
    <row r="390" spans="2:6" x14ac:dyDescent="0.25">
      <c r="B390" t="str">
        <f>IF(Crowdfunding!G390="successful",Crowdfunding!H390, "")</f>
        <v/>
      </c>
      <c r="F390" t="str">
        <f>IF(Crowdfunding!G390="failed",Crowdfunding!H390, "")</f>
        <v/>
      </c>
    </row>
    <row r="391" spans="2:6" x14ac:dyDescent="0.25">
      <c r="B391">
        <f>IF(Crowdfunding!G391="successful",Crowdfunding!H391, "")</f>
        <v>1152</v>
      </c>
      <c r="F391" t="str">
        <f>IF(Crowdfunding!G391="failed",Crowdfunding!H391, "")</f>
        <v/>
      </c>
    </row>
    <row r="392" spans="2:6" x14ac:dyDescent="0.25">
      <c r="B392">
        <f>IF(Crowdfunding!G392="successful",Crowdfunding!H392, "")</f>
        <v>50</v>
      </c>
      <c r="F392" t="str">
        <f>IF(Crowdfunding!G392="failed",Crowdfunding!H392, "")</f>
        <v/>
      </c>
    </row>
    <row r="393" spans="2:6" x14ac:dyDescent="0.25">
      <c r="B393" t="str">
        <f>IF(Crowdfunding!G393="successful",Crowdfunding!H393, "")</f>
        <v/>
      </c>
      <c r="F393">
        <f>IF(Crowdfunding!G393="failed",Crowdfunding!H393, "")</f>
        <v>151</v>
      </c>
    </row>
    <row r="394" spans="2:6" x14ac:dyDescent="0.25">
      <c r="B394" t="str">
        <f>IF(Crowdfunding!G394="successful",Crowdfunding!H394, "")</f>
        <v/>
      </c>
      <c r="F394">
        <f>IF(Crowdfunding!G394="failed",Crowdfunding!H394, "")</f>
        <v>1608</v>
      </c>
    </row>
    <row r="395" spans="2:6" x14ac:dyDescent="0.25">
      <c r="B395">
        <f>IF(Crowdfunding!G395="successful",Crowdfunding!H395, "")</f>
        <v>3059</v>
      </c>
      <c r="F395" t="str">
        <f>IF(Crowdfunding!G395="failed",Crowdfunding!H395, "")</f>
        <v/>
      </c>
    </row>
    <row r="396" spans="2:6" x14ac:dyDescent="0.25">
      <c r="B396">
        <f>IF(Crowdfunding!G396="successful",Crowdfunding!H396, "")</f>
        <v>34</v>
      </c>
      <c r="F396" t="str">
        <f>IF(Crowdfunding!G396="failed",Crowdfunding!H396, "")</f>
        <v/>
      </c>
    </row>
    <row r="397" spans="2:6" x14ac:dyDescent="0.25">
      <c r="B397">
        <f>IF(Crowdfunding!G397="successful",Crowdfunding!H397, "")</f>
        <v>220</v>
      </c>
      <c r="F397" t="str">
        <f>IF(Crowdfunding!G397="failed",Crowdfunding!H397, "")</f>
        <v/>
      </c>
    </row>
    <row r="398" spans="2:6" x14ac:dyDescent="0.25">
      <c r="B398">
        <f>IF(Crowdfunding!G398="successful",Crowdfunding!H398, "")</f>
        <v>1604</v>
      </c>
      <c r="F398" t="str">
        <f>IF(Crowdfunding!G398="failed",Crowdfunding!H398, "")</f>
        <v/>
      </c>
    </row>
    <row r="399" spans="2:6" x14ac:dyDescent="0.25">
      <c r="B399">
        <f>IF(Crowdfunding!G399="successful",Crowdfunding!H399, "")</f>
        <v>454</v>
      </c>
      <c r="F399" t="str">
        <f>IF(Crowdfunding!G399="failed",Crowdfunding!H399, "")</f>
        <v/>
      </c>
    </row>
    <row r="400" spans="2:6" x14ac:dyDescent="0.25">
      <c r="B400">
        <f>IF(Crowdfunding!G400="successful",Crowdfunding!H400, "")</f>
        <v>123</v>
      </c>
      <c r="F400" t="str">
        <f>IF(Crowdfunding!G400="failed",Crowdfunding!H400, "")</f>
        <v/>
      </c>
    </row>
    <row r="401" spans="2:6" x14ac:dyDescent="0.25">
      <c r="B401" t="str">
        <f>IF(Crowdfunding!G401="successful",Crowdfunding!H401, "")</f>
        <v/>
      </c>
      <c r="F401">
        <f>IF(Crowdfunding!G401="failed",Crowdfunding!H401, "")</f>
        <v>941</v>
      </c>
    </row>
    <row r="402" spans="2:6" x14ac:dyDescent="0.25">
      <c r="B402" t="str">
        <f>IF(Crowdfunding!G402="successful",Crowdfunding!H402, "")</f>
        <v/>
      </c>
      <c r="F402">
        <f>IF(Crowdfunding!G402="failed",Crowdfunding!H402, "")</f>
        <v>1</v>
      </c>
    </row>
    <row r="403" spans="2:6" x14ac:dyDescent="0.25">
      <c r="B403">
        <f>IF(Crowdfunding!G403="successful",Crowdfunding!H403, "")</f>
        <v>299</v>
      </c>
      <c r="F403" t="str">
        <f>IF(Crowdfunding!G403="failed",Crowdfunding!H403, "")</f>
        <v/>
      </c>
    </row>
    <row r="404" spans="2:6" x14ac:dyDescent="0.25">
      <c r="B404" t="str">
        <f>IF(Crowdfunding!G404="successful",Crowdfunding!H404, "")</f>
        <v/>
      </c>
      <c r="F404">
        <f>IF(Crowdfunding!G404="failed",Crowdfunding!H404, "")</f>
        <v>40</v>
      </c>
    </row>
    <row r="405" spans="2:6" x14ac:dyDescent="0.25">
      <c r="B405" t="str">
        <f>IF(Crowdfunding!G405="successful",Crowdfunding!H405, "")</f>
        <v/>
      </c>
      <c r="F405">
        <f>IF(Crowdfunding!G405="failed",Crowdfunding!H405, "")</f>
        <v>3015</v>
      </c>
    </row>
    <row r="406" spans="2:6" x14ac:dyDescent="0.25">
      <c r="B406">
        <f>IF(Crowdfunding!G406="successful",Crowdfunding!H406, "")</f>
        <v>2237</v>
      </c>
      <c r="F406" t="str">
        <f>IF(Crowdfunding!G406="failed",Crowdfunding!H406, "")</f>
        <v/>
      </c>
    </row>
    <row r="407" spans="2:6" x14ac:dyDescent="0.25">
      <c r="B407" t="str">
        <f>IF(Crowdfunding!G407="successful",Crowdfunding!H407, "")</f>
        <v/>
      </c>
      <c r="F407">
        <f>IF(Crowdfunding!G407="failed",Crowdfunding!H407, "")</f>
        <v>435</v>
      </c>
    </row>
    <row r="408" spans="2:6" x14ac:dyDescent="0.25">
      <c r="B408">
        <f>IF(Crowdfunding!G408="successful",Crowdfunding!H408, "")</f>
        <v>645</v>
      </c>
      <c r="F408" t="str">
        <f>IF(Crowdfunding!G408="failed",Crowdfunding!H408, "")</f>
        <v/>
      </c>
    </row>
    <row r="409" spans="2:6" x14ac:dyDescent="0.25">
      <c r="B409">
        <f>IF(Crowdfunding!G409="successful",Crowdfunding!H409, "")</f>
        <v>484</v>
      </c>
      <c r="F409" t="str">
        <f>IF(Crowdfunding!G409="failed",Crowdfunding!H409, "")</f>
        <v/>
      </c>
    </row>
    <row r="410" spans="2:6" x14ac:dyDescent="0.25">
      <c r="B410">
        <f>IF(Crowdfunding!G410="successful",Crowdfunding!H410, "")</f>
        <v>154</v>
      </c>
      <c r="F410" t="str">
        <f>IF(Crowdfunding!G410="failed",Crowdfunding!H410, "")</f>
        <v/>
      </c>
    </row>
    <row r="411" spans="2:6" x14ac:dyDescent="0.25">
      <c r="B411" t="str">
        <f>IF(Crowdfunding!G411="successful",Crowdfunding!H411, "")</f>
        <v/>
      </c>
      <c r="F411">
        <f>IF(Crowdfunding!G411="failed",Crowdfunding!H411, "")</f>
        <v>714</v>
      </c>
    </row>
    <row r="412" spans="2:6" x14ac:dyDescent="0.25">
      <c r="B412" t="str">
        <f>IF(Crowdfunding!G412="successful",Crowdfunding!H412, "")</f>
        <v/>
      </c>
      <c r="F412" t="str">
        <f>IF(Crowdfunding!G412="failed",Crowdfunding!H412, "")</f>
        <v/>
      </c>
    </row>
    <row r="413" spans="2:6" x14ac:dyDescent="0.25">
      <c r="B413">
        <f>IF(Crowdfunding!G413="successful",Crowdfunding!H413, "")</f>
        <v>82</v>
      </c>
      <c r="F413" t="str">
        <f>IF(Crowdfunding!G413="failed",Crowdfunding!H413, "")</f>
        <v/>
      </c>
    </row>
    <row r="414" spans="2:6" x14ac:dyDescent="0.25">
      <c r="B414">
        <f>IF(Crowdfunding!G414="successful",Crowdfunding!H414, "")</f>
        <v>134</v>
      </c>
      <c r="F414" t="str">
        <f>IF(Crowdfunding!G414="failed",Crowdfunding!H414, "")</f>
        <v/>
      </c>
    </row>
    <row r="415" spans="2:6" x14ac:dyDescent="0.25">
      <c r="B415" t="str">
        <f>IF(Crowdfunding!G415="successful",Crowdfunding!H415, "")</f>
        <v/>
      </c>
      <c r="F415" t="str">
        <f>IF(Crowdfunding!G415="failed",Crowdfunding!H415, "")</f>
        <v/>
      </c>
    </row>
    <row r="416" spans="2:6" x14ac:dyDescent="0.25">
      <c r="B416" t="str">
        <f>IF(Crowdfunding!G416="successful",Crowdfunding!H416, "")</f>
        <v/>
      </c>
      <c r="F416">
        <f>IF(Crowdfunding!G416="failed",Crowdfunding!H416, "")</f>
        <v>5497</v>
      </c>
    </row>
    <row r="417" spans="2:6" x14ac:dyDescent="0.25">
      <c r="B417" t="str">
        <f>IF(Crowdfunding!G417="successful",Crowdfunding!H417, "")</f>
        <v/>
      </c>
      <c r="F417">
        <f>IF(Crowdfunding!G417="failed",Crowdfunding!H417, "")</f>
        <v>418</v>
      </c>
    </row>
    <row r="418" spans="2:6" x14ac:dyDescent="0.25">
      <c r="B418" t="str">
        <f>IF(Crowdfunding!G418="successful",Crowdfunding!H418, "")</f>
        <v/>
      </c>
      <c r="F418">
        <f>IF(Crowdfunding!G418="failed",Crowdfunding!H418, "")</f>
        <v>1439</v>
      </c>
    </row>
    <row r="419" spans="2:6" x14ac:dyDescent="0.25">
      <c r="B419" t="str">
        <f>IF(Crowdfunding!G419="successful",Crowdfunding!H419, "")</f>
        <v/>
      </c>
      <c r="F419">
        <f>IF(Crowdfunding!G419="failed",Crowdfunding!H419, "")</f>
        <v>15</v>
      </c>
    </row>
    <row r="420" spans="2:6" x14ac:dyDescent="0.25">
      <c r="B420" t="str">
        <f>IF(Crowdfunding!G420="successful",Crowdfunding!H420, "")</f>
        <v/>
      </c>
      <c r="F420">
        <f>IF(Crowdfunding!G420="failed",Crowdfunding!H420, "")</f>
        <v>1999</v>
      </c>
    </row>
    <row r="421" spans="2:6" x14ac:dyDescent="0.25">
      <c r="B421">
        <f>IF(Crowdfunding!G421="successful",Crowdfunding!H421, "")</f>
        <v>5203</v>
      </c>
      <c r="F421" t="str">
        <f>IF(Crowdfunding!G421="failed",Crowdfunding!H421, "")</f>
        <v/>
      </c>
    </row>
    <row r="422" spans="2:6" x14ac:dyDescent="0.25">
      <c r="B422">
        <f>IF(Crowdfunding!G422="successful",Crowdfunding!H422, "")</f>
        <v>94</v>
      </c>
      <c r="F422" t="str">
        <f>IF(Crowdfunding!G422="failed",Crowdfunding!H422, "")</f>
        <v/>
      </c>
    </row>
    <row r="423" spans="2:6" x14ac:dyDescent="0.25">
      <c r="B423" t="str">
        <f>IF(Crowdfunding!G423="successful",Crowdfunding!H423, "")</f>
        <v/>
      </c>
      <c r="F423">
        <f>IF(Crowdfunding!G423="failed",Crowdfunding!H423, "")</f>
        <v>118</v>
      </c>
    </row>
    <row r="424" spans="2:6" x14ac:dyDescent="0.25">
      <c r="B424">
        <f>IF(Crowdfunding!G424="successful",Crowdfunding!H424, "")</f>
        <v>205</v>
      </c>
      <c r="F424" t="str">
        <f>IF(Crowdfunding!G424="failed",Crowdfunding!H424, "")</f>
        <v/>
      </c>
    </row>
    <row r="425" spans="2:6" x14ac:dyDescent="0.25">
      <c r="B425" t="str">
        <f>IF(Crowdfunding!G425="successful",Crowdfunding!H425, "")</f>
        <v/>
      </c>
      <c r="F425">
        <f>IF(Crowdfunding!G425="failed",Crowdfunding!H425, "")</f>
        <v>162</v>
      </c>
    </row>
    <row r="426" spans="2:6" x14ac:dyDescent="0.25">
      <c r="B426" t="str">
        <f>IF(Crowdfunding!G426="successful",Crowdfunding!H426, "")</f>
        <v/>
      </c>
      <c r="F426">
        <f>IF(Crowdfunding!G426="failed",Crowdfunding!H426, "")</f>
        <v>83</v>
      </c>
    </row>
    <row r="427" spans="2:6" x14ac:dyDescent="0.25">
      <c r="B427">
        <f>IF(Crowdfunding!G427="successful",Crowdfunding!H427, "")</f>
        <v>92</v>
      </c>
      <c r="F427" t="str">
        <f>IF(Crowdfunding!G427="failed",Crowdfunding!H427, "")</f>
        <v/>
      </c>
    </row>
    <row r="428" spans="2:6" x14ac:dyDescent="0.25">
      <c r="B428">
        <f>IF(Crowdfunding!G428="successful",Crowdfunding!H428, "")</f>
        <v>219</v>
      </c>
      <c r="F428" t="str">
        <f>IF(Crowdfunding!G428="failed",Crowdfunding!H428, "")</f>
        <v/>
      </c>
    </row>
    <row r="429" spans="2:6" x14ac:dyDescent="0.25">
      <c r="B429">
        <f>IF(Crowdfunding!G429="successful",Crowdfunding!H429, "")</f>
        <v>2526</v>
      </c>
      <c r="F429" t="str">
        <f>IF(Crowdfunding!G429="failed",Crowdfunding!H429, "")</f>
        <v/>
      </c>
    </row>
    <row r="430" spans="2:6" x14ac:dyDescent="0.25">
      <c r="B430" t="str">
        <f>IF(Crowdfunding!G430="successful",Crowdfunding!H430, "")</f>
        <v/>
      </c>
      <c r="F430">
        <f>IF(Crowdfunding!G430="failed",Crowdfunding!H430, "")</f>
        <v>747</v>
      </c>
    </row>
    <row r="431" spans="2:6" x14ac:dyDescent="0.25">
      <c r="B431" t="str">
        <f>IF(Crowdfunding!G431="successful",Crowdfunding!H431, "")</f>
        <v/>
      </c>
      <c r="F431" t="str">
        <f>IF(Crowdfunding!G431="failed",Crowdfunding!H431, "")</f>
        <v/>
      </c>
    </row>
    <row r="432" spans="2:6" x14ac:dyDescent="0.25">
      <c r="B432" t="str">
        <f>IF(Crowdfunding!G432="successful",Crowdfunding!H432, "")</f>
        <v/>
      </c>
      <c r="F432">
        <f>IF(Crowdfunding!G432="failed",Crowdfunding!H432, "")</f>
        <v>84</v>
      </c>
    </row>
    <row r="433" spans="2:6" x14ac:dyDescent="0.25">
      <c r="B433">
        <f>IF(Crowdfunding!G433="successful",Crowdfunding!H433, "")</f>
        <v>94</v>
      </c>
      <c r="F433" t="str">
        <f>IF(Crowdfunding!G433="failed",Crowdfunding!H433, "")</f>
        <v/>
      </c>
    </row>
    <row r="434" spans="2:6" x14ac:dyDescent="0.25">
      <c r="B434" t="str">
        <f>IF(Crowdfunding!G434="successful",Crowdfunding!H434, "")</f>
        <v/>
      </c>
      <c r="F434">
        <f>IF(Crowdfunding!G434="failed",Crowdfunding!H434, "")</f>
        <v>91</v>
      </c>
    </row>
    <row r="435" spans="2:6" x14ac:dyDescent="0.25">
      <c r="B435" t="str">
        <f>IF(Crowdfunding!G435="successful",Crowdfunding!H435, "")</f>
        <v/>
      </c>
      <c r="F435">
        <f>IF(Crowdfunding!G435="failed",Crowdfunding!H435, "")</f>
        <v>792</v>
      </c>
    </row>
    <row r="436" spans="2:6" x14ac:dyDescent="0.25">
      <c r="B436" t="str">
        <f>IF(Crowdfunding!G436="successful",Crowdfunding!H436, "")</f>
        <v/>
      </c>
      <c r="F436" t="str">
        <f>IF(Crowdfunding!G436="failed",Crowdfunding!H436, "")</f>
        <v/>
      </c>
    </row>
    <row r="437" spans="2:6" x14ac:dyDescent="0.25">
      <c r="B437">
        <f>IF(Crowdfunding!G437="successful",Crowdfunding!H437, "")</f>
        <v>1713</v>
      </c>
      <c r="F437" t="str">
        <f>IF(Crowdfunding!G437="failed",Crowdfunding!H437, "")</f>
        <v/>
      </c>
    </row>
    <row r="438" spans="2:6" x14ac:dyDescent="0.25">
      <c r="B438">
        <f>IF(Crowdfunding!G438="successful",Crowdfunding!H438, "")</f>
        <v>249</v>
      </c>
      <c r="F438" t="str">
        <f>IF(Crowdfunding!G438="failed",Crowdfunding!H438, "")</f>
        <v/>
      </c>
    </row>
    <row r="439" spans="2:6" x14ac:dyDescent="0.25">
      <c r="B439">
        <f>IF(Crowdfunding!G439="successful",Crowdfunding!H439, "")</f>
        <v>192</v>
      </c>
      <c r="F439" t="str">
        <f>IF(Crowdfunding!G439="failed",Crowdfunding!H439, "")</f>
        <v/>
      </c>
    </row>
    <row r="440" spans="2:6" x14ac:dyDescent="0.25">
      <c r="B440">
        <f>IF(Crowdfunding!G440="successful",Crowdfunding!H440, "")</f>
        <v>247</v>
      </c>
      <c r="F440" t="str">
        <f>IF(Crowdfunding!G440="failed",Crowdfunding!H440, "")</f>
        <v/>
      </c>
    </row>
    <row r="441" spans="2:6" x14ac:dyDescent="0.25">
      <c r="B441">
        <f>IF(Crowdfunding!G441="successful",Crowdfunding!H441, "")</f>
        <v>2293</v>
      </c>
      <c r="F441" t="str">
        <f>IF(Crowdfunding!G441="failed",Crowdfunding!H441, "")</f>
        <v/>
      </c>
    </row>
    <row r="442" spans="2:6" x14ac:dyDescent="0.25">
      <c r="B442">
        <f>IF(Crowdfunding!G442="successful",Crowdfunding!H442, "")</f>
        <v>3131</v>
      </c>
      <c r="F442" t="str">
        <f>IF(Crowdfunding!G442="failed",Crowdfunding!H442, "")</f>
        <v/>
      </c>
    </row>
    <row r="443" spans="2:6" x14ac:dyDescent="0.25">
      <c r="B443" t="str">
        <f>IF(Crowdfunding!G443="successful",Crowdfunding!H443, "")</f>
        <v/>
      </c>
      <c r="F443">
        <f>IF(Crowdfunding!G443="failed",Crowdfunding!H443, "")</f>
        <v>32</v>
      </c>
    </row>
    <row r="444" spans="2:6" x14ac:dyDescent="0.25">
      <c r="B444">
        <f>IF(Crowdfunding!G444="successful",Crowdfunding!H444, "")</f>
        <v>143</v>
      </c>
      <c r="F444" t="str">
        <f>IF(Crowdfunding!G444="failed",Crowdfunding!H444, "")</f>
        <v/>
      </c>
    </row>
    <row r="445" spans="2:6" x14ac:dyDescent="0.25">
      <c r="B445" t="str">
        <f>IF(Crowdfunding!G445="successful",Crowdfunding!H445, "")</f>
        <v/>
      </c>
      <c r="F445" t="str">
        <f>IF(Crowdfunding!G445="failed",Crowdfunding!H445, "")</f>
        <v/>
      </c>
    </row>
    <row r="446" spans="2:6" x14ac:dyDescent="0.25">
      <c r="B446">
        <f>IF(Crowdfunding!G446="successful",Crowdfunding!H446, "")</f>
        <v>296</v>
      </c>
      <c r="F446" t="str">
        <f>IF(Crowdfunding!G446="failed",Crowdfunding!H446, "")</f>
        <v/>
      </c>
    </row>
    <row r="447" spans="2:6" x14ac:dyDescent="0.25">
      <c r="B447">
        <f>IF(Crowdfunding!G447="successful",Crowdfunding!H447, "")</f>
        <v>170</v>
      </c>
      <c r="F447" t="str">
        <f>IF(Crowdfunding!G447="failed",Crowdfunding!H447, "")</f>
        <v/>
      </c>
    </row>
    <row r="448" spans="2:6" x14ac:dyDescent="0.25">
      <c r="B448" t="str">
        <f>IF(Crowdfunding!G448="successful",Crowdfunding!H448, "")</f>
        <v/>
      </c>
      <c r="F448">
        <f>IF(Crowdfunding!G448="failed",Crowdfunding!H448, "")</f>
        <v>186</v>
      </c>
    </row>
    <row r="449" spans="2:6" x14ac:dyDescent="0.25">
      <c r="B449" t="str">
        <f>IF(Crowdfunding!G449="successful",Crowdfunding!H449, "")</f>
        <v/>
      </c>
      <c r="F449" t="str">
        <f>IF(Crowdfunding!G449="failed",Crowdfunding!H449, "")</f>
        <v/>
      </c>
    </row>
    <row r="450" spans="2:6" x14ac:dyDescent="0.25">
      <c r="B450" t="str">
        <f>IF(Crowdfunding!G450="successful",Crowdfunding!H450, "")</f>
        <v/>
      </c>
      <c r="F450">
        <f>IF(Crowdfunding!G450="failed",Crowdfunding!H450, "")</f>
        <v>605</v>
      </c>
    </row>
    <row r="451" spans="2:6" x14ac:dyDescent="0.25">
      <c r="B451">
        <f>IF(Crowdfunding!G451="successful",Crowdfunding!H451, "")</f>
        <v>86</v>
      </c>
      <c r="F451" t="str">
        <f>IF(Crowdfunding!G451="failed",Crowdfunding!H451, "")</f>
        <v/>
      </c>
    </row>
    <row r="452" spans="2:6" x14ac:dyDescent="0.25">
      <c r="B452" t="str">
        <f>IF(Crowdfunding!G452="successful",Crowdfunding!H452, "")</f>
        <v/>
      </c>
      <c r="F452">
        <f>IF(Crowdfunding!G452="failed",Crowdfunding!H452, "")</f>
        <v>1</v>
      </c>
    </row>
    <row r="453" spans="2:6" x14ac:dyDescent="0.25">
      <c r="B453">
        <f>IF(Crowdfunding!G453="successful",Crowdfunding!H453, "")</f>
        <v>6286</v>
      </c>
      <c r="F453" t="str">
        <f>IF(Crowdfunding!G453="failed",Crowdfunding!H453, "")</f>
        <v/>
      </c>
    </row>
    <row r="454" spans="2:6" x14ac:dyDescent="0.25">
      <c r="B454" t="str">
        <f>IF(Crowdfunding!G454="successful",Crowdfunding!H454, "")</f>
        <v/>
      </c>
      <c r="F454">
        <f>IF(Crowdfunding!G454="failed",Crowdfunding!H454, "")</f>
        <v>31</v>
      </c>
    </row>
    <row r="455" spans="2:6" x14ac:dyDescent="0.25">
      <c r="B455" t="str">
        <f>IF(Crowdfunding!G455="successful",Crowdfunding!H455, "")</f>
        <v/>
      </c>
      <c r="F455">
        <f>IF(Crowdfunding!G455="failed",Crowdfunding!H455, "")</f>
        <v>1181</v>
      </c>
    </row>
    <row r="456" spans="2:6" x14ac:dyDescent="0.25">
      <c r="B456" t="str">
        <f>IF(Crowdfunding!G456="successful",Crowdfunding!H456, "")</f>
        <v/>
      </c>
      <c r="F456">
        <f>IF(Crowdfunding!G456="failed",Crowdfunding!H456, "")</f>
        <v>39</v>
      </c>
    </row>
    <row r="457" spans="2:6" x14ac:dyDescent="0.25">
      <c r="B457">
        <f>IF(Crowdfunding!G457="successful",Crowdfunding!H457, "")</f>
        <v>3727</v>
      </c>
      <c r="F457" t="str">
        <f>IF(Crowdfunding!G457="failed",Crowdfunding!H457, "")</f>
        <v/>
      </c>
    </row>
    <row r="458" spans="2:6" x14ac:dyDescent="0.25">
      <c r="B458">
        <f>IF(Crowdfunding!G458="successful",Crowdfunding!H458, "")</f>
        <v>1605</v>
      </c>
      <c r="F458" t="str">
        <f>IF(Crowdfunding!G458="failed",Crowdfunding!H458, "")</f>
        <v/>
      </c>
    </row>
    <row r="459" spans="2:6" x14ac:dyDescent="0.25">
      <c r="B459" t="str">
        <f>IF(Crowdfunding!G459="successful",Crowdfunding!H459, "")</f>
        <v/>
      </c>
      <c r="F459">
        <f>IF(Crowdfunding!G459="failed",Crowdfunding!H459, "")</f>
        <v>46</v>
      </c>
    </row>
    <row r="460" spans="2:6" x14ac:dyDescent="0.25">
      <c r="B460">
        <f>IF(Crowdfunding!G460="successful",Crowdfunding!H460, "")</f>
        <v>2120</v>
      </c>
      <c r="F460" t="str">
        <f>IF(Crowdfunding!G460="failed",Crowdfunding!H460, "")</f>
        <v/>
      </c>
    </row>
    <row r="461" spans="2:6" x14ac:dyDescent="0.25">
      <c r="B461" t="str">
        <f>IF(Crowdfunding!G461="successful",Crowdfunding!H461, "")</f>
        <v/>
      </c>
      <c r="F461">
        <f>IF(Crowdfunding!G461="failed",Crowdfunding!H461, "")</f>
        <v>105</v>
      </c>
    </row>
    <row r="462" spans="2:6" x14ac:dyDescent="0.25">
      <c r="B462">
        <f>IF(Crowdfunding!G462="successful",Crowdfunding!H462, "")</f>
        <v>50</v>
      </c>
      <c r="F462" t="str">
        <f>IF(Crowdfunding!G462="failed",Crowdfunding!H462, "")</f>
        <v/>
      </c>
    </row>
    <row r="463" spans="2:6" x14ac:dyDescent="0.25">
      <c r="B463">
        <f>IF(Crowdfunding!G463="successful",Crowdfunding!H463, "")</f>
        <v>2080</v>
      </c>
      <c r="F463" t="str">
        <f>IF(Crowdfunding!G463="failed",Crowdfunding!H463, "")</f>
        <v/>
      </c>
    </row>
    <row r="464" spans="2:6" x14ac:dyDescent="0.25">
      <c r="B464" t="str">
        <f>IF(Crowdfunding!G464="successful",Crowdfunding!H464, "")</f>
        <v/>
      </c>
      <c r="F464">
        <f>IF(Crowdfunding!G464="failed",Crowdfunding!H464, "")</f>
        <v>535</v>
      </c>
    </row>
    <row r="465" spans="2:6" x14ac:dyDescent="0.25">
      <c r="B465">
        <f>IF(Crowdfunding!G465="successful",Crowdfunding!H465, "")</f>
        <v>2105</v>
      </c>
      <c r="F465" t="str">
        <f>IF(Crowdfunding!G465="failed",Crowdfunding!H465, "")</f>
        <v/>
      </c>
    </row>
    <row r="466" spans="2:6" x14ac:dyDescent="0.25">
      <c r="B466">
        <f>IF(Crowdfunding!G466="successful",Crowdfunding!H466, "")</f>
        <v>2436</v>
      </c>
      <c r="F466" t="str">
        <f>IF(Crowdfunding!G466="failed",Crowdfunding!H466, "")</f>
        <v/>
      </c>
    </row>
    <row r="467" spans="2:6" x14ac:dyDescent="0.25">
      <c r="B467">
        <f>IF(Crowdfunding!G467="successful",Crowdfunding!H467, "")</f>
        <v>80</v>
      </c>
      <c r="F467" t="str">
        <f>IF(Crowdfunding!G467="failed",Crowdfunding!H467, "")</f>
        <v/>
      </c>
    </row>
    <row r="468" spans="2:6" x14ac:dyDescent="0.25">
      <c r="B468">
        <f>IF(Crowdfunding!G468="successful",Crowdfunding!H468, "")</f>
        <v>42</v>
      </c>
      <c r="F468" t="str">
        <f>IF(Crowdfunding!G468="failed",Crowdfunding!H468, "")</f>
        <v/>
      </c>
    </row>
    <row r="469" spans="2:6" x14ac:dyDescent="0.25">
      <c r="B469">
        <f>IF(Crowdfunding!G469="successful",Crowdfunding!H469, "")</f>
        <v>139</v>
      </c>
      <c r="F469" t="str">
        <f>IF(Crowdfunding!G469="failed",Crowdfunding!H469, "")</f>
        <v/>
      </c>
    </row>
    <row r="470" spans="2:6" x14ac:dyDescent="0.25">
      <c r="B470" t="str">
        <f>IF(Crowdfunding!G470="successful",Crowdfunding!H470, "")</f>
        <v/>
      </c>
      <c r="F470">
        <f>IF(Crowdfunding!G470="failed",Crowdfunding!H470, "")</f>
        <v>16</v>
      </c>
    </row>
    <row r="471" spans="2:6" x14ac:dyDescent="0.25">
      <c r="B471">
        <f>IF(Crowdfunding!G471="successful",Crowdfunding!H471, "")</f>
        <v>159</v>
      </c>
      <c r="F471" t="str">
        <f>IF(Crowdfunding!G471="failed",Crowdfunding!H471, "")</f>
        <v/>
      </c>
    </row>
    <row r="472" spans="2:6" x14ac:dyDescent="0.25">
      <c r="B472">
        <f>IF(Crowdfunding!G472="successful",Crowdfunding!H472, "")</f>
        <v>381</v>
      </c>
      <c r="F472" t="str">
        <f>IF(Crowdfunding!G472="failed",Crowdfunding!H472, "")</f>
        <v/>
      </c>
    </row>
    <row r="473" spans="2:6" x14ac:dyDescent="0.25">
      <c r="B473">
        <f>IF(Crowdfunding!G473="successful",Crowdfunding!H473, "")</f>
        <v>194</v>
      </c>
      <c r="F473" t="str">
        <f>IF(Crowdfunding!G473="failed",Crowdfunding!H473, "")</f>
        <v/>
      </c>
    </row>
    <row r="474" spans="2:6" x14ac:dyDescent="0.25">
      <c r="B474" t="str">
        <f>IF(Crowdfunding!G474="successful",Crowdfunding!H474, "")</f>
        <v/>
      </c>
      <c r="F474">
        <f>IF(Crowdfunding!G474="failed",Crowdfunding!H474, "")</f>
        <v>575</v>
      </c>
    </row>
    <row r="475" spans="2:6" x14ac:dyDescent="0.25">
      <c r="B475">
        <f>IF(Crowdfunding!G475="successful",Crowdfunding!H475, "")</f>
        <v>106</v>
      </c>
      <c r="F475" t="str">
        <f>IF(Crowdfunding!G475="failed",Crowdfunding!H475, "")</f>
        <v/>
      </c>
    </row>
    <row r="476" spans="2:6" x14ac:dyDescent="0.25">
      <c r="B476">
        <f>IF(Crowdfunding!G476="successful",Crowdfunding!H476, "")</f>
        <v>142</v>
      </c>
      <c r="F476" t="str">
        <f>IF(Crowdfunding!G476="failed",Crowdfunding!H476, "")</f>
        <v/>
      </c>
    </row>
    <row r="477" spans="2:6" x14ac:dyDescent="0.25">
      <c r="B477">
        <f>IF(Crowdfunding!G477="successful",Crowdfunding!H477, "")</f>
        <v>211</v>
      </c>
      <c r="F477" t="str">
        <f>IF(Crowdfunding!G477="failed",Crowdfunding!H477, "")</f>
        <v/>
      </c>
    </row>
    <row r="478" spans="2:6" x14ac:dyDescent="0.25">
      <c r="B478" t="str">
        <f>IF(Crowdfunding!G478="successful",Crowdfunding!H478, "")</f>
        <v/>
      </c>
      <c r="F478">
        <f>IF(Crowdfunding!G478="failed",Crowdfunding!H478, "")</f>
        <v>1120</v>
      </c>
    </row>
    <row r="479" spans="2:6" x14ac:dyDescent="0.25">
      <c r="B479" t="str">
        <f>IF(Crowdfunding!G479="successful",Crowdfunding!H479, "")</f>
        <v/>
      </c>
      <c r="F479">
        <f>IF(Crowdfunding!G479="failed",Crowdfunding!H479, "")</f>
        <v>113</v>
      </c>
    </row>
    <row r="480" spans="2:6" x14ac:dyDescent="0.25">
      <c r="B480">
        <f>IF(Crowdfunding!G480="successful",Crowdfunding!H480, "")</f>
        <v>2756</v>
      </c>
      <c r="F480" t="str">
        <f>IF(Crowdfunding!G480="failed",Crowdfunding!H480, "")</f>
        <v/>
      </c>
    </row>
    <row r="481" spans="2:6" x14ac:dyDescent="0.25">
      <c r="B481">
        <f>IF(Crowdfunding!G481="successful",Crowdfunding!H481, "")</f>
        <v>173</v>
      </c>
      <c r="F481" t="str">
        <f>IF(Crowdfunding!G481="failed",Crowdfunding!H481, "")</f>
        <v/>
      </c>
    </row>
    <row r="482" spans="2:6" x14ac:dyDescent="0.25">
      <c r="B482">
        <f>IF(Crowdfunding!G482="successful",Crowdfunding!H482, "")</f>
        <v>87</v>
      </c>
      <c r="F482" t="str">
        <f>IF(Crowdfunding!G482="failed",Crowdfunding!H482, "")</f>
        <v/>
      </c>
    </row>
    <row r="483" spans="2:6" x14ac:dyDescent="0.25">
      <c r="B483" t="str">
        <f>IF(Crowdfunding!G483="successful",Crowdfunding!H483, "")</f>
        <v/>
      </c>
      <c r="F483">
        <f>IF(Crowdfunding!G483="failed",Crowdfunding!H483, "")</f>
        <v>1538</v>
      </c>
    </row>
    <row r="484" spans="2:6" x14ac:dyDescent="0.25">
      <c r="B484" t="str">
        <f>IF(Crowdfunding!G484="successful",Crowdfunding!H484, "")</f>
        <v/>
      </c>
      <c r="F484">
        <f>IF(Crowdfunding!G484="failed",Crowdfunding!H484, "")</f>
        <v>9</v>
      </c>
    </row>
    <row r="485" spans="2:6" x14ac:dyDescent="0.25">
      <c r="B485" t="str">
        <f>IF(Crowdfunding!G485="successful",Crowdfunding!H485, "")</f>
        <v/>
      </c>
      <c r="F485">
        <f>IF(Crowdfunding!G485="failed",Crowdfunding!H485, "")</f>
        <v>554</v>
      </c>
    </row>
    <row r="486" spans="2:6" x14ac:dyDescent="0.25">
      <c r="B486">
        <f>IF(Crowdfunding!G486="successful",Crowdfunding!H486, "")</f>
        <v>1572</v>
      </c>
      <c r="F486" t="str">
        <f>IF(Crowdfunding!G486="failed",Crowdfunding!H486, "")</f>
        <v/>
      </c>
    </row>
    <row r="487" spans="2:6" x14ac:dyDescent="0.25">
      <c r="B487" t="str">
        <f>IF(Crowdfunding!G487="successful",Crowdfunding!H487, "")</f>
        <v/>
      </c>
      <c r="F487">
        <f>IF(Crowdfunding!G487="failed",Crowdfunding!H487, "")</f>
        <v>648</v>
      </c>
    </row>
    <row r="488" spans="2:6" x14ac:dyDescent="0.25">
      <c r="B488" t="str">
        <f>IF(Crowdfunding!G488="successful",Crowdfunding!H488, "")</f>
        <v/>
      </c>
      <c r="F488">
        <f>IF(Crowdfunding!G488="failed",Crowdfunding!H488, "")</f>
        <v>21</v>
      </c>
    </row>
    <row r="489" spans="2:6" x14ac:dyDescent="0.25">
      <c r="B489">
        <f>IF(Crowdfunding!G489="successful",Crowdfunding!H489, "")</f>
        <v>2346</v>
      </c>
      <c r="F489" t="str">
        <f>IF(Crowdfunding!G489="failed",Crowdfunding!H489, "")</f>
        <v/>
      </c>
    </row>
    <row r="490" spans="2:6" x14ac:dyDescent="0.25">
      <c r="B490">
        <f>IF(Crowdfunding!G490="successful",Crowdfunding!H490, "")</f>
        <v>115</v>
      </c>
      <c r="F490" t="str">
        <f>IF(Crowdfunding!G490="failed",Crowdfunding!H490, "")</f>
        <v/>
      </c>
    </row>
    <row r="491" spans="2:6" x14ac:dyDescent="0.25">
      <c r="B491">
        <f>IF(Crowdfunding!G491="successful",Crowdfunding!H491, "")</f>
        <v>85</v>
      </c>
      <c r="F491" t="str">
        <f>IF(Crowdfunding!G491="failed",Crowdfunding!H491, "")</f>
        <v/>
      </c>
    </row>
    <row r="492" spans="2:6" x14ac:dyDescent="0.25">
      <c r="B492">
        <f>IF(Crowdfunding!G492="successful",Crowdfunding!H492, "")</f>
        <v>144</v>
      </c>
      <c r="F492" t="str">
        <f>IF(Crowdfunding!G492="failed",Crowdfunding!H492, "")</f>
        <v/>
      </c>
    </row>
    <row r="493" spans="2:6" x14ac:dyDescent="0.25">
      <c r="B493">
        <f>IF(Crowdfunding!G493="successful",Crowdfunding!H493, "")</f>
        <v>2443</v>
      </c>
      <c r="F493" t="str">
        <f>IF(Crowdfunding!G493="failed",Crowdfunding!H493, "")</f>
        <v/>
      </c>
    </row>
    <row r="494" spans="2:6" x14ac:dyDescent="0.25">
      <c r="B494" t="str">
        <f>IF(Crowdfunding!G494="successful",Crowdfunding!H494, "")</f>
        <v/>
      </c>
      <c r="F494" t="str">
        <f>IF(Crowdfunding!G494="failed",Crowdfunding!H494, "")</f>
        <v/>
      </c>
    </row>
    <row r="495" spans="2:6" x14ac:dyDescent="0.25">
      <c r="B495">
        <f>IF(Crowdfunding!G495="successful",Crowdfunding!H495, "")</f>
        <v>64</v>
      </c>
      <c r="F495" t="str">
        <f>IF(Crowdfunding!G495="failed",Crowdfunding!H495, "")</f>
        <v/>
      </c>
    </row>
    <row r="496" spans="2:6" x14ac:dyDescent="0.25">
      <c r="B496">
        <f>IF(Crowdfunding!G496="successful",Crowdfunding!H496, "")</f>
        <v>268</v>
      </c>
      <c r="F496" t="str">
        <f>IF(Crowdfunding!G496="failed",Crowdfunding!H496, "")</f>
        <v/>
      </c>
    </row>
    <row r="497" spans="2:6" x14ac:dyDescent="0.25">
      <c r="B497">
        <f>IF(Crowdfunding!G497="successful",Crowdfunding!H497, "")</f>
        <v>195</v>
      </c>
      <c r="F497" t="str">
        <f>IF(Crowdfunding!G497="failed",Crowdfunding!H497, "")</f>
        <v/>
      </c>
    </row>
    <row r="498" spans="2:6" x14ac:dyDescent="0.25">
      <c r="B498" t="str">
        <f>IF(Crowdfunding!G498="successful",Crowdfunding!H498, "")</f>
        <v/>
      </c>
      <c r="F498">
        <f>IF(Crowdfunding!G498="failed",Crowdfunding!H498, "")</f>
        <v>54</v>
      </c>
    </row>
    <row r="499" spans="2:6" x14ac:dyDescent="0.25">
      <c r="B499" t="str">
        <f>IF(Crowdfunding!G499="successful",Crowdfunding!H499, "")</f>
        <v/>
      </c>
      <c r="F499">
        <f>IF(Crowdfunding!G499="failed",Crowdfunding!H499, "")</f>
        <v>120</v>
      </c>
    </row>
    <row r="500" spans="2:6" x14ac:dyDescent="0.25">
      <c r="B500" t="str">
        <f>IF(Crowdfunding!G500="successful",Crowdfunding!H500, "")</f>
        <v/>
      </c>
      <c r="F500">
        <f>IF(Crowdfunding!G500="failed",Crowdfunding!H500, "")</f>
        <v>579</v>
      </c>
    </row>
    <row r="501" spans="2:6" x14ac:dyDescent="0.25">
      <c r="B501" t="str">
        <f>IF(Crowdfunding!G501="successful",Crowdfunding!H501, "")</f>
        <v/>
      </c>
      <c r="F501">
        <f>IF(Crowdfunding!G501="failed",Crowdfunding!H501, "")</f>
        <v>2072</v>
      </c>
    </row>
    <row r="502" spans="2:6" x14ac:dyDescent="0.25">
      <c r="B502" t="str">
        <f>IF(Crowdfunding!G502="successful",Crowdfunding!H502, "")</f>
        <v/>
      </c>
      <c r="F502">
        <f>IF(Crowdfunding!G502="failed",Crowdfunding!H502, "")</f>
        <v>0</v>
      </c>
    </row>
    <row r="503" spans="2:6" x14ac:dyDescent="0.25">
      <c r="B503" t="str">
        <f>IF(Crowdfunding!G503="successful",Crowdfunding!H503, "")</f>
        <v/>
      </c>
      <c r="F503">
        <f>IF(Crowdfunding!G503="failed",Crowdfunding!H503, "")</f>
        <v>1796</v>
      </c>
    </row>
    <row r="504" spans="2:6" x14ac:dyDescent="0.25">
      <c r="B504">
        <f>IF(Crowdfunding!G504="successful",Crowdfunding!H504, "")</f>
        <v>186</v>
      </c>
      <c r="F504" t="str">
        <f>IF(Crowdfunding!G504="failed",Crowdfunding!H504, "")</f>
        <v/>
      </c>
    </row>
    <row r="505" spans="2:6" x14ac:dyDescent="0.25">
      <c r="B505">
        <f>IF(Crowdfunding!G505="successful",Crowdfunding!H505, "")</f>
        <v>460</v>
      </c>
      <c r="F505" t="str">
        <f>IF(Crowdfunding!G505="failed",Crowdfunding!H505, "")</f>
        <v/>
      </c>
    </row>
    <row r="506" spans="2:6" x14ac:dyDescent="0.25">
      <c r="B506" t="str">
        <f>IF(Crowdfunding!G506="successful",Crowdfunding!H506, "")</f>
        <v/>
      </c>
      <c r="F506">
        <f>IF(Crowdfunding!G506="failed",Crowdfunding!H506, "")</f>
        <v>62</v>
      </c>
    </row>
    <row r="507" spans="2:6" x14ac:dyDescent="0.25">
      <c r="B507" t="str">
        <f>IF(Crowdfunding!G507="successful",Crowdfunding!H507, "")</f>
        <v/>
      </c>
      <c r="F507">
        <f>IF(Crowdfunding!G507="failed",Crowdfunding!H507, "")</f>
        <v>347</v>
      </c>
    </row>
    <row r="508" spans="2:6" x14ac:dyDescent="0.25">
      <c r="B508">
        <f>IF(Crowdfunding!G508="successful",Crowdfunding!H508, "")</f>
        <v>2528</v>
      </c>
      <c r="F508" t="str">
        <f>IF(Crowdfunding!G508="failed",Crowdfunding!H508, "")</f>
        <v/>
      </c>
    </row>
    <row r="509" spans="2:6" x14ac:dyDescent="0.25">
      <c r="B509" t="str">
        <f>IF(Crowdfunding!G509="successful",Crowdfunding!H509, "")</f>
        <v/>
      </c>
      <c r="F509">
        <f>IF(Crowdfunding!G509="failed",Crowdfunding!H509, "")</f>
        <v>19</v>
      </c>
    </row>
    <row r="510" spans="2:6" x14ac:dyDescent="0.25">
      <c r="B510">
        <f>IF(Crowdfunding!G510="successful",Crowdfunding!H510, "")</f>
        <v>3657</v>
      </c>
      <c r="F510" t="str">
        <f>IF(Crowdfunding!G510="failed",Crowdfunding!H510, "")</f>
        <v/>
      </c>
    </row>
    <row r="511" spans="2:6" x14ac:dyDescent="0.25">
      <c r="B511" t="str">
        <f>IF(Crowdfunding!G511="successful",Crowdfunding!H511, "")</f>
        <v/>
      </c>
      <c r="F511">
        <f>IF(Crowdfunding!G511="failed",Crowdfunding!H511, "")</f>
        <v>1258</v>
      </c>
    </row>
    <row r="512" spans="2:6" x14ac:dyDescent="0.25">
      <c r="B512">
        <f>IF(Crowdfunding!G512="successful",Crowdfunding!H512, "")</f>
        <v>131</v>
      </c>
      <c r="F512" t="str">
        <f>IF(Crowdfunding!G512="failed",Crowdfunding!H512, "")</f>
        <v/>
      </c>
    </row>
    <row r="513" spans="2:6" x14ac:dyDescent="0.25">
      <c r="B513" t="str">
        <f>IF(Crowdfunding!G513="successful",Crowdfunding!H513, "")</f>
        <v/>
      </c>
      <c r="F513">
        <f>IF(Crowdfunding!G513="failed",Crowdfunding!H513, "")</f>
        <v>362</v>
      </c>
    </row>
    <row r="514" spans="2:6" x14ac:dyDescent="0.25">
      <c r="B514">
        <f>IF(Crowdfunding!G514="successful",Crowdfunding!H514, "")</f>
        <v>239</v>
      </c>
      <c r="F514" t="str">
        <f>IF(Crowdfunding!G514="failed",Crowdfunding!H514, "")</f>
        <v/>
      </c>
    </row>
    <row r="515" spans="2:6" x14ac:dyDescent="0.25">
      <c r="B515" t="str">
        <f>IF(Crowdfunding!G515="successful",Crowdfunding!H515, "")</f>
        <v/>
      </c>
      <c r="F515" t="str">
        <f>IF(Crowdfunding!G515="failed",Crowdfunding!H515, "")</f>
        <v/>
      </c>
    </row>
    <row r="516" spans="2:6" x14ac:dyDescent="0.25">
      <c r="B516" t="str">
        <f>IF(Crowdfunding!G516="successful",Crowdfunding!H516, "")</f>
        <v/>
      </c>
      <c r="F516" t="str">
        <f>IF(Crowdfunding!G516="failed",Crowdfunding!H516, "")</f>
        <v/>
      </c>
    </row>
    <row r="517" spans="2:6" x14ac:dyDescent="0.25">
      <c r="B517" t="str">
        <f>IF(Crowdfunding!G517="successful",Crowdfunding!H517, "")</f>
        <v/>
      </c>
      <c r="F517">
        <f>IF(Crowdfunding!G517="failed",Crowdfunding!H517, "")</f>
        <v>133</v>
      </c>
    </row>
    <row r="518" spans="2:6" x14ac:dyDescent="0.25">
      <c r="B518" t="str">
        <f>IF(Crowdfunding!G518="successful",Crowdfunding!H518, "")</f>
        <v/>
      </c>
      <c r="F518">
        <f>IF(Crowdfunding!G518="failed",Crowdfunding!H518, "")</f>
        <v>846</v>
      </c>
    </row>
    <row r="519" spans="2:6" x14ac:dyDescent="0.25">
      <c r="B519">
        <f>IF(Crowdfunding!G519="successful",Crowdfunding!H519, "")</f>
        <v>78</v>
      </c>
      <c r="F519" t="str">
        <f>IF(Crowdfunding!G519="failed",Crowdfunding!H519, "")</f>
        <v/>
      </c>
    </row>
    <row r="520" spans="2:6" x14ac:dyDescent="0.25">
      <c r="B520" t="str">
        <f>IF(Crowdfunding!G520="successful",Crowdfunding!H520, "")</f>
        <v/>
      </c>
      <c r="F520">
        <f>IF(Crowdfunding!G520="failed",Crowdfunding!H520, "")</f>
        <v>10</v>
      </c>
    </row>
    <row r="521" spans="2:6" x14ac:dyDescent="0.25">
      <c r="B521">
        <f>IF(Crowdfunding!G521="successful",Crowdfunding!H521, "")</f>
        <v>1773</v>
      </c>
      <c r="F521" t="str">
        <f>IF(Crowdfunding!G521="failed",Crowdfunding!H521, "")</f>
        <v/>
      </c>
    </row>
    <row r="522" spans="2:6" x14ac:dyDescent="0.25">
      <c r="B522">
        <f>IF(Crowdfunding!G522="successful",Crowdfunding!H522, "")</f>
        <v>32</v>
      </c>
      <c r="F522" t="str">
        <f>IF(Crowdfunding!G522="failed",Crowdfunding!H522, "")</f>
        <v/>
      </c>
    </row>
    <row r="523" spans="2:6" x14ac:dyDescent="0.25">
      <c r="B523">
        <f>IF(Crowdfunding!G523="successful",Crowdfunding!H523, "")</f>
        <v>369</v>
      </c>
      <c r="F523" t="str">
        <f>IF(Crowdfunding!G523="failed",Crowdfunding!H523, "")</f>
        <v/>
      </c>
    </row>
    <row r="524" spans="2:6" x14ac:dyDescent="0.25">
      <c r="B524" t="str">
        <f>IF(Crowdfunding!G524="successful",Crowdfunding!H524, "")</f>
        <v/>
      </c>
      <c r="F524">
        <f>IF(Crowdfunding!G524="failed",Crowdfunding!H524, "")</f>
        <v>191</v>
      </c>
    </row>
    <row r="525" spans="2:6" x14ac:dyDescent="0.25">
      <c r="B525">
        <f>IF(Crowdfunding!G525="successful",Crowdfunding!H525, "")</f>
        <v>89</v>
      </c>
      <c r="F525" t="str">
        <f>IF(Crowdfunding!G525="failed",Crowdfunding!H525, "")</f>
        <v/>
      </c>
    </row>
    <row r="526" spans="2:6" x14ac:dyDescent="0.25">
      <c r="B526" t="str">
        <f>IF(Crowdfunding!G526="successful",Crowdfunding!H526, "")</f>
        <v/>
      </c>
      <c r="F526">
        <f>IF(Crowdfunding!G526="failed",Crowdfunding!H526, "")</f>
        <v>1979</v>
      </c>
    </row>
    <row r="527" spans="2:6" x14ac:dyDescent="0.25">
      <c r="B527" t="str">
        <f>IF(Crowdfunding!G527="successful",Crowdfunding!H527, "")</f>
        <v/>
      </c>
      <c r="F527">
        <f>IF(Crowdfunding!G527="failed",Crowdfunding!H527, "")</f>
        <v>63</v>
      </c>
    </row>
    <row r="528" spans="2:6" x14ac:dyDescent="0.25">
      <c r="B528">
        <f>IF(Crowdfunding!G528="successful",Crowdfunding!H528, "")</f>
        <v>147</v>
      </c>
      <c r="F528" t="str">
        <f>IF(Crowdfunding!G528="failed",Crowdfunding!H528, "")</f>
        <v/>
      </c>
    </row>
    <row r="529" spans="2:6" x14ac:dyDescent="0.25">
      <c r="B529" t="str">
        <f>IF(Crowdfunding!G529="successful",Crowdfunding!H529, "")</f>
        <v/>
      </c>
      <c r="F529">
        <f>IF(Crowdfunding!G529="failed",Crowdfunding!H529, "")</f>
        <v>6080</v>
      </c>
    </row>
    <row r="530" spans="2:6" x14ac:dyDescent="0.25">
      <c r="B530" t="str">
        <f>IF(Crowdfunding!G530="successful",Crowdfunding!H530, "")</f>
        <v/>
      </c>
      <c r="F530">
        <f>IF(Crowdfunding!G530="failed",Crowdfunding!H530, "")</f>
        <v>80</v>
      </c>
    </row>
    <row r="531" spans="2:6" x14ac:dyDescent="0.25">
      <c r="B531" t="str">
        <f>IF(Crowdfunding!G531="successful",Crowdfunding!H531, "")</f>
        <v/>
      </c>
      <c r="F531">
        <f>IF(Crowdfunding!G531="failed",Crowdfunding!H531, "")</f>
        <v>9</v>
      </c>
    </row>
    <row r="532" spans="2:6" x14ac:dyDescent="0.25">
      <c r="B532" t="str">
        <f>IF(Crowdfunding!G532="successful",Crowdfunding!H532, "")</f>
        <v/>
      </c>
      <c r="F532">
        <f>IF(Crowdfunding!G532="failed",Crowdfunding!H532, "")</f>
        <v>1784</v>
      </c>
    </row>
    <row r="533" spans="2:6" x14ac:dyDescent="0.25">
      <c r="B533" t="str">
        <f>IF(Crowdfunding!G533="successful",Crowdfunding!H533, "")</f>
        <v/>
      </c>
      <c r="F533" t="str">
        <f>IF(Crowdfunding!G533="failed",Crowdfunding!H533, "")</f>
        <v/>
      </c>
    </row>
    <row r="534" spans="2:6" x14ac:dyDescent="0.25">
      <c r="B534">
        <f>IF(Crowdfunding!G534="successful",Crowdfunding!H534, "")</f>
        <v>126</v>
      </c>
      <c r="F534" t="str">
        <f>IF(Crowdfunding!G534="failed",Crowdfunding!H534, "")</f>
        <v/>
      </c>
    </row>
    <row r="535" spans="2:6" x14ac:dyDescent="0.25">
      <c r="B535">
        <f>IF(Crowdfunding!G535="successful",Crowdfunding!H535, "")</f>
        <v>2218</v>
      </c>
      <c r="F535" t="str">
        <f>IF(Crowdfunding!G535="failed",Crowdfunding!H535, "")</f>
        <v/>
      </c>
    </row>
    <row r="536" spans="2:6" x14ac:dyDescent="0.25">
      <c r="B536" t="str">
        <f>IF(Crowdfunding!G536="successful",Crowdfunding!H536, "")</f>
        <v/>
      </c>
      <c r="F536">
        <f>IF(Crowdfunding!G536="failed",Crowdfunding!H536, "")</f>
        <v>243</v>
      </c>
    </row>
    <row r="537" spans="2:6" x14ac:dyDescent="0.25">
      <c r="B537">
        <f>IF(Crowdfunding!G537="successful",Crowdfunding!H537, "")</f>
        <v>202</v>
      </c>
      <c r="F537" t="str">
        <f>IF(Crowdfunding!G537="failed",Crowdfunding!H537, "")</f>
        <v/>
      </c>
    </row>
    <row r="538" spans="2:6" x14ac:dyDescent="0.25">
      <c r="B538">
        <f>IF(Crowdfunding!G538="successful",Crowdfunding!H538, "")</f>
        <v>140</v>
      </c>
      <c r="F538" t="str">
        <f>IF(Crowdfunding!G538="failed",Crowdfunding!H538, "")</f>
        <v/>
      </c>
    </row>
    <row r="539" spans="2:6" x14ac:dyDescent="0.25">
      <c r="B539">
        <f>IF(Crowdfunding!G539="successful",Crowdfunding!H539, "")</f>
        <v>1052</v>
      </c>
      <c r="F539" t="str">
        <f>IF(Crowdfunding!G539="failed",Crowdfunding!H539, "")</f>
        <v/>
      </c>
    </row>
    <row r="540" spans="2:6" x14ac:dyDescent="0.25">
      <c r="B540" t="str">
        <f>IF(Crowdfunding!G540="successful",Crowdfunding!H540, "")</f>
        <v/>
      </c>
      <c r="F540">
        <f>IF(Crowdfunding!G540="failed",Crowdfunding!H540, "")</f>
        <v>1296</v>
      </c>
    </row>
    <row r="541" spans="2:6" x14ac:dyDescent="0.25">
      <c r="B541" t="str">
        <f>IF(Crowdfunding!G541="successful",Crowdfunding!H541, "")</f>
        <v/>
      </c>
      <c r="F541">
        <f>IF(Crowdfunding!G541="failed",Crowdfunding!H541, "")</f>
        <v>77</v>
      </c>
    </row>
    <row r="542" spans="2:6" x14ac:dyDescent="0.25">
      <c r="B542">
        <f>IF(Crowdfunding!G542="successful",Crowdfunding!H542, "")</f>
        <v>247</v>
      </c>
      <c r="F542" t="str">
        <f>IF(Crowdfunding!G542="failed",Crowdfunding!H542, "")</f>
        <v/>
      </c>
    </row>
    <row r="543" spans="2:6" x14ac:dyDescent="0.25">
      <c r="B543" t="str">
        <f>IF(Crowdfunding!G543="successful",Crowdfunding!H543, "")</f>
        <v/>
      </c>
      <c r="F543">
        <f>IF(Crowdfunding!G543="failed",Crowdfunding!H543, "")</f>
        <v>395</v>
      </c>
    </row>
    <row r="544" spans="2:6" x14ac:dyDescent="0.25">
      <c r="B544" t="str">
        <f>IF(Crowdfunding!G544="successful",Crowdfunding!H544, "")</f>
        <v/>
      </c>
      <c r="F544">
        <f>IF(Crowdfunding!G544="failed",Crowdfunding!H544, "")</f>
        <v>49</v>
      </c>
    </row>
    <row r="545" spans="2:6" x14ac:dyDescent="0.25">
      <c r="B545" t="str">
        <f>IF(Crowdfunding!G545="successful",Crowdfunding!H545, "")</f>
        <v/>
      </c>
      <c r="F545">
        <f>IF(Crowdfunding!G545="failed",Crowdfunding!H545, "")</f>
        <v>180</v>
      </c>
    </row>
    <row r="546" spans="2:6" x14ac:dyDescent="0.25">
      <c r="B546">
        <f>IF(Crowdfunding!G546="successful",Crowdfunding!H546, "")</f>
        <v>84</v>
      </c>
      <c r="F546" t="str">
        <f>IF(Crowdfunding!G546="failed",Crowdfunding!H546, "")</f>
        <v/>
      </c>
    </row>
    <row r="547" spans="2:6" x14ac:dyDescent="0.25">
      <c r="B547" t="str">
        <f>IF(Crowdfunding!G547="successful",Crowdfunding!H547, "")</f>
        <v/>
      </c>
      <c r="F547">
        <f>IF(Crowdfunding!G547="failed",Crowdfunding!H547, "")</f>
        <v>2690</v>
      </c>
    </row>
    <row r="548" spans="2:6" x14ac:dyDescent="0.25">
      <c r="B548">
        <f>IF(Crowdfunding!G548="successful",Crowdfunding!H548, "")</f>
        <v>88</v>
      </c>
      <c r="F548" t="str">
        <f>IF(Crowdfunding!G548="failed",Crowdfunding!H548, "")</f>
        <v/>
      </c>
    </row>
    <row r="549" spans="2:6" x14ac:dyDescent="0.25">
      <c r="B549">
        <f>IF(Crowdfunding!G549="successful",Crowdfunding!H549, "")</f>
        <v>156</v>
      </c>
      <c r="F549" t="str">
        <f>IF(Crowdfunding!G549="failed",Crowdfunding!H549, "")</f>
        <v/>
      </c>
    </row>
    <row r="550" spans="2:6" x14ac:dyDescent="0.25">
      <c r="B550">
        <f>IF(Crowdfunding!G550="successful",Crowdfunding!H550, "")</f>
        <v>2985</v>
      </c>
      <c r="F550" t="str">
        <f>IF(Crowdfunding!G550="failed",Crowdfunding!H550, "")</f>
        <v/>
      </c>
    </row>
    <row r="551" spans="2:6" x14ac:dyDescent="0.25">
      <c r="B551">
        <f>IF(Crowdfunding!G551="successful",Crowdfunding!H551, "")</f>
        <v>762</v>
      </c>
      <c r="F551" t="str">
        <f>IF(Crowdfunding!G551="failed",Crowdfunding!H551, "")</f>
        <v/>
      </c>
    </row>
    <row r="552" spans="2:6" x14ac:dyDescent="0.25">
      <c r="B552" t="str">
        <f>IF(Crowdfunding!G552="successful",Crowdfunding!H552, "")</f>
        <v/>
      </c>
      <c r="F552" t="str">
        <f>IF(Crowdfunding!G552="failed",Crowdfunding!H552, "")</f>
        <v/>
      </c>
    </row>
    <row r="553" spans="2:6" x14ac:dyDescent="0.25">
      <c r="B553" t="str">
        <f>IF(Crowdfunding!G553="successful",Crowdfunding!H553, "")</f>
        <v/>
      </c>
      <c r="F553">
        <f>IF(Crowdfunding!G553="failed",Crowdfunding!H553, "")</f>
        <v>2779</v>
      </c>
    </row>
    <row r="554" spans="2:6" x14ac:dyDescent="0.25">
      <c r="B554" t="str">
        <f>IF(Crowdfunding!G554="successful",Crowdfunding!H554, "")</f>
        <v/>
      </c>
      <c r="F554">
        <f>IF(Crowdfunding!G554="failed",Crowdfunding!H554, "")</f>
        <v>92</v>
      </c>
    </row>
    <row r="555" spans="2:6" x14ac:dyDescent="0.25">
      <c r="B555" t="str">
        <f>IF(Crowdfunding!G555="successful",Crowdfunding!H555, "")</f>
        <v/>
      </c>
      <c r="F555">
        <f>IF(Crowdfunding!G555="failed",Crowdfunding!H555, "")</f>
        <v>1028</v>
      </c>
    </row>
    <row r="556" spans="2:6" x14ac:dyDescent="0.25">
      <c r="B556">
        <f>IF(Crowdfunding!G556="successful",Crowdfunding!H556, "")</f>
        <v>554</v>
      </c>
      <c r="F556" t="str">
        <f>IF(Crowdfunding!G556="failed",Crowdfunding!H556, "")</f>
        <v/>
      </c>
    </row>
    <row r="557" spans="2:6" x14ac:dyDescent="0.25">
      <c r="B557">
        <f>IF(Crowdfunding!G557="successful",Crowdfunding!H557, "")</f>
        <v>135</v>
      </c>
      <c r="F557" t="str">
        <f>IF(Crowdfunding!G557="failed",Crowdfunding!H557, "")</f>
        <v/>
      </c>
    </row>
    <row r="558" spans="2:6" x14ac:dyDescent="0.25">
      <c r="B558">
        <f>IF(Crowdfunding!G558="successful",Crowdfunding!H558, "")</f>
        <v>122</v>
      </c>
      <c r="F558" t="str">
        <f>IF(Crowdfunding!G558="failed",Crowdfunding!H558, "")</f>
        <v/>
      </c>
    </row>
    <row r="559" spans="2:6" x14ac:dyDescent="0.25">
      <c r="B559">
        <f>IF(Crowdfunding!G559="successful",Crowdfunding!H559, "")</f>
        <v>221</v>
      </c>
      <c r="F559" t="str">
        <f>IF(Crowdfunding!G559="failed",Crowdfunding!H559, "")</f>
        <v/>
      </c>
    </row>
    <row r="560" spans="2:6" x14ac:dyDescent="0.25">
      <c r="B560">
        <f>IF(Crowdfunding!G560="successful",Crowdfunding!H560, "")</f>
        <v>126</v>
      </c>
      <c r="F560" t="str">
        <f>IF(Crowdfunding!G560="failed",Crowdfunding!H560, "")</f>
        <v/>
      </c>
    </row>
    <row r="561" spans="2:6" x14ac:dyDescent="0.25">
      <c r="B561">
        <f>IF(Crowdfunding!G561="successful",Crowdfunding!H561, "")</f>
        <v>1022</v>
      </c>
      <c r="F561" t="str">
        <f>IF(Crowdfunding!G561="failed",Crowdfunding!H561, "")</f>
        <v/>
      </c>
    </row>
    <row r="562" spans="2:6" x14ac:dyDescent="0.25">
      <c r="B562">
        <f>IF(Crowdfunding!G562="successful",Crowdfunding!H562, "")</f>
        <v>3177</v>
      </c>
      <c r="F562" t="str">
        <f>IF(Crowdfunding!G562="failed",Crowdfunding!H562, "")</f>
        <v/>
      </c>
    </row>
    <row r="563" spans="2:6" x14ac:dyDescent="0.25">
      <c r="B563">
        <f>IF(Crowdfunding!G563="successful",Crowdfunding!H563, "")</f>
        <v>198</v>
      </c>
      <c r="F563" t="str">
        <f>IF(Crowdfunding!G563="failed",Crowdfunding!H563, "")</f>
        <v/>
      </c>
    </row>
    <row r="564" spans="2:6" x14ac:dyDescent="0.25">
      <c r="B564" t="str">
        <f>IF(Crowdfunding!G564="successful",Crowdfunding!H564, "")</f>
        <v/>
      </c>
      <c r="F564">
        <f>IF(Crowdfunding!G564="failed",Crowdfunding!H564, "")</f>
        <v>26</v>
      </c>
    </row>
    <row r="565" spans="2:6" x14ac:dyDescent="0.25">
      <c r="B565">
        <f>IF(Crowdfunding!G565="successful",Crowdfunding!H565, "")</f>
        <v>85</v>
      </c>
      <c r="F565" t="str">
        <f>IF(Crowdfunding!G565="failed",Crowdfunding!H565, "")</f>
        <v/>
      </c>
    </row>
    <row r="566" spans="2:6" x14ac:dyDescent="0.25">
      <c r="B566" t="str">
        <f>IF(Crowdfunding!G566="successful",Crowdfunding!H566, "")</f>
        <v/>
      </c>
      <c r="F566">
        <f>IF(Crowdfunding!G566="failed",Crowdfunding!H566, "")</f>
        <v>1790</v>
      </c>
    </row>
    <row r="567" spans="2:6" x14ac:dyDescent="0.25">
      <c r="B567">
        <f>IF(Crowdfunding!G567="successful",Crowdfunding!H567, "")</f>
        <v>3596</v>
      </c>
      <c r="F567" t="str">
        <f>IF(Crowdfunding!G567="failed",Crowdfunding!H567, "")</f>
        <v/>
      </c>
    </row>
    <row r="568" spans="2:6" x14ac:dyDescent="0.25">
      <c r="B568" t="str">
        <f>IF(Crowdfunding!G568="successful",Crowdfunding!H568, "")</f>
        <v/>
      </c>
      <c r="F568">
        <f>IF(Crowdfunding!G568="failed",Crowdfunding!H568, "")</f>
        <v>37</v>
      </c>
    </row>
    <row r="569" spans="2:6" x14ac:dyDescent="0.25">
      <c r="B569">
        <f>IF(Crowdfunding!G569="successful",Crowdfunding!H569, "")</f>
        <v>244</v>
      </c>
      <c r="F569" t="str">
        <f>IF(Crowdfunding!G569="failed",Crowdfunding!H569, "")</f>
        <v/>
      </c>
    </row>
    <row r="570" spans="2:6" x14ac:dyDescent="0.25">
      <c r="B570">
        <f>IF(Crowdfunding!G570="successful",Crowdfunding!H570, "")</f>
        <v>5180</v>
      </c>
      <c r="F570" t="str">
        <f>IF(Crowdfunding!G570="failed",Crowdfunding!H570, "")</f>
        <v/>
      </c>
    </row>
    <row r="571" spans="2:6" x14ac:dyDescent="0.25">
      <c r="B571">
        <f>IF(Crowdfunding!G571="successful",Crowdfunding!H571, "")</f>
        <v>589</v>
      </c>
      <c r="F571" t="str">
        <f>IF(Crowdfunding!G571="failed",Crowdfunding!H571, "")</f>
        <v/>
      </c>
    </row>
    <row r="572" spans="2:6" x14ac:dyDescent="0.25">
      <c r="B572">
        <f>IF(Crowdfunding!G572="successful",Crowdfunding!H572, "")</f>
        <v>2725</v>
      </c>
      <c r="F572" t="str">
        <f>IF(Crowdfunding!G572="failed",Crowdfunding!H572, "")</f>
        <v/>
      </c>
    </row>
    <row r="573" spans="2:6" x14ac:dyDescent="0.25">
      <c r="B573" t="str">
        <f>IF(Crowdfunding!G573="successful",Crowdfunding!H573, "")</f>
        <v/>
      </c>
      <c r="F573">
        <f>IF(Crowdfunding!G573="failed",Crowdfunding!H573, "")</f>
        <v>35</v>
      </c>
    </row>
    <row r="574" spans="2:6" x14ac:dyDescent="0.25">
      <c r="B574" t="str">
        <f>IF(Crowdfunding!G574="successful",Crowdfunding!H574, "")</f>
        <v/>
      </c>
      <c r="F574" t="str">
        <f>IF(Crowdfunding!G574="failed",Crowdfunding!H574, "")</f>
        <v/>
      </c>
    </row>
    <row r="575" spans="2:6" x14ac:dyDescent="0.25">
      <c r="B575">
        <f>IF(Crowdfunding!G575="successful",Crowdfunding!H575, "")</f>
        <v>300</v>
      </c>
      <c r="F575" t="str">
        <f>IF(Crowdfunding!G575="failed",Crowdfunding!H575, "")</f>
        <v/>
      </c>
    </row>
    <row r="576" spans="2:6" x14ac:dyDescent="0.25">
      <c r="B576">
        <f>IF(Crowdfunding!G576="successful",Crowdfunding!H576, "")</f>
        <v>144</v>
      </c>
      <c r="F576" t="str">
        <f>IF(Crowdfunding!G576="failed",Crowdfunding!H576, "")</f>
        <v/>
      </c>
    </row>
    <row r="577" spans="2:6" x14ac:dyDescent="0.25">
      <c r="B577" t="str">
        <f>IF(Crowdfunding!G577="successful",Crowdfunding!H577, "")</f>
        <v/>
      </c>
      <c r="F577">
        <f>IF(Crowdfunding!G577="failed",Crowdfunding!H577, "")</f>
        <v>558</v>
      </c>
    </row>
    <row r="578" spans="2:6" x14ac:dyDescent="0.25">
      <c r="B578" t="str">
        <f>IF(Crowdfunding!G578="successful",Crowdfunding!H578, "")</f>
        <v/>
      </c>
      <c r="F578">
        <f>IF(Crowdfunding!G578="failed",Crowdfunding!H578, "")</f>
        <v>64</v>
      </c>
    </row>
    <row r="579" spans="2:6" x14ac:dyDescent="0.25">
      <c r="B579" t="str">
        <f>IF(Crowdfunding!G579="successful",Crowdfunding!H579, "")</f>
        <v/>
      </c>
      <c r="F579" t="str">
        <f>IF(Crowdfunding!G579="failed",Crowdfunding!H579, "")</f>
        <v/>
      </c>
    </row>
    <row r="580" spans="2:6" x14ac:dyDescent="0.25">
      <c r="B580" t="str">
        <f>IF(Crowdfunding!G580="successful",Crowdfunding!H580, "")</f>
        <v/>
      </c>
      <c r="F580">
        <f>IF(Crowdfunding!G580="failed",Crowdfunding!H580, "")</f>
        <v>245</v>
      </c>
    </row>
    <row r="581" spans="2:6" x14ac:dyDescent="0.25">
      <c r="B581">
        <f>IF(Crowdfunding!G581="successful",Crowdfunding!H581, "")</f>
        <v>87</v>
      </c>
      <c r="F581" t="str">
        <f>IF(Crowdfunding!G581="failed",Crowdfunding!H581, "")</f>
        <v/>
      </c>
    </row>
    <row r="582" spans="2:6" x14ac:dyDescent="0.25">
      <c r="B582">
        <f>IF(Crowdfunding!G582="successful",Crowdfunding!H582, "")</f>
        <v>3116</v>
      </c>
      <c r="F582" t="str">
        <f>IF(Crowdfunding!G582="failed",Crowdfunding!H582, "")</f>
        <v/>
      </c>
    </row>
    <row r="583" spans="2:6" x14ac:dyDescent="0.25">
      <c r="B583" t="str">
        <f>IF(Crowdfunding!G583="successful",Crowdfunding!H583, "")</f>
        <v/>
      </c>
      <c r="F583">
        <f>IF(Crowdfunding!G583="failed",Crowdfunding!H583, "")</f>
        <v>71</v>
      </c>
    </row>
    <row r="584" spans="2:6" x14ac:dyDescent="0.25">
      <c r="B584" t="str">
        <f>IF(Crowdfunding!G584="successful",Crowdfunding!H584, "")</f>
        <v/>
      </c>
      <c r="F584">
        <f>IF(Crowdfunding!G584="failed",Crowdfunding!H584, "")</f>
        <v>42</v>
      </c>
    </row>
    <row r="585" spans="2:6" x14ac:dyDescent="0.25">
      <c r="B585">
        <f>IF(Crowdfunding!G585="successful",Crowdfunding!H585, "")</f>
        <v>909</v>
      </c>
      <c r="F585" t="str">
        <f>IF(Crowdfunding!G585="failed",Crowdfunding!H585, "")</f>
        <v/>
      </c>
    </row>
    <row r="586" spans="2:6" x14ac:dyDescent="0.25">
      <c r="B586">
        <f>IF(Crowdfunding!G586="successful",Crowdfunding!H586, "")</f>
        <v>1613</v>
      </c>
      <c r="F586" t="str">
        <f>IF(Crowdfunding!G586="failed",Crowdfunding!H586, "")</f>
        <v/>
      </c>
    </row>
    <row r="587" spans="2:6" x14ac:dyDescent="0.25">
      <c r="B587">
        <f>IF(Crowdfunding!G587="successful",Crowdfunding!H587, "")</f>
        <v>136</v>
      </c>
      <c r="F587" t="str">
        <f>IF(Crowdfunding!G587="failed",Crowdfunding!H587, "")</f>
        <v/>
      </c>
    </row>
    <row r="588" spans="2:6" x14ac:dyDescent="0.25">
      <c r="B588">
        <f>IF(Crowdfunding!G588="successful",Crowdfunding!H588, "")</f>
        <v>130</v>
      </c>
      <c r="F588" t="str">
        <f>IF(Crowdfunding!G588="failed",Crowdfunding!H588, "")</f>
        <v/>
      </c>
    </row>
    <row r="589" spans="2:6" x14ac:dyDescent="0.25">
      <c r="B589" t="str">
        <f>IF(Crowdfunding!G589="successful",Crowdfunding!H589, "")</f>
        <v/>
      </c>
      <c r="F589">
        <f>IF(Crowdfunding!G589="failed",Crowdfunding!H589, "")</f>
        <v>156</v>
      </c>
    </row>
    <row r="590" spans="2:6" x14ac:dyDescent="0.25">
      <c r="B590" t="str">
        <f>IF(Crowdfunding!G590="successful",Crowdfunding!H590, "")</f>
        <v/>
      </c>
      <c r="F590">
        <f>IF(Crowdfunding!G590="failed",Crowdfunding!H590, "")</f>
        <v>1368</v>
      </c>
    </row>
    <row r="591" spans="2:6" x14ac:dyDescent="0.25">
      <c r="B591" t="str">
        <f>IF(Crowdfunding!G591="successful",Crowdfunding!H591, "")</f>
        <v/>
      </c>
      <c r="F591">
        <f>IF(Crowdfunding!G591="failed",Crowdfunding!H591, "")</f>
        <v>102</v>
      </c>
    </row>
    <row r="592" spans="2:6" x14ac:dyDescent="0.25">
      <c r="B592" t="str">
        <f>IF(Crowdfunding!G592="successful",Crowdfunding!H592, "")</f>
        <v/>
      </c>
      <c r="F592">
        <f>IF(Crowdfunding!G592="failed",Crowdfunding!H592, "")</f>
        <v>86</v>
      </c>
    </row>
    <row r="593" spans="2:6" x14ac:dyDescent="0.25">
      <c r="B593">
        <f>IF(Crowdfunding!G593="successful",Crowdfunding!H593, "")</f>
        <v>102</v>
      </c>
      <c r="F593" t="str">
        <f>IF(Crowdfunding!G593="failed",Crowdfunding!H593, "")</f>
        <v/>
      </c>
    </row>
    <row r="594" spans="2:6" x14ac:dyDescent="0.25">
      <c r="B594" t="str">
        <f>IF(Crowdfunding!G594="successful",Crowdfunding!H594, "")</f>
        <v/>
      </c>
      <c r="F594">
        <f>IF(Crowdfunding!G594="failed",Crowdfunding!H594, "")</f>
        <v>253</v>
      </c>
    </row>
    <row r="595" spans="2:6" x14ac:dyDescent="0.25">
      <c r="B595">
        <f>IF(Crowdfunding!G595="successful",Crowdfunding!H595, "")</f>
        <v>4006</v>
      </c>
      <c r="F595" t="str">
        <f>IF(Crowdfunding!G595="failed",Crowdfunding!H595, "")</f>
        <v/>
      </c>
    </row>
    <row r="596" spans="2:6" x14ac:dyDescent="0.25">
      <c r="B596" t="str">
        <f>IF(Crowdfunding!G596="successful",Crowdfunding!H596, "")</f>
        <v/>
      </c>
      <c r="F596">
        <f>IF(Crowdfunding!G596="failed",Crowdfunding!H596, "")</f>
        <v>157</v>
      </c>
    </row>
    <row r="597" spans="2:6" x14ac:dyDescent="0.25">
      <c r="B597">
        <f>IF(Crowdfunding!G597="successful",Crowdfunding!H597, "")</f>
        <v>1629</v>
      </c>
      <c r="F597" t="str">
        <f>IF(Crowdfunding!G597="failed",Crowdfunding!H597, "")</f>
        <v/>
      </c>
    </row>
    <row r="598" spans="2:6" x14ac:dyDescent="0.25">
      <c r="B598" t="str">
        <f>IF(Crowdfunding!G598="successful",Crowdfunding!H598, "")</f>
        <v/>
      </c>
      <c r="F598">
        <f>IF(Crowdfunding!G598="failed",Crowdfunding!H598, "")</f>
        <v>183</v>
      </c>
    </row>
    <row r="599" spans="2:6" x14ac:dyDescent="0.25">
      <c r="B599">
        <f>IF(Crowdfunding!G599="successful",Crowdfunding!H599, "")</f>
        <v>2188</v>
      </c>
      <c r="F599" t="str">
        <f>IF(Crowdfunding!G599="failed",Crowdfunding!H599, "")</f>
        <v/>
      </c>
    </row>
    <row r="600" spans="2:6" x14ac:dyDescent="0.25">
      <c r="B600">
        <f>IF(Crowdfunding!G600="successful",Crowdfunding!H600, "")</f>
        <v>2409</v>
      </c>
      <c r="F600" t="str">
        <f>IF(Crowdfunding!G600="failed",Crowdfunding!H600, "")</f>
        <v/>
      </c>
    </row>
    <row r="601" spans="2:6" x14ac:dyDescent="0.25">
      <c r="B601" t="str">
        <f>IF(Crowdfunding!G601="successful",Crowdfunding!H601, "")</f>
        <v/>
      </c>
      <c r="F601">
        <f>IF(Crowdfunding!G601="failed",Crowdfunding!H601, "")</f>
        <v>82</v>
      </c>
    </row>
    <row r="602" spans="2:6" x14ac:dyDescent="0.25">
      <c r="B602" t="str">
        <f>IF(Crowdfunding!G602="successful",Crowdfunding!H602, "")</f>
        <v/>
      </c>
      <c r="F602">
        <f>IF(Crowdfunding!G602="failed",Crowdfunding!H602, "")</f>
        <v>1</v>
      </c>
    </row>
    <row r="603" spans="2:6" x14ac:dyDescent="0.25">
      <c r="B603">
        <f>IF(Crowdfunding!G603="successful",Crowdfunding!H603, "")</f>
        <v>194</v>
      </c>
      <c r="F603" t="str">
        <f>IF(Crowdfunding!G603="failed",Crowdfunding!H603, "")</f>
        <v/>
      </c>
    </row>
    <row r="604" spans="2:6" x14ac:dyDescent="0.25">
      <c r="B604">
        <f>IF(Crowdfunding!G604="successful",Crowdfunding!H604, "")</f>
        <v>1140</v>
      </c>
      <c r="F604" t="str">
        <f>IF(Crowdfunding!G604="failed",Crowdfunding!H604, "")</f>
        <v/>
      </c>
    </row>
    <row r="605" spans="2:6" x14ac:dyDescent="0.25">
      <c r="B605">
        <f>IF(Crowdfunding!G605="successful",Crowdfunding!H605, "")</f>
        <v>102</v>
      </c>
      <c r="F605" t="str">
        <f>IF(Crowdfunding!G605="failed",Crowdfunding!H605, "")</f>
        <v/>
      </c>
    </row>
    <row r="606" spans="2:6" x14ac:dyDescent="0.25">
      <c r="B606">
        <f>IF(Crowdfunding!G606="successful",Crowdfunding!H606, "")</f>
        <v>2857</v>
      </c>
      <c r="F606" t="str">
        <f>IF(Crowdfunding!G606="failed",Crowdfunding!H606, "")</f>
        <v/>
      </c>
    </row>
    <row r="607" spans="2:6" x14ac:dyDescent="0.25">
      <c r="B607">
        <f>IF(Crowdfunding!G607="successful",Crowdfunding!H607, "")</f>
        <v>107</v>
      </c>
      <c r="F607" t="str">
        <f>IF(Crowdfunding!G607="failed",Crowdfunding!H607, "")</f>
        <v/>
      </c>
    </row>
    <row r="608" spans="2:6" x14ac:dyDescent="0.25">
      <c r="B608">
        <f>IF(Crowdfunding!G608="successful",Crowdfunding!H608, "")</f>
        <v>160</v>
      </c>
      <c r="F608" t="str">
        <f>IF(Crowdfunding!G608="failed",Crowdfunding!H608, "")</f>
        <v/>
      </c>
    </row>
    <row r="609" spans="2:6" x14ac:dyDescent="0.25">
      <c r="B609">
        <f>IF(Crowdfunding!G609="successful",Crowdfunding!H609, "")</f>
        <v>2230</v>
      </c>
      <c r="F609" t="str">
        <f>IF(Crowdfunding!G609="failed",Crowdfunding!H609, "")</f>
        <v/>
      </c>
    </row>
    <row r="610" spans="2:6" x14ac:dyDescent="0.25">
      <c r="B610">
        <f>IF(Crowdfunding!G610="successful",Crowdfunding!H610, "")</f>
        <v>316</v>
      </c>
      <c r="F610" t="str">
        <f>IF(Crowdfunding!G610="failed",Crowdfunding!H610, "")</f>
        <v/>
      </c>
    </row>
    <row r="611" spans="2:6" x14ac:dyDescent="0.25">
      <c r="B611">
        <f>IF(Crowdfunding!G611="successful",Crowdfunding!H611, "")</f>
        <v>117</v>
      </c>
      <c r="F611" t="str">
        <f>IF(Crowdfunding!G611="failed",Crowdfunding!H611, "")</f>
        <v/>
      </c>
    </row>
    <row r="612" spans="2:6" x14ac:dyDescent="0.25">
      <c r="B612">
        <f>IF(Crowdfunding!G612="successful",Crowdfunding!H612, "")</f>
        <v>6406</v>
      </c>
      <c r="F612" t="str">
        <f>IF(Crowdfunding!G612="failed",Crowdfunding!H612, "")</f>
        <v/>
      </c>
    </row>
    <row r="613" spans="2:6" x14ac:dyDescent="0.25">
      <c r="B613" t="str">
        <f>IF(Crowdfunding!G613="successful",Crowdfunding!H613, "")</f>
        <v/>
      </c>
      <c r="F613" t="str">
        <f>IF(Crowdfunding!G613="failed",Crowdfunding!H613, "")</f>
        <v/>
      </c>
    </row>
    <row r="614" spans="2:6" x14ac:dyDescent="0.25">
      <c r="B614">
        <f>IF(Crowdfunding!G614="successful",Crowdfunding!H614, "")</f>
        <v>192</v>
      </c>
      <c r="F614" t="str">
        <f>IF(Crowdfunding!G614="failed",Crowdfunding!H614, "")</f>
        <v/>
      </c>
    </row>
    <row r="615" spans="2:6" x14ac:dyDescent="0.25">
      <c r="B615">
        <f>IF(Crowdfunding!G615="successful",Crowdfunding!H615, "")</f>
        <v>26</v>
      </c>
      <c r="F615" t="str">
        <f>IF(Crowdfunding!G615="failed",Crowdfunding!H615, "")</f>
        <v/>
      </c>
    </row>
    <row r="616" spans="2:6" x14ac:dyDescent="0.25">
      <c r="B616">
        <f>IF(Crowdfunding!G616="successful",Crowdfunding!H616, "")</f>
        <v>723</v>
      </c>
      <c r="F616" t="str">
        <f>IF(Crowdfunding!G616="failed",Crowdfunding!H616, "")</f>
        <v/>
      </c>
    </row>
    <row r="617" spans="2:6" x14ac:dyDescent="0.25">
      <c r="B617">
        <f>IF(Crowdfunding!G617="successful",Crowdfunding!H617, "")</f>
        <v>170</v>
      </c>
      <c r="F617" t="str">
        <f>IF(Crowdfunding!G617="failed",Crowdfunding!H617, "")</f>
        <v/>
      </c>
    </row>
    <row r="618" spans="2:6" x14ac:dyDescent="0.25">
      <c r="B618">
        <f>IF(Crowdfunding!G618="successful",Crowdfunding!H618, "")</f>
        <v>238</v>
      </c>
      <c r="F618" t="str">
        <f>IF(Crowdfunding!G618="failed",Crowdfunding!H618, "")</f>
        <v/>
      </c>
    </row>
    <row r="619" spans="2:6" x14ac:dyDescent="0.25">
      <c r="B619">
        <f>IF(Crowdfunding!G619="successful",Crowdfunding!H619, "")</f>
        <v>55</v>
      </c>
      <c r="F619" t="str">
        <f>IF(Crowdfunding!G619="failed",Crowdfunding!H619, "")</f>
        <v/>
      </c>
    </row>
    <row r="620" spans="2:6" x14ac:dyDescent="0.25">
      <c r="B620" t="str">
        <f>IF(Crowdfunding!G620="successful",Crowdfunding!H620, "")</f>
        <v/>
      </c>
      <c r="F620">
        <f>IF(Crowdfunding!G620="failed",Crowdfunding!H620, "")</f>
        <v>1198</v>
      </c>
    </row>
    <row r="621" spans="2:6" x14ac:dyDescent="0.25">
      <c r="B621" t="str">
        <f>IF(Crowdfunding!G621="successful",Crowdfunding!H621, "")</f>
        <v/>
      </c>
      <c r="F621">
        <f>IF(Crowdfunding!G621="failed",Crowdfunding!H621, "")</f>
        <v>648</v>
      </c>
    </row>
    <row r="622" spans="2:6" x14ac:dyDescent="0.25">
      <c r="B622">
        <f>IF(Crowdfunding!G622="successful",Crowdfunding!H622, "")</f>
        <v>128</v>
      </c>
      <c r="F622" t="str">
        <f>IF(Crowdfunding!G622="failed",Crowdfunding!H622, "")</f>
        <v/>
      </c>
    </row>
    <row r="623" spans="2:6" x14ac:dyDescent="0.25">
      <c r="B623">
        <f>IF(Crowdfunding!G623="successful",Crowdfunding!H623, "")</f>
        <v>2144</v>
      </c>
      <c r="F623" t="str">
        <f>IF(Crowdfunding!G623="failed",Crowdfunding!H623, "")</f>
        <v/>
      </c>
    </row>
    <row r="624" spans="2:6" x14ac:dyDescent="0.25">
      <c r="B624" t="str">
        <f>IF(Crowdfunding!G624="successful",Crowdfunding!H624, "")</f>
        <v/>
      </c>
      <c r="F624">
        <f>IF(Crowdfunding!G624="failed",Crowdfunding!H624, "")</f>
        <v>64</v>
      </c>
    </row>
    <row r="625" spans="2:6" x14ac:dyDescent="0.25">
      <c r="B625">
        <f>IF(Crowdfunding!G625="successful",Crowdfunding!H625, "")</f>
        <v>2693</v>
      </c>
      <c r="F625" t="str">
        <f>IF(Crowdfunding!G625="failed",Crowdfunding!H625, "")</f>
        <v/>
      </c>
    </row>
    <row r="626" spans="2:6" x14ac:dyDescent="0.25">
      <c r="B626">
        <f>IF(Crowdfunding!G626="successful",Crowdfunding!H626, "")</f>
        <v>432</v>
      </c>
      <c r="F626" t="str">
        <f>IF(Crowdfunding!G626="failed",Crowdfunding!H626, "")</f>
        <v/>
      </c>
    </row>
    <row r="627" spans="2:6" x14ac:dyDescent="0.25">
      <c r="B627" t="str">
        <f>IF(Crowdfunding!G627="successful",Crowdfunding!H627, "")</f>
        <v/>
      </c>
      <c r="F627">
        <f>IF(Crowdfunding!G627="failed",Crowdfunding!H627, "")</f>
        <v>62</v>
      </c>
    </row>
    <row r="628" spans="2:6" x14ac:dyDescent="0.25">
      <c r="B628">
        <f>IF(Crowdfunding!G628="successful",Crowdfunding!H628, "")</f>
        <v>189</v>
      </c>
      <c r="F628" t="str">
        <f>IF(Crowdfunding!G628="failed",Crowdfunding!H628, "")</f>
        <v/>
      </c>
    </row>
    <row r="629" spans="2:6" x14ac:dyDescent="0.25">
      <c r="B629">
        <f>IF(Crowdfunding!G629="successful",Crowdfunding!H629, "")</f>
        <v>154</v>
      </c>
      <c r="F629" t="str">
        <f>IF(Crowdfunding!G629="failed",Crowdfunding!H629, "")</f>
        <v/>
      </c>
    </row>
    <row r="630" spans="2:6" x14ac:dyDescent="0.25">
      <c r="B630">
        <f>IF(Crowdfunding!G630="successful",Crowdfunding!H630, "")</f>
        <v>96</v>
      </c>
      <c r="F630" t="str">
        <f>IF(Crowdfunding!G630="failed",Crowdfunding!H630, "")</f>
        <v/>
      </c>
    </row>
    <row r="631" spans="2:6" x14ac:dyDescent="0.25">
      <c r="B631" t="str">
        <f>IF(Crowdfunding!G631="successful",Crowdfunding!H631, "")</f>
        <v/>
      </c>
      <c r="F631">
        <f>IF(Crowdfunding!G631="failed",Crowdfunding!H631, "")</f>
        <v>750</v>
      </c>
    </row>
    <row r="632" spans="2:6" x14ac:dyDescent="0.25">
      <c r="B632" t="str">
        <f>IF(Crowdfunding!G632="successful",Crowdfunding!H632, "")</f>
        <v/>
      </c>
      <c r="F632" t="str">
        <f>IF(Crowdfunding!G632="failed",Crowdfunding!H632, "")</f>
        <v/>
      </c>
    </row>
    <row r="633" spans="2:6" x14ac:dyDescent="0.25">
      <c r="B633">
        <f>IF(Crowdfunding!G633="successful",Crowdfunding!H633, "")</f>
        <v>3063</v>
      </c>
      <c r="F633" t="str">
        <f>IF(Crowdfunding!G633="failed",Crowdfunding!H633, "")</f>
        <v/>
      </c>
    </row>
    <row r="634" spans="2:6" x14ac:dyDescent="0.25">
      <c r="B634" t="str">
        <f>IF(Crowdfunding!G634="successful",Crowdfunding!H634, "")</f>
        <v/>
      </c>
      <c r="F634" t="str">
        <f>IF(Crowdfunding!G634="failed",Crowdfunding!H634, "")</f>
        <v/>
      </c>
    </row>
    <row r="635" spans="2:6" x14ac:dyDescent="0.25">
      <c r="B635" t="str">
        <f>IF(Crowdfunding!G635="successful",Crowdfunding!H635, "")</f>
        <v/>
      </c>
      <c r="F635">
        <f>IF(Crowdfunding!G635="failed",Crowdfunding!H635, "")</f>
        <v>105</v>
      </c>
    </row>
    <row r="636" spans="2:6" x14ac:dyDescent="0.25">
      <c r="B636" t="str">
        <f>IF(Crowdfunding!G636="successful",Crowdfunding!H636, "")</f>
        <v/>
      </c>
      <c r="F636" t="str">
        <f>IF(Crowdfunding!G636="failed",Crowdfunding!H636, "")</f>
        <v/>
      </c>
    </row>
    <row r="637" spans="2:6" x14ac:dyDescent="0.25">
      <c r="B637">
        <f>IF(Crowdfunding!G637="successful",Crowdfunding!H637, "")</f>
        <v>2266</v>
      </c>
      <c r="F637" t="str">
        <f>IF(Crowdfunding!G637="failed",Crowdfunding!H637, "")</f>
        <v/>
      </c>
    </row>
    <row r="638" spans="2:6" x14ac:dyDescent="0.25">
      <c r="B638" t="str">
        <f>IF(Crowdfunding!G638="successful",Crowdfunding!H638, "")</f>
        <v/>
      </c>
      <c r="F638">
        <f>IF(Crowdfunding!G638="failed",Crowdfunding!H638, "")</f>
        <v>2604</v>
      </c>
    </row>
    <row r="639" spans="2:6" x14ac:dyDescent="0.25">
      <c r="B639" t="str">
        <f>IF(Crowdfunding!G639="successful",Crowdfunding!H639, "")</f>
        <v/>
      </c>
      <c r="F639">
        <f>IF(Crowdfunding!G639="failed",Crowdfunding!H639, "")</f>
        <v>65</v>
      </c>
    </row>
    <row r="640" spans="2:6" x14ac:dyDescent="0.25">
      <c r="B640" t="str">
        <f>IF(Crowdfunding!G640="successful",Crowdfunding!H640, "")</f>
        <v/>
      </c>
      <c r="F640">
        <f>IF(Crowdfunding!G640="failed",Crowdfunding!H640, "")</f>
        <v>94</v>
      </c>
    </row>
    <row r="641" spans="2:6" x14ac:dyDescent="0.25">
      <c r="B641" t="str">
        <f>IF(Crowdfunding!G641="successful",Crowdfunding!H641, "")</f>
        <v/>
      </c>
      <c r="F641" t="str">
        <f>IF(Crowdfunding!G641="failed",Crowdfunding!H641, "")</f>
        <v/>
      </c>
    </row>
    <row r="642" spans="2:6" x14ac:dyDescent="0.25">
      <c r="B642" t="str">
        <f>IF(Crowdfunding!G642="successful",Crowdfunding!H642, "")</f>
        <v/>
      </c>
      <c r="F642">
        <f>IF(Crowdfunding!G642="failed",Crowdfunding!H642, "")</f>
        <v>257</v>
      </c>
    </row>
    <row r="643" spans="2:6" x14ac:dyDescent="0.25">
      <c r="B643">
        <f>IF(Crowdfunding!G643="successful",Crowdfunding!H643, "")</f>
        <v>194</v>
      </c>
      <c r="F643" t="str">
        <f>IF(Crowdfunding!G643="failed",Crowdfunding!H643, "")</f>
        <v/>
      </c>
    </row>
    <row r="644" spans="2:6" x14ac:dyDescent="0.25">
      <c r="B644">
        <f>IF(Crowdfunding!G644="successful",Crowdfunding!H644, "")</f>
        <v>129</v>
      </c>
      <c r="F644" t="str">
        <f>IF(Crowdfunding!G644="failed",Crowdfunding!H644, "")</f>
        <v/>
      </c>
    </row>
    <row r="645" spans="2:6" x14ac:dyDescent="0.25">
      <c r="B645">
        <f>IF(Crowdfunding!G645="successful",Crowdfunding!H645, "")</f>
        <v>375</v>
      </c>
      <c r="F645" t="str">
        <f>IF(Crowdfunding!G645="failed",Crowdfunding!H645, "")</f>
        <v/>
      </c>
    </row>
    <row r="646" spans="2:6" x14ac:dyDescent="0.25">
      <c r="B646" t="str">
        <f>IF(Crowdfunding!G646="successful",Crowdfunding!H646, "")</f>
        <v/>
      </c>
      <c r="F646">
        <f>IF(Crowdfunding!G646="failed",Crowdfunding!H646, "")</f>
        <v>2928</v>
      </c>
    </row>
    <row r="647" spans="2:6" x14ac:dyDescent="0.25">
      <c r="B647" t="str">
        <f>IF(Crowdfunding!G647="successful",Crowdfunding!H647, "")</f>
        <v/>
      </c>
      <c r="F647">
        <f>IF(Crowdfunding!G647="failed",Crowdfunding!H647, "")</f>
        <v>4697</v>
      </c>
    </row>
    <row r="648" spans="2:6" x14ac:dyDescent="0.25">
      <c r="B648" t="str">
        <f>IF(Crowdfunding!G648="successful",Crowdfunding!H648, "")</f>
        <v/>
      </c>
      <c r="F648">
        <f>IF(Crowdfunding!G648="failed",Crowdfunding!H648, "")</f>
        <v>2915</v>
      </c>
    </row>
    <row r="649" spans="2:6" x14ac:dyDescent="0.25">
      <c r="B649" t="str">
        <f>IF(Crowdfunding!G649="successful",Crowdfunding!H649, "")</f>
        <v/>
      </c>
      <c r="F649">
        <f>IF(Crowdfunding!G649="failed",Crowdfunding!H649, "")</f>
        <v>18</v>
      </c>
    </row>
    <row r="650" spans="2:6" x14ac:dyDescent="0.25">
      <c r="B650" t="str">
        <f>IF(Crowdfunding!G650="successful",Crowdfunding!H650, "")</f>
        <v/>
      </c>
      <c r="F650" t="str">
        <f>IF(Crowdfunding!G650="failed",Crowdfunding!H650, "")</f>
        <v/>
      </c>
    </row>
    <row r="651" spans="2:6" x14ac:dyDescent="0.25">
      <c r="B651" t="str">
        <f>IF(Crowdfunding!G651="successful",Crowdfunding!H651, "")</f>
        <v/>
      </c>
      <c r="F651">
        <f>IF(Crowdfunding!G651="failed",Crowdfunding!H651, "")</f>
        <v>602</v>
      </c>
    </row>
    <row r="652" spans="2:6" x14ac:dyDescent="0.25">
      <c r="B652" t="str">
        <f>IF(Crowdfunding!G652="successful",Crowdfunding!H652, "")</f>
        <v/>
      </c>
      <c r="F652">
        <f>IF(Crowdfunding!G652="failed",Crowdfunding!H652, "")</f>
        <v>1</v>
      </c>
    </row>
    <row r="653" spans="2:6" x14ac:dyDescent="0.25">
      <c r="B653" t="str">
        <f>IF(Crowdfunding!G653="successful",Crowdfunding!H653, "")</f>
        <v/>
      </c>
      <c r="F653">
        <f>IF(Crowdfunding!G653="failed",Crowdfunding!H653, "")</f>
        <v>3868</v>
      </c>
    </row>
    <row r="654" spans="2:6" x14ac:dyDescent="0.25">
      <c r="B654">
        <f>IF(Crowdfunding!G654="successful",Crowdfunding!H654, "")</f>
        <v>409</v>
      </c>
      <c r="F654" t="str">
        <f>IF(Crowdfunding!G654="failed",Crowdfunding!H654, "")</f>
        <v/>
      </c>
    </row>
    <row r="655" spans="2:6" x14ac:dyDescent="0.25">
      <c r="B655">
        <f>IF(Crowdfunding!G655="successful",Crowdfunding!H655, "")</f>
        <v>234</v>
      </c>
      <c r="F655" t="str">
        <f>IF(Crowdfunding!G655="failed",Crowdfunding!H655, "")</f>
        <v/>
      </c>
    </row>
    <row r="656" spans="2:6" x14ac:dyDescent="0.25">
      <c r="B656">
        <f>IF(Crowdfunding!G656="successful",Crowdfunding!H656, "")</f>
        <v>3016</v>
      </c>
      <c r="F656" t="str">
        <f>IF(Crowdfunding!G656="failed",Crowdfunding!H656, "")</f>
        <v/>
      </c>
    </row>
    <row r="657" spans="2:6" x14ac:dyDescent="0.25">
      <c r="B657">
        <f>IF(Crowdfunding!G657="successful",Crowdfunding!H657, "")</f>
        <v>264</v>
      </c>
      <c r="F657" t="str">
        <f>IF(Crowdfunding!G657="failed",Crowdfunding!H657, "")</f>
        <v/>
      </c>
    </row>
    <row r="658" spans="2:6" x14ac:dyDescent="0.25">
      <c r="B658" t="str">
        <f>IF(Crowdfunding!G658="successful",Crowdfunding!H658, "")</f>
        <v/>
      </c>
      <c r="F658">
        <f>IF(Crowdfunding!G658="failed",Crowdfunding!H658, "")</f>
        <v>504</v>
      </c>
    </row>
    <row r="659" spans="2:6" x14ac:dyDescent="0.25">
      <c r="B659" t="str">
        <f>IF(Crowdfunding!G659="successful",Crowdfunding!H659, "")</f>
        <v/>
      </c>
      <c r="F659">
        <f>IF(Crowdfunding!G659="failed",Crowdfunding!H659, "")</f>
        <v>14</v>
      </c>
    </row>
    <row r="660" spans="2:6" x14ac:dyDescent="0.25">
      <c r="B660" t="str">
        <f>IF(Crowdfunding!G660="successful",Crowdfunding!H660, "")</f>
        <v/>
      </c>
      <c r="F660" t="str">
        <f>IF(Crowdfunding!G660="failed",Crowdfunding!H660, "")</f>
        <v/>
      </c>
    </row>
    <row r="661" spans="2:6" x14ac:dyDescent="0.25">
      <c r="B661" t="str">
        <f>IF(Crowdfunding!G661="successful",Crowdfunding!H661, "")</f>
        <v/>
      </c>
      <c r="F661">
        <f>IF(Crowdfunding!G661="failed",Crowdfunding!H661, "")</f>
        <v>750</v>
      </c>
    </row>
    <row r="662" spans="2:6" x14ac:dyDescent="0.25">
      <c r="B662" t="str">
        <f>IF(Crowdfunding!G662="successful",Crowdfunding!H662, "")</f>
        <v/>
      </c>
      <c r="F662">
        <f>IF(Crowdfunding!G662="failed",Crowdfunding!H662, "")</f>
        <v>77</v>
      </c>
    </row>
    <row r="663" spans="2:6" x14ac:dyDescent="0.25">
      <c r="B663" t="str">
        <f>IF(Crowdfunding!G663="successful",Crowdfunding!H663, "")</f>
        <v/>
      </c>
      <c r="F663">
        <f>IF(Crowdfunding!G663="failed",Crowdfunding!H663, "")</f>
        <v>752</v>
      </c>
    </row>
    <row r="664" spans="2:6" x14ac:dyDescent="0.25">
      <c r="B664" t="str">
        <f>IF(Crowdfunding!G664="successful",Crowdfunding!H664, "")</f>
        <v/>
      </c>
      <c r="F664">
        <f>IF(Crowdfunding!G664="failed",Crowdfunding!H664, "")</f>
        <v>131</v>
      </c>
    </row>
    <row r="665" spans="2:6" x14ac:dyDescent="0.25">
      <c r="B665" t="str">
        <f>IF(Crowdfunding!G665="successful",Crowdfunding!H665, "")</f>
        <v/>
      </c>
      <c r="F665">
        <f>IF(Crowdfunding!G665="failed",Crowdfunding!H665, "")</f>
        <v>87</v>
      </c>
    </row>
    <row r="666" spans="2:6" x14ac:dyDescent="0.25">
      <c r="B666" t="str">
        <f>IF(Crowdfunding!G666="successful",Crowdfunding!H666, "")</f>
        <v/>
      </c>
      <c r="F666">
        <f>IF(Crowdfunding!G666="failed",Crowdfunding!H666, "")</f>
        <v>1063</v>
      </c>
    </row>
    <row r="667" spans="2:6" x14ac:dyDescent="0.25">
      <c r="B667">
        <f>IF(Crowdfunding!G667="successful",Crowdfunding!H667, "")</f>
        <v>272</v>
      </c>
      <c r="F667" t="str">
        <f>IF(Crowdfunding!G667="failed",Crowdfunding!H667, "")</f>
        <v/>
      </c>
    </row>
    <row r="668" spans="2:6" x14ac:dyDescent="0.25">
      <c r="B668" t="str">
        <f>IF(Crowdfunding!G668="successful",Crowdfunding!H668, "")</f>
        <v/>
      </c>
      <c r="F668" t="str">
        <f>IF(Crowdfunding!G668="failed",Crowdfunding!H668, "")</f>
        <v/>
      </c>
    </row>
    <row r="669" spans="2:6" x14ac:dyDescent="0.25">
      <c r="B669">
        <f>IF(Crowdfunding!G669="successful",Crowdfunding!H669, "")</f>
        <v>419</v>
      </c>
      <c r="F669" t="str">
        <f>IF(Crowdfunding!G669="failed",Crowdfunding!H669, "")</f>
        <v/>
      </c>
    </row>
    <row r="670" spans="2:6" x14ac:dyDescent="0.25">
      <c r="B670" t="str">
        <f>IF(Crowdfunding!G670="successful",Crowdfunding!H670, "")</f>
        <v/>
      </c>
      <c r="F670">
        <f>IF(Crowdfunding!G670="failed",Crowdfunding!H670, "")</f>
        <v>76</v>
      </c>
    </row>
    <row r="671" spans="2:6" x14ac:dyDescent="0.25">
      <c r="B671">
        <f>IF(Crowdfunding!G671="successful",Crowdfunding!H671, "")</f>
        <v>1621</v>
      </c>
      <c r="F671" t="str">
        <f>IF(Crowdfunding!G671="failed",Crowdfunding!H671, "")</f>
        <v/>
      </c>
    </row>
    <row r="672" spans="2:6" x14ac:dyDescent="0.25">
      <c r="B672">
        <f>IF(Crowdfunding!G672="successful",Crowdfunding!H672, "")</f>
        <v>1101</v>
      </c>
      <c r="F672" t="str">
        <f>IF(Crowdfunding!G672="failed",Crowdfunding!H672, "")</f>
        <v/>
      </c>
    </row>
    <row r="673" spans="2:6" x14ac:dyDescent="0.25">
      <c r="B673">
        <f>IF(Crowdfunding!G673="successful",Crowdfunding!H673, "")</f>
        <v>1073</v>
      </c>
      <c r="F673" t="str">
        <f>IF(Crowdfunding!G673="failed",Crowdfunding!H673, "")</f>
        <v/>
      </c>
    </row>
    <row r="674" spans="2:6" x14ac:dyDescent="0.25">
      <c r="B674" t="str">
        <f>IF(Crowdfunding!G674="successful",Crowdfunding!H674, "")</f>
        <v/>
      </c>
      <c r="F674">
        <f>IF(Crowdfunding!G674="failed",Crowdfunding!H674, "")</f>
        <v>4428</v>
      </c>
    </row>
    <row r="675" spans="2:6" x14ac:dyDescent="0.25">
      <c r="B675" t="str">
        <f>IF(Crowdfunding!G675="successful",Crowdfunding!H675, "")</f>
        <v/>
      </c>
      <c r="F675">
        <f>IF(Crowdfunding!G675="failed",Crowdfunding!H675, "")</f>
        <v>58</v>
      </c>
    </row>
    <row r="676" spans="2:6" x14ac:dyDescent="0.25">
      <c r="B676" t="str">
        <f>IF(Crowdfunding!G676="successful",Crowdfunding!H676, "")</f>
        <v/>
      </c>
      <c r="F676" t="str">
        <f>IF(Crowdfunding!G676="failed",Crowdfunding!H676, "")</f>
        <v/>
      </c>
    </row>
    <row r="677" spans="2:6" x14ac:dyDescent="0.25">
      <c r="B677">
        <f>IF(Crowdfunding!G677="successful",Crowdfunding!H677, "")</f>
        <v>331</v>
      </c>
      <c r="F677" t="str">
        <f>IF(Crowdfunding!G677="failed",Crowdfunding!H677, "")</f>
        <v/>
      </c>
    </row>
    <row r="678" spans="2:6" x14ac:dyDescent="0.25">
      <c r="B678">
        <f>IF(Crowdfunding!G678="successful",Crowdfunding!H678, "")</f>
        <v>1170</v>
      </c>
      <c r="F678" t="str">
        <f>IF(Crowdfunding!G678="failed",Crowdfunding!H678, "")</f>
        <v/>
      </c>
    </row>
    <row r="679" spans="2:6" x14ac:dyDescent="0.25">
      <c r="B679" t="str">
        <f>IF(Crowdfunding!G679="successful",Crowdfunding!H679, "")</f>
        <v/>
      </c>
      <c r="F679">
        <f>IF(Crowdfunding!G679="failed",Crowdfunding!H679, "")</f>
        <v>111</v>
      </c>
    </row>
    <row r="680" spans="2:6" x14ac:dyDescent="0.25">
      <c r="B680" t="str">
        <f>IF(Crowdfunding!G680="successful",Crowdfunding!H680, "")</f>
        <v/>
      </c>
      <c r="F680" t="str">
        <f>IF(Crowdfunding!G680="failed",Crowdfunding!H680, "")</f>
        <v/>
      </c>
    </row>
    <row r="681" spans="2:6" x14ac:dyDescent="0.25">
      <c r="B681">
        <f>IF(Crowdfunding!G681="successful",Crowdfunding!H681, "")</f>
        <v>363</v>
      </c>
      <c r="F681" t="str">
        <f>IF(Crowdfunding!G681="failed",Crowdfunding!H681, "")</f>
        <v/>
      </c>
    </row>
    <row r="682" spans="2:6" x14ac:dyDescent="0.25">
      <c r="B682" t="str">
        <f>IF(Crowdfunding!G682="successful",Crowdfunding!H682, "")</f>
        <v/>
      </c>
      <c r="F682">
        <f>IF(Crowdfunding!G682="failed",Crowdfunding!H682, "")</f>
        <v>2955</v>
      </c>
    </row>
    <row r="683" spans="2:6" x14ac:dyDescent="0.25">
      <c r="B683" t="str">
        <f>IF(Crowdfunding!G683="successful",Crowdfunding!H683, "")</f>
        <v/>
      </c>
      <c r="F683">
        <f>IF(Crowdfunding!G683="failed",Crowdfunding!H683, "")</f>
        <v>1657</v>
      </c>
    </row>
    <row r="684" spans="2:6" x14ac:dyDescent="0.25">
      <c r="B684">
        <f>IF(Crowdfunding!G684="successful",Crowdfunding!H684, "")</f>
        <v>103</v>
      </c>
      <c r="F684" t="str">
        <f>IF(Crowdfunding!G684="failed",Crowdfunding!H684, "")</f>
        <v/>
      </c>
    </row>
    <row r="685" spans="2:6" x14ac:dyDescent="0.25">
      <c r="B685">
        <f>IF(Crowdfunding!G685="successful",Crowdfunding!H685, "")</f>
        <v>147</v>
      </c>
      <c r="F685" t="str">
        <f>IF(Crowdfunding!G685="failed",Crowdfunding!H685, "")</f>
        <v/>
      </c>
    </row>
    <row r="686" spans="2:6" x14ac:dyDescent="0.25">
      <c r="B686">
        <f>IF(Crowdfunding!G686="successful",Crowdfunding!H686, "")</f>
        <v>110</v>
      </c>
      <c r="F686" t="str">
        <f>IF(Crowdfunding!G686="failed",Crowdfunding!H686, "")</f>
        <v/>
      </c>
    </row>
    <row r="687" spans="2:6" x14ac:dyDescent="0.25">
      <c r="B687" t="str">
        <f>IF(Crowdfunding!G687="successful",Crowdfunding!H687, "")</f>
        <v/>
      </c>
      <c r="F687">
        <f>IF(Crowdfunding!G687="failed",Crowdfunding!H687, "")</f>
        <v>926</v>
      </c>
    </row>
    <row r="688" spans="2:6" x14ac:dyDescent="0.25">
      <c r="B688">
        <f>IF(Crowdfunding!G688="successful",Crowdfunding!H688, "")</f>
        <v>134</v>
      </c>
      <c r="F688" t="str">
        <f>IF(Crowdfunding!G688="failed",Crowdfunding!H688, "")</f>
        <v/>
      </c>
    </row>
    <row r="689" spans="2:6" x14ac:dyDescent="0.25">
      <c r="B689">
        <f>IF(Crowdfunding!G689="successful",Crowdfunding!H689, "")</f>
        <v>269</v>
      </c>
      <c r="F689" t="str">
        <f>IF(Crowdfunding!G689="failed",Crowdfunding!H689, "")</f>
        <v/>
      </c>
    </row>
    <row r="690" spans="2:6" x14ac:dyDescent="0.25">
      <c r="B690">
        <f>IF(Crowdfunding!G690="successful",Crowdfunding!H690, "")</f>
        <v>175</v>
      </c>
      <c r="F690" t="str">
        <f>IF(Crowdfunding!G690="failed",Crowdfunding!H690, "")</f>
        <v/>
      </c>
    </row>
    <row r="691" spans="2:6" x14ac:dyDescent="0.25">
      <c r="B691">
        <f>IF(Crowdfunding!G691="successful",Crowdfunding!H691, "")</f>
        <v>69</v>
      </c>
      <c r="F691" t="str">
        <f>IF(Crowdfunding!G691="failed",Crowdfunding!H691, "")</f>
        <v/>
      </c>
    </row>
    <row r="692" spans="2:6" x14ac:dyDescent="0.25">
      <c r="B692">
        <f>IF(Crowdfunding!G692="successful",Crowdfunding!H692, "")</f>
        <v>190</v>
      </c>
      <c r="F692" t="str">
        <f>IF(Crowdfunding!G692="failed",Crowdfunding!H692, "")</f>
        <v/>
      </c>
    </row>
    <row r="693" spans="2:6" x14ac:dyDescent="0.25">
      <c r="B693">
        <f>IF(Crowdfunding!G693="successful",Crowdfunding!H693, "")</f>
        <v>237</v>
      </c>
      <c r="F693" t="str">
        <f>IF(Crowdfunding!G693="failed",Crowdfunding!H693, "")</f>
        <v/>
      </c>
    </row>
    <row r="694" spans="2:6" x14ac:dyDescent="0.25">
      <c r="B694" t="str">
        <f>IF(Crowdfunding!G694="successful",Crowdfunding!H694, "")</f>
        <v/>
      </c>
      <c r="F694">
        <f>IF(Crowdfunding!G694="failed",Crowdfunding!H694, "")</f>
        <v>77</v>
      </c>
    </row>
    <row r="695" spans="2:6" x14ac:dyDescent="0.25">
      <c r="B695" t="str">
        <f>IF(Crowdfunding!G695="successful",Crowdfunding!H695, "")</f>
        <v/>
      </c>
      <c r="F695">
        <f>IF(Crowdfunding!G695="failed",Crowdfunding!H695, "")</f>
        <v>1748</v>
      </c>
    </row>
    <row r="696" spans="2:6" x14ac:dyDescent="0.25">
      <c r="B696" t="str">
        <f>IF(Crowdfunding!G696="successful",Crowdfunding!H696, "")</f>
        <v/>
      </c>
      <c r="F696">
        <f>IF(Crowdfunding!G696="failed",Crowdfunding!H696, "")</f>
        <v>79</v>
      </c>
    </row>
    <row r="697" spans="2:6" x14ac:dyDescent="0.25">
      <c r="B697">
        <f>IF(Crowdfunding!G697="successful",Crowdfunding!H697, "")</f>
        <v>196</v>
      </c>
      <c r="F697" t="str">
        <f>IF(Crowdfunding!G697="failed",Crowdfunding!H697, "")</f>
        <v/>
      </c>
    </row>
    <row r="698" spans="2:6" x14ac:dyDescent="0.25">
      <c r="B698" t="str">
        <f>IF(Crowdfunding!G698="successful",Crowdfunding!H698, "")</f>
        <v/>
      </c>
      <c r="F698">
        <f>IF(Crowdfunding!G698="failed",Crowdfunding!H698, "")</f>
        <v>889</v>
      </c>
    </row>
    <row r="699" spans="2:6" x14ac:dyDescent="0.25">
      <c r="B699">
        <f>IF(Crowdfunding!G699="successful",Crowdfunding!H699, "")</f>
        <v>7295</v>
      </c>
      <c r="F699" t="str">
        <f>IF(Crowdfunding!G699="failed",Crowdfunding!H699, "")</f>
        <v/>
      </c>
    </row>
    <row r="700" spans="2:6" x14ac:dyDescent="0.25">
      <c r="B700">
        <f>IF(Crowdfunding!G700="successful",Crowdfunding!H700, "")</f>
        <v>2893</v>
      </c>
      <c r="F700" t="str">
        <f>IF(Crowdfunding!G700="failed",Crowdfunding!H700, "")</f>
        <v/>
      </c>
    </row>
    <row r="701" spans="2:6" x14ac:dyDescent="0.25">
      <c r="B701" t="str">
        <f>IF(Crowdfunding!G701="successful",Crowdfunding!H701, "")</f>
        <v/>
      </c>
      <c r="F701">
        <f>IF(Crowdfunding!G701="failed",Crowdfunding!H701, "")</f>
        <v>56</v>
      </c>
    </row>
    <row r="702" spans="2:6" x14ac:dyDescent="0.25">
      <c r="B702" t="str">
        <f>IF(Crowdfunding!G702="successful",Crowdfunding!H702, "")</f>
        <v/>
      </c>
      <c r="F702">
        <f>IF(Crowdfunding!G702="failed",Crowdfunding!H702, "")</f>
        <v>1</v>
      </c>
    </row>
    <row r="703" spans="2:6" x14ac:dyDescent="0.25">
      <c r="B703">
        <f>IF(Crowdfunding!G703="successful",Crowdfunding!H703, "")</f>
        <v>820</v>
      </c>
      <c r="F703" t="str">
        <f>IF(Crowdfunding!G703="failed",Crowdfunding!H703, "")</f>
        <v/>
      </c>
    </row>
    <row r="704" spans="2:6" x14ac:dyDescent="0.25">
      <c r="B704" t="str">
        <f>IF(Crowdfunding!G704="successful",Crowdfunding!H704, "")</f>
        <v/>
      </c>
      <c r="F704">
        <f>IF(Crowdfunding!G704="failed",Crowdfunding!H704, "")</f>
        <v>83</v>
      </c>
    </row>
    <row r="705" spans="2:6" x14ac:dyDescent="0.25">
      <c r="B705">
        <f>IF(Crowdfunding!G705="successful",Crowdfunding!H705, "")</f>
        <v>2038</v>
      </c>
      <c r="F705" t="str">
        <f>IF(Crowdfunding!G705="failed",Crowdfunding!H705, "")</f>
        <v/>
      </c>
    </row>
    <row r="706" spans="2:6" x14ac:dyDescent="0.25">
      <c r="B706">
        <f>IF(Crowdfunding!G706="successful",Crowdfunding!H706, "")</f>
        <v>116</v>
      </c>
      <c r="F706" t="str">
        <f>IF(Crowdfunding!G706="failed",Crowdfunding!H706, "")</f>
        <v/>
      </c>
    </row>
    <row r="707" spans="2:6" x14ac:dyDescent="0.25">
      <c r="B707" t="str">
        <f>IF(Crowdfunding!G707="successful",Crowdfunding!H707, "")</f>
        <v/>
      </c>
      <c r="F707">
        <f>IF(Crowdfunding!G707="failed",Crowdfunding!H707, "")</f>
        <v>2025</v>
      </c>
    </row>
    <row r="708" spans="2:6" x14ac:dyDescent="0.25">
      <c r="B708">
        <f>IF(Crowdfunding!G708="successful",Crowdfunding!H708, "")</f>
        <v>1345</v>
      </c>
      <c r="F708" t="str">
        <f>IF(Crowdfunding!G708="failed",Crowdfunding!H708, "")</f>
        <v/>
      </c>
    </row>
    <row r="709" spans="2:6" x14ac:dyDescent="0.25">
      <c r="B709">
        <f>IF(Crowdfunding!G709="successful",Crowdfunding!H709, "")</f>
        <v>168</v>
      </c>
      <c r="F709" t="str">
        <f>IF(Crowdfunding!G709="failed",Crowdfunding!H709, "")</f>
        <v/>
      </c>
    </row>
    <row r="710" spans="2:6" x14ac:dyDescent="0.25">
      <c r="B710">
        <f>IF(Crowdfunding!G710="successful",Crowdfunding!H710, "")</f>
        <v>137</v>
      </c>
      <c r="F710" t="str">
        <f>IF(Crowdfunding!G710="failed",Crowdfunding!H710, "")</f>
        <v/>
      </c>
    </row>
    <row r="711" spans="2:6" x14ac:dyDescent="0.25">
      <c r="B711">
        <f>IF(Crowdfunding!G711="successful",Crowdfunding!H711, "")</f>
        <v>186</v>
      </c>
      <c r="F711" t="str">
        <f>IF(Crowdfunding!G711="failed",Crowdfunding!H711, "")</f>
        <v/>
      </c>
    </row>
    <row r="712" spans="2:6" x14ac:dyDescent="0.25">
      <c r="B712">
        <f>IF(Crowdfunding!G712="successful",Crowdfunding!H712, "")</f>
        <v>125</v>
      </c>
      <c r="F712" t="str">
        <f>IF(Crowdfunding!G712="failed",Crowdfunding!H712, "")</f>
        <v/>
      </c>
    </row>
    <row r="713" spans="2:6" x14ac:dyDescent="0.25">
      <c r="B713" t="str">
        <f>IF(Crowdfunding!G713="successful",Crowdfunding!H713, "")</f>
        <v/>
      </c>
      <c r="F713">
        <f>IF(Crowdfunding!G713="failed",Crowdfunding!H713, "")</f>
        <v>14</v>
      </c>
    </row>
    <row r="714" spans="2:6" x14ac:dyDescent="0.25">
      <c r="B714">
        <f>IF(Crowdfunding!G714="successful",Crowdfunding!H714, "")</f>
        <v>202</v>
      </c>
      <c r="F714" t="str">
        <f>IF(Crowdfunding!G714="failed",Crowdfunding!H714, "")</f>
        <v/>
      </c>
    </row>
    <row r="715" spans="2:6" x14ac:dyDescent="0.25">
      <c r="B715">
        <f>IF(Crowdfunding!G715="successful",Crowdfunding!H715, "")</f>
        <v>103</v>
      </c>
      <c r="F715" t="str">
        <f>IF(Crowdfunding!G715="failed",Crowdfunding!H715, "")</f>
        <v/>
      </c>
    </row>
    <row r="716" spans="2:6" x14ac:dyDescent="0.25">
      <c r="B716">
        <f>IF(Crowdfunding!G716="successful",Crowdfunding!H716, "")</f>
        <v>1785</v>
      </c>
      <c r="F716" t="str">
        <f>IF(Crowdfunding!G716="failed",Crowdfunding!H716, "")</f>
        <v/>
      </c>
    </row>
    <row r="717" spans="2:6" x14ac:dyDescent="0.25">
      <c r="B717" t="str">
        <f>IF(Crowdfunding!G717="successful",Crowdfunding!H717, "")</f>
        <v/>
      </c>
      <c r="F717">
        <f>IF(Crowdfunding!G717="failed",Crowdfunding!H717, "")</f>
        <v>656</v>
      </c>
    </row>
    <row r="718" spans="2:6" x14ac:dyDescent="0.25">
      <c r="B718">
        <f>IF(Crowdfunding!G718="successful",Crowdfunding!H718, "")</f>
        <v>157</v>
      </c>
      <c r="F718" t="str">
        <f>IF(Crowdfunding!G718="failed",Crowdfunding!H718, "")</f>
        <v/>
      </c>
    </row>
    <row r="719" spans="2:6" x14ac:dyDescent="0.25">
      <c r="B719">
        <f>IF(Crowdfunding!G719="successful",Crowdfunding!H719, "")</f>
        <v>555</v>
      </c>
      <c r="F719" t="str">
        <f>IF(Crowdfunding!G719="failed",Crowdfunding!H719, "")</f>
        <v/>
      </c>
    </row>
    <row r="720" spans="2:6" x14ac:dyDescent="0.25">
      <c r="B720">
        <f>IF(Crowdfunding!G720="successful",Crowdfunding!H720, "")</f>
        <v>297</v>
      </c>
      <c r="F720" t="str">
        <f>IF(Crowdfunding!G720="failed",Crowdfunding!H720, "")</f>
        <v/>
      </c>
    </row>
    <row r="721" spans="2:6" x14ac:dyDescent="0.25">
      <c r="B721">
        <f>IF(Crowdfunding!G721="successful",Crowdfunding!H721, "")</f>
        <v>123</v>
      </c>
      <c r="F721" t="str">
        <f>IF(Crowdfunding!G721="failed",Crowdfunding!H721, "")</f>
        <v/>
      </c>
    </row>
    <row r="722" spans="2:6" x14ac:dyDescent="0.25">
      <c r="B722" t="str">
        <f>IF(Crowdfunding!G722="successful",Crowdfunding!H722, "")</f>
        <v/>
      </c>
      <c r="F722" t="str">
        <f>IF(Crowdfunding!G722="failed",Crowdfunding!H722, "")</f>
        <v/>
      </c>
    </row>
    <row r="723" spans="2:6" x14ac:dyDescent="0.25">
      <c r="B723" t="str">
        <f>IF(Crowdfunding!G723="successful",Crowdfunding!H723, "")</f>
        <v/>
      </c>
      <c r="F723" t="str">
        <f>IF(Crowdfunding!G723="failed",Crowdfunding!H723, "")</f>
        <v/>
      </c>
    </row>
    <row r="724" spans="2:6" x14ac:dyDescent="0.25">
      <c r="B724">
        <f>IF(Crowdfunding!G724="successful",Crowdfunding!H724, "")</f>
        <v>3036</v>
      </c>
      <c r="F724" t="str">
        <f>IF(Crowdfunding!G724="failed",Crowdfunding!H724, "")</f>
        <v/>
      </c>
    </row>
    <row r="725" spans="2:6" x14ac:dyDescent="0.25">
      <c r="B725">
        <f>IF(Crowdfunding!G725="successful",Crowdfunding!H725, "")</f>
        <v>144</v>
      </c>
      <c r="F725" t="str">
        <f>IF(Crowdfunding!G725="failed",Crowdfunding!H725, "")</f>
        <v/>
      </c>
    </row>
    <row r="726" spans="2:6" x14ac:dyDescent="0.25">
      <c r="B726">
        <f>IF(Crowdfunding!G726="successful",Crowdfunding!H726, "")</f>
        <v>121</v>
      </c>
      <c r="F726" t="str">
        <f>IF(Crowdfunding!G726="failed",Crowdfunding!H726, "")</f>
        <v/>
      </c>
    </row>
    <row r="727" spans="2:6" x14ac:dyDescent="0.25">
      <c r="B727" t="str">
        <f>IF(Crowdfunding!G727="successful",Crowdfunding!H727, "")</f>
        <v/>
      </c>
      <c r="F727">
        <f>IF(Crowdfunding!G727="failed",Crowdfunding!H727, "")</f>
        <v>1596</v>
      </c>
    </row>
    <row r="728" spans="2:6" x14ac:dyDescent="0.25">
      <c r="B728" t="str">
        <f>IF(Crowdfunding!G728="successful",Crowdfunding!H728, "")</f>
        <v/>
      </c>
      <c r="F728" t="str">
        <f>IF(Crowdfunding!G728="failed",Crowdfunding!H728, "")</f>
        <v/>
      </c>
    </row>
    <row r="729" spans="2:6" x14ac:dyDescent="0.25">
      <c r="B729">
        <f>IF(Crowdfunding!G729="successful",Crowdfunding!H729, "")</f>
        <v>181</v>
      </c>
      <c r="F729" t="str">
        <f>IF(Crowdfunding!G729="failed",Crowdfunding!H729, "")</f>
        <v/>
      </c>
    </row>
    <row r="730" spans="2:6" x14ac:dyDescent="0.25">
      <c r="B730" t="str">
        <f>IF(Crowdfunding!G730="successful",Crowdfunding!H730, "")</f>
        <v/>
      </c>
      <c r="F730">
        <f>IF(Crowdfunding!G730="failed",Crowdfunding!H730, "")</f>
        <v>10</v>
      </c>
    </row>
    <row r="731" spans="2:6" x14ac:dyDescent="0.25">
      <c r="B731">
        <f>IF(Crowdfunding!G731="successful",Crowdfunding!H731, "")</f>
        <v>122</v>
      </c>
      <c r="F731" t="str">
        <f>IF(Crowdfunding!G731="failed",Crowdfunding!H731, "")</f>
        <v/>
      </c>
    </row>
    <row r="732" spans="2:6" x14ac:dyDescent="0.25">
      <c r="B732">
        <f>IF(Crowdfunding!G732="successful",Crowdfunding!H732, "")</f>
        <v>1071</v>
      </c>
      <c r="F732" t="str">
        <f>IF(Crowdfunding!G732="failed",Crowdfunding!H732, "")</f>
        <v/>
      </c>
    </row>
    <row r="733" spans="2:6" x14ac:dyDescent="0.25">
      <c r="B733" t="str">
        <f>IF(Crowdfunding!G733="successful",Crowdfunding!H733, "")</f>
        <v/>
      </c>
      <c r="F733" t="str">
        <f>IF(Crowdfunding!G733="failed",Crowdfunding!H733, "")</f>
        <v/>
      </c>
    </row>
    <row r="734" spans="2:6" x14ac:dyDescent="0.25">
      <c r="B734" t="str">
        <f>IF(Crowdfunding!G734="successful",Crowdfunding!H734, "")</f>
        <v/>
      </c>
      <c r="F734">
        <f>IF(Crowdfunding!G734="failed",Crowdfunding!H734, "")</f>
        <v>1121</v>
      </c>
    </row>
    <row r="735" spans="2:6" x14ac:dyDescent="0.25">
      <c r="B735">
        <f>IF(Crowdfunding!G735="successful",Crowdfunding!H735, "")</f>
        <v>980</v>
      </c>
      <c r="F735" t="str">
        <f>IF(Crowdfunding!G735="failed",Crowdfunding!H735, "")</f>
        <v/>
      </c>
    </row>
    <row r="736" spans="2:6" x14ac:dyDescent="0.25">
      <c r="B736">
        <f>IF(Crowdfunding!G736="successful",Crowdfunding!H736, "")</f>
        <v>536</v>
      </c>
      <c r="F736" t="str">
        <f>IF(Crowdfunding!G736="failed",Crowdfunding!H736, "")</f>
        <v/>
      </c>
    </row>
    <row r="737" spans="2:6" x14ac:dyDescent="0.25">
      <c r="B737">
        <f>IF(Crowdfunding!G737="successful",Crowdfunding!H737, "")</f>
        <v>1991</v>
      </c>
      <c r="F737" t="str">
        <f>IF(Crowdfunding!G737="failed",Crowdfunding!H737, "")</f>
        <v/>
      </c>
    </row>
    <row r="738" spans="2:6" x14ac:dyDescent="0.25">
      <c r="B738" t="str">
        <f>IF(Crowdfunding!G738="successful",Crowdfunding!H738, "")</f>
        <v/>
      </c>
      <c r="F738" t="str">
        <f>IF(Crowdfunding!G738="failed",Crowdfunding!H738, "")</f>
        <v/>
      </c>
    </row>
    <row r="739" spans="2:6" x14ac:dyDescent="0.25">
      <c r="B739">
        <f>IF(Crowdfunding!G739="successful",Crowdfunding!H739, "")</f>
        <v>180</v>
      </c>
      <c r="F739" t="str">
        <f>IF(Crowdfunding!G739="failed",Crowdfunding!H739, "")</f>
        <v/>
      </c>
    </row>
    <row r="740" spans="2:6" x14ac:dyDescent="0.25">
      <c r="B740" t="str">
        <f>IF(Crowdfunding!G740="successful",Crowdfunding!H740, "")</f>
        <v/>
      </c>
      <c r="F740">
        <f>IF(Crowdfunding!G740="failed",Crowdfunding!H740, "")</f>
        <v>15</v>
      </c>
    </row>
    <row r="741" spans="2:6" x14ac:dyDescent="0.25">
      <c r="B741" t="str">
        <f>IF(Crowdfunding!G741="successful",Crowdfunding!H741, "")</f>
        <v/>
      </c>
      <c r="F741">
        <f>IF(Crowdfunding!G741="failed",Crowdfunding!H741, "")</f>
        <v>191</v>
      </c>
    </row>
    <row r="742" spans="2:6" x14ac:dyDescent="0.25">
      <c r="B742" t="str">
        <f>IF(Crowdfunding!G742="successful",Crowdfunding!H742, "")</f>
        <v/>
      </c>
      <c r="F742">
        <f>IF(Crowdfunding!G742="failed",Crowdfunding!H742, "")</f>
        <v>16</v>
      </c>
    </row>
    <row r="743" spans="2:6" x14ac:dyDescent="0.25">
      <c r="B743">
        <f>IF(Crowdfunding!G743="successful",Crowdfunding!H743, "")</f>
        <v>130</v>
      </c>
      <c r="F743" t="str">
        <f>IF(Crowdfunding!G743="failed",Crowdfunding!H743, "")</f>
        <v/>
      </c>
    </row>
    <row r="744" spans="2:6" x14ac:dyDescent="0.25">
      <c r="B744">
        <f>IF(Crowdfunding!G744="successful",Crowdfunding!H744, "")</f>
        <v>122</v>
      </c>
      <c r="F744" t="str">
        <f>IF(Crowdfunding!G744="failed",Crowdfunding!H744, "")</f>
        <v/>
      </c>
    </row>
    <row r="745" spans="2:6" x14ac:dyDescent="0.25">
      <c r="B745" t="str">
        <f>IF(Crowdfunding!G745="successful",Crowdfunding!H745, "")</f>
        <v/>
      </c>
      <c r="F745">
        <f>IF(Crowdfunding!G745="failed",Crowdfunding!H745, "")</f>
        <v>17</v>
      </c>
    </row>
    <row r="746" spans="2:6" x14ac:dyDescent="0.25">
      <c r="B746">
        <f>IF(Crowdfunding!G746="successful",Crowdfunding!H746, "")</f>
        <v>140</v>
      </c>
      <c r="F746" t="str">
        <f>IF(Crowdfunding!G746="failed",Crowdfunding!H746, "")</f>
        <v/>
      </c>
    </row>
    <row r="747" spans="2:6" x14ac:dyDescent="0.25">
      <c r="B747" t="str">
        <f>IF(Crowdfunding!G747="successful",Crowdfunding!H747, "")</f>
        <v/>
      </c>
      <c r="F747">
        <f>IF(Crowdfunding!G747="failed",Crowdfunding!H747, "")</f>
        <v>34</v>
      </c>
    </row>
    <row r="748" spans="2:6" x14ac:dyDescent="0.25">
      <c r="B748">
        <f>IF(Crowdfunding!G748="successful",Crowdfunding!H748, "")</f>
        <v>3388</v>
      </c>
      <c r="F748" t="str">
        <f>IF(Crowdfunding!G748="failed",Crowdfunding!H748, "")</f>
        <v/>
      </c>
    </row>
    <row r="749" spans="2:6" x14ac:dyDescent="0.25">
      <c r="B749">
        <f>IF(Crowdfunding!G749="successful",Crowdfunding!H749, "")</f>
        <v>280</v>
      </c>
      <c r="F749" t="str">
        <f>IF(Crowdfunding!G749="failed",Crowdfunding!H749, "")</f>
        <v/>
      </c>
    </row>
    <row r="750" spans="2:6" x14ac:dyDescent="0.25">
      <c r="B750" t="str">
        <f>IF(Crowdfunding!G750="successful",Crowdfunding!H750, "")</f>
        <v/>
      </c>
      <c r="F750" t="str">
        <f>IF(Crowdfunding!G750="failed",Crowdfunding!H750, "")</f>
        <v/>
      </c>
    </row>
    <row r="751" spans="2:6" x14ac:dyDescent="0.25">
      <c r="B751">
        <f>IF(Crowdfunding!G751="successful",Crowdfunding!H751, "")</f>
        <v>366</v>
      </c>
      <c r="F751" t="str">
        <f>IF(Crowdfunding!G751="failed",Crowdfunding!H751, "")</f>
        <v/>
      </c>
    </row>
    <row r="752" spans="2:6" x14ac:dyDescent="0.25">
      <c r="B752" t="str">
        <f>IF(Crowdfunding!G752="successful",Crowdfunding!H752, "")</f>
        <v/>
      </c>
      <c r="F752">
        <f>IF(Crowdfunding!G752="failed",Crowdfunding!H752, "")</f>
        <v>1</v>
      </c>
    </row>
    <row r="753" spans="2:6" x14ac:dyDescent="0.25">
      <c r="B753">
        <f>IF(Crowdfunding!G753="successful",Crowdfunding!H753, "")</f>
        <v>270</v>
      </c>
      <c r="F753" t="str">
        <f>IF(Crowdfunding!G753="failed",Crowdfunding!H753, "")</f>
        <v/>
      </c>
    </row>
    <row r="754" spans="2:6" x14ac:dyDescent="0.25">
      <c r="B754" t="str">
        <f>IF(Crowdfunding!G754="successful",Crowdfunding!H754, "")</f>
        <v/>
      </c>
      <c r="F754" t="str">
        <f>IF(Crowdfunding!G754="failed",Crowdfunding!H754, "")</f>
        <v/>
      </c>
    </row>
    <row r="755" spans="2:6" x14ac:dyDescent="0.25">
      <c r="B755">
        <f>IF(Crowdfunding!G755="successful",Crowdfunding!H755, "")</f>
        <v>137</v>
      </c>
      <c r="F755" t="str">
        <f>IF(Crowdfunding!G755="failed",Crowdfunding!H755, "")</f>
        <v/>
      </c>
    </row>
    <row r="756" spans="2:6" x14ac:dyDescent="0.25">
      <c r="B756">
        <f>IF(Crowdfunding!G756="successful",Crowdfunding!H756, "")</f>
        <v>3205</v>
      </c>
      <c r="F756" t="str">
        <f>IF(Crowdfunding!G756="failed",Crowdfunding!H756, "")</f>
        <v/>
      </c>
    </row>
    <row r="757" spans="2:6" x14ac:dyDescent="0.25">
      <c r="B757">
        <f>IF(Crowdfunding!G757="successful",Crowdfunding!H757, "")</f>
        <v>288</v>
      </c>
      <c r="F757" t="str">
        <f>IF(Crowdfunding!G757="failed",Crowdfunding!H757, "")</f>
        <v/>
      </c>
    </row>
    <row r="758" spans="2:6" x14ac:dyDescent="0.25">
      <c r="B758">
        <f>IF(Crowdfunding!G758="successful",Crowdfunding!H758, "")</f>
        <v>148</v>
      </c>
      <c r="F758" t="str">
        <f>IF(Crowdfunding!G758="failed",Crowdfunding!H758, "")</f>
        <v/>
      </c>
    </row>
    <row r="759" spans="2:6" x14ac:dyDescent="0.25">
      <c r="B759">
        <f>IF(Crowdfunding!G759="successful",Crowdfunding!H759, "")</f>
        <v>114</v>
      </c>
      <c r="F759" t="str">
        <f>IF(Crowdfunding!G759="failed",Crowdfunding!H759, "")</f>
        <v/>
      </c>
    </row>
    <row r="760" spans="2:6" x14ac:dyDescent="0.25">
      <c r="B760">
        <f>IF(Crowdfunding!G760="successful",Crowdfunding!H760, "")</f>
        <v>1518</v>
      </c>
      <c r="F760" t="str">
        <f>IF(Crowdfunding!G760="failed",Crowdfunding!H760, "")</f>
        <v/>
      </c>
    </row>
    <row r="761" spans="2:6" x14ac:dyDescent="0.25">
      <c r="B761" t="str">
        <f>IF(Crowdfunding!G761="successful",Crowdfunding!H761, "")</f>
        <v/>
      </c>
      <c r="F761">
        <f>IF(Crowdfunding!G761="failed",Crowdfunding!H761, "")</f>
        <v>1274</v>
      </c>
    </row>
    <row r="762" spans="2:6" x14ac:dyDescent="0.25">
      <c r="B762" t="str">
        <f>IF(Crowdfunding!G762="successful",Crowdfunding!H762, "")</f>
        <v/>
      </c>
      <c r="F762">
        <f>IF(Crowdfunding!G762="failed",Crowdfunding!H762, "")</f>
        <v>210</v>
      </c>
    </row>
    <row r="763" spans="2:6" x14ac:dyDescent="0.25">
      <c r="B763">
        <f>IF(Crowdfunding!G763="successful",Crowdfunding!H763, "")</f>
        <v>166</v>
      </c>
      <c r="F763" t="str">
        <f>IF(Crowdfunding!G763="failed",Crowdfunding!H763, "")</f>
        <v/>
      </c>
    </row>
    <row r="764" spans="2:6" x14ac:dyDescent="0.25">
      <c r="B764">
        <f>IF(Crowdfunding!G764="successful",Crowdfunding!H764, "")</f>
        <v>100</v>
      </c>
      <c r="F764" t="str">
        <f>IF(Crowdfunding!G764="failed",Crowdfunding!H764, "")</f>
        <v/>
      </c>
    </row>
    <row r="765" spans="2:6" x14ac:dyDescent="0.25">
      <c r="B765">
        <f>IF(Crowdfunding!G765="successful",Crowdfunding!H765, "")</f>
        <v>235</v>
      </c>
      <c r="F765" t="str">
        <f>IF(Crowdfunding!G765="failed",Crowdfunding!H765, "")</f>
        <v/>
      </c>
    </row>
    <row r="766" spans="2:6" x14ac:dyDescent="0.25">
      <c r="B766">
        <f>IF(Crowdfunding!G766="successful",Crowdfunding!H766, "")</f>
        <v>148</v>
      </c>
      <c r="F766" t="str">
        <f>IF(Crowdfunding!G766="failed",Crowdfunding!H766, "")</f>
        <v/>
      </c>
    </row>
    <row r="767" spans="2:6" x14ac:dyDescent="0.25">
      <c r="B767">
        <f>IF(Crowdfunding!G767="successful",Crowdfunding!H767, "")</f>
        <v>198</v>
      </c>
      <c r="F767" t="str">
        <f>IF(Crowdfunding!G767="failed",Crowdfunding!H767, "")</f>
        <v/>
      </c>
    </row>
    <row r="768" spans="2:6" x14ac:dyDescent="0.25">
      <c r="B768" t="str">
        <f>IF(Crowdfunding!G768="successful",Crowdfunding!H768, "")</f>
        <v/>
      </c>
      <c r="F768">
        <f>IF(Crowdfunding!G768="failed",Crowdfunding!H768, "")</f>
        <v>248</v>
      </c>
    </row>
    <row r="769" spans="2:6" x14ac:dyDescent="0.25">
      <c r="B769" t="str">
        <f>IF(Crowdfunding!G769="successful",Crowdfunding!H769, "")</f>
        <v/>
      </c>
      <c r="F769">
        <f>IF(Crowdfunding!G769="failed",Crowdfunding!H769, "")</f>
        <v>513</v>
      </c>
    </row>
    <row r="770" spans="2:6" x14ac:dyDescent="0.25">
      <c r="B770">
        <f>IF(Crowdfunding!G770="successful",Crowdfunding!H770, "")</f>
        <v>150</v>
      </c>
      <c r="F770" t="str">
        <f>IF(Crowdfunding!G770="failed",Crowdfunding!H770, "")</f>
        <v/>
      </c>
    </row>
    <row r="771" spans="2:6" x14ac:dyDescent="0.25">
      <c r="B771" t="str">
        <f>IF(Crowdfunding!G771="successful",Crowdfunding!H771, "")</f>
        <v/>
      </c>
      <c r="F771">
        <f>IF(Crowdfunding!G771="failed",Crowdfunding!H771, "")</f>
        <v>3410</v>
      </c>
    </row>
    <row r="772" spans="2:6" x14ac:dyDescent="0.25">
      <c r="B772">
        <f>IF(Crowdfunding!G772="successful",Crowdfunding!H772, "")</f>
        <v>216</v>
      </c>
      <c r="F772" t="str">
        <f>IF(Crowdfunding!G772="failed",Crowdfunding!H772, "")</f>
        <v/>
      </c>
    </row>
    <row r="773" spans="2:6" x14ac:dyDescent="0.25">
      <c r="B773" t="str">
        <f>IF(Crowdfunding!G773="successful",Crowdfunding!H773, "")</f>
        <v/>
      </c>
      <c r="F773" t="str">
        <f>IF(Crowdfunding!G773="failed",Crowdfunding!H773, "")</f>
        <v/>
      </c>
    </row>
    <row r="774" spans="2:6" x14ac:dyDescent="0.25">
      <c r="B774">
        <f>IF(Crowdfunding!G774="successful",Crowdfunding!H774, "")</f>
        <v>5139</v>
      </c>
      <c r="F774" t="str">
        <f>IF(Crowdfunding!G774="failed",Crowdfunding!H774, "")</f>
        <v/>
      </c>
    </row>
    <row r="775" spans="2:6" x14ac:dyDescent="0.25">
      <c r="B775">
        <f>IF(Crowdfunding!G775="successful",Crowdfunding!H775, "")</f>
        <v>2353</v>
      </c>
      <c r="F775" t="str">
        <f>IF(Crowdfunding!G775="failed",Crowdfunding!H775, "")</f>
        <v/>
      </c>
    </row>
    <row r="776" spans="2:6" x14ac:dyDescent="0.25">
      <c r="B776">
        <f>IF(Crowdfunding!G776="successful",Crowdfunding!H776, "")</f>
        <v>78</v>
      </c>
      <c r="F776" t="str">
        <f>IF(Crowdfunding!G776="failed",Crowdfunding!H776, "")</f>
        <v/>
      </c>
    </row>
    <row r="777" spans="2:6" x14ac:dyDescent="0.25">
      <c r="B777" t="str">
        <f>IF(Crowdfunding!G777="successful",Crowdfunding!H777, "")</f>
        <v/>
      </c>
      <c r="F777">
        <f>IF(Crowdfunding!G777="failed",Crowdfunding!H777, "")</f>
        <v>10</v>
      </c>
    </row>
    <row r="778" spans="2:6" x14ac:dyDescent="0.25">
      <c r="B778" t="str">
        <f>IF(Crowdfunding!G778="successful",Crowdfunding!H778, "")</f>
        <v/>
      </c>
      <c r="F778">
        <f>IF(Crowdfunding!G778="failed",Crowdfunding!H778, "")</f>
        <v>2201</v>
      </c>
    </row>
    <row r="779" spans="2:6" x14ac:dyDescent="0.25">
      <c r="B779" t="str">
        <f>IF(Crowdfunding!G779="successful",Crowdfunding!H779, "")</f>
        <v/>
      </c>
      <c r="F779">
        <f>IF(Crowdfunding!G779="failed",Crowdfunding!H779, "")</f>
        <v>676</v>
      </c>
    </row>
    <row r="780" spans="2:6" x14ac:dyDescent="0.25">
      <c r="B780">
        <f>IF(Crowdfunding!G780="successful",Crowdfunding!H780, "")</f>
        <v>174</v>
      </c>
      <c r="F780" t="str">
        <f>IF(Crowdfunding!G780="failed",Crowdfunding!H780, "")</f>
        <v/>
      </c>
    </row>
    <row r="781" spans="2:6" x14ac:dyDescent="0.25">
      <c r="B781" t="str">
        <f>IF(Crowdfunding!G781="successful",Crowdfunding!H781, "")</f>
        <v/>
      </c>
      <c r="F781">
        <f>IF(Crowdfunding!G781="failed",Crowdfunding!H781, "")</f>
        <v>831</v>
      </c>
    </row>
    <row r="782" spans="2:6" x14ac:dyDescent="0.25">
      <c r="B782">
        <f>IF(Crowdfunding!G782="successful",Crowdfunding!H782, "")</f>
        <v>164</v>
      </c>
      <c r="F782" t="str">
        <f>IF(Crowdfunding!G782="failed",Crowdfunding!H782, "")</f>
        <v/>
      </c>
    </row>
    <row r="783" spans="2:6" x14ac:dyDescent="0.25">
      <c r="B783" t="str">
        <f>IF(Crowdfunding!G783="successful",Crowdfunding!H783, "")</f>
        <v/>
      </c>
      <c r="F783" t="str">
        <f>IF(Crowdfunding!G783="failed",Crowdfunding!H783, "")</f>
        <v/>
      </c>
    </row>
    <row r="784" spans="2:6" x14ac:dyDescent="0.25">
      <c r="B784">
        <f>IF(Crowdfunding!G784="successful",Crowdfunding!H784, "")</f>
        <v>161</v>
      </c>
      <c r="F784" t="str">
        <f>IF(Crowdfunding!G784="failed",Crowdfunding!H784, "")</f>
        <v/>
      </c>
    </row>
    <row r="785" spans="2:6" x14ac:dyDescent="0.25">
      <c r="B785">
        <f>IF(Crowdfunding!G785="successful",Crowdfunding!H785, "")</f>
        <v>138</v>
      </c>
      <c r="F785" t="str">
        <f>IF(Crowdfunding!G785="failed",Crowdfunding!H785, "")</f>
        <v/>
      </c>
    </row>
    <row r="786" spans="2:6" x14ac:dyDescent="0.25">
      <c r="B786">
        <f>IF(Crowdfunding!G786="successful",Crowdfunding!H786, "")</f>
        <v>3308</v>
      </c>
      <c r="F786" t="str">
        <f>IF(Crowdfunding!G786="failed",Crowdfunding!H786, "")</f>
        <v/>
      </c>
    </row>
    <row r="787" spans="2:6" x14ac:dyDescent="0.25">
      <c r="B787">
        <f>IF(Crowdfunding!G787="successful",Crowdfunding!H787, "")</f>
        <v>127</v>
      </c>
      <c r="F787" t="str">
        <f>IF(Crowdfunding!G787="failed",Crowdfunding!H787, "")</f>
        <v/>
      </c>
    </row>
    <row r="788" spans="2:6" x14ac:dyDescent="0.25">
      <c r="B788">
        <f>IF(Crowdfunding!G788="successful",Crowdfunding!H788, "")</f>
        <v>207</v>
      </c>
      <c r="F788" t="str">
        <f>IF(Crowdfunding!G788="failed",Crowdfunding!H788, "")</f>
        <v/>
      </c>
    </row>
    <row r="789" spans="2:6" x14ac:dyDescent="0.25">
      <c r="B789" t="str">
        <f>IF(Crowdfunding!G789="successful",Crowdfunding!H789, "")</f>
        <v/>
      </c>
      <c r="F789">
        <f>IF(Crowdfunding!G789="failed",Crowdfunding!H789, "")</f>
        <v>859</v>
      </c>
    </row>
    <row r="790" spans="2:6" x14ac:dyDescent="0.25">
      <c r="B790" t="str">
        <f>IF(Crowdfunding!G790="successful",Crowdfunding!H790, "")</f>
        <v/>
      </c>
      <c r="F790" t="str">
        <f>IF(Crowdfunding!G790="failed",Crowdfunding!H790, "")</f>
        <v/>
      </c>
    </row>
    <row r="791" spans="2:6" x14ac:dyDescent="0.25">
      <c r="B791" t="str">
        <f>IF(Crowdfunding!G791="successful",Crowdfunding!H791, "")</f>
        <v/>
      </c>
      <c r="F791">
        <f>IF(Crowdfunding!G791="failed",Crowdfunding!H791, "")</f>
        <v>45</v>
      </c>
    </row>
    <row r="792" spans="2:6" x14ac:dyDescent="0.25">
      <c r="B792" t="str">
        <f>IF(Crowdfunding!G792="successful",Crowdfunding!H792, "")</f>
        <v/>
      </c>
      <c r="F792" t="str">
        <f>IF(Crowdfunding!G792="failed",Crowdfunding!H792, "")</f>
        <v/>
      </c>
    </row>
    <row r="793" spans="2:6" x14ac:dyDescent="0.25">
      <c r="B793" t="str">
        <f>IF(Crowdfunding!G793="successful",Crowdfunding!H793, "")</f>
        <v/>
      </c>
      <c r="F793">
        <f>IF(Crowdfunding!G793="failed",Crowdfunding!H793, "")</f>
        <v>6</v>
      </c>
    </row>
    <row r="794" spans="2:6" x14ac:dyDescent="0.25">
      <c r="B794" t="str">
        <f>IF(Crowdfunding!G794="successful",Crowdfunding!H794, "")</f>
        <v/>
      </c>
      <c r="F794">
        <f>IF(Crowdfunding!G794="failed",Crowdfunding!H794, "")</f>
        <v>7</v>
      </c>
    </row>
    <row r="795" spans="2:6" x14ac:dyDescent="0.25">
      <c r="B795">
        <f>IF(Crowdfunding!G795="successful",Crowdfunding!H795, "")</f>
        <v>181</v>
      </c>
      <c r="F795" t="str">
        <f>IF(Crowdfunding!G795="failed",Crowdfunding!H795, "")</f>
        <v/>
      </c>
    </row>
    <row r="796" spans="2:6" x14ac:dyDescent="0.25">
      <c r="B796">
        <f>IF(Crowdfunding!G796="successful",Crowdfunding!H796, "")</f>
        <v>110</v>
      </c>
      <c r="F796" t="str">
        <f>IF(Crowdfunding!G796="failed",Crowdfunding!H796, "")</f>
        <v/>
      </c>
    </row>
    <row r="797" spans="2:6" x14ac:dyDescent="0.25">
      <c r="B797" t="str">
        <f>IF(Crowdfunding!G797="successful",Crowdfunding!H797, "")</f>
        <v/>
      </c>
      <c r="F797">
        <f>IF(Crowdfunding!G797="failed",Crowdfunding!H797, "")</f>
        <v>31</v>
      </c>
    </row>
    <row r="798" spans="2:6" x14ac:dyDescent="0.25">
      <c r="B798" t="str">
        <f>IF(Crowdfunding!G798="successful",Crowdfunding!H798, "")</f>
        <v/>
      </c>
      <c r="F798">
        <f>IF(Crowdfunding!G798="failed",Crowdfunding!H798, "")</f>
        <v>78</v>
      </c>
    </row>
    <row r="799" spans="2:6" x14ac:dyDescent="0.25">
      <c r="B799">
        <f>IF(Crowdfunding!G799="successful",Crowdfunding!H799, "")</f>
        <v>185</v>
      </c>
      <c r="F799" t="str">
        <f>IF(Crowdfunding!G799="failed",Crowdfunding!H799, "")</f>
        <v/>
      </c>
    </row>
    <row r="800" spans="2:6" x14ac:dyDescent="0.25">
      <c r="B800">
        <f>IF(Crowdfunding!G800="successful",Crowdfunding!H800, "")</f>
        <v>121</v>
      </c>
      <c r="F800" t="str">
        <f>IF(Crowdfunding!G800="failed",Crowdfunding!H800, "")</f>
        <v/>
      </c>
    </row>
    <row r="801" spans="2:6" x14ac:dyDescent="0.25">
      <c r="B801" t="str">
        <f>IF(Crowdfunding!G801="successful",Crowdfunding!H801, "")</f>
        <v/>
      </c>
      <c r="F801">
        <f>IF(Crowdfunding!G801="failed",Crowdfunding!H801, "")</f>
        <v>1225</v>
      </c>
    </row>
    <row r="802" spans="2:6" x14ac:dyDescent="0.25">
      <c r="B802" t="str">
        <f>IF(Crowdfunding!G802="successful",Crowdfunding!H802, "")</f>
        <v/>
      </c>
      <c r="F802">
        <f>IF(Crowdfunding!G802="failed",Crowdfunding!H802, "")</f>
        <v>1</v>
      </c>
    </row>
    <row r="803" spans="2:6" x14ac:dyDescent="0.25">
      <c r="B803">
        <f>IF(Crowdfunding!G803="successful",Crowdfunding!H803, "")</f>
        <v>106</v>
      </c>
      <c r="F803" t="str">
        <f>IF(Crowdfunding!G803="failed",Crowdfunding!H803, "")</f>
        <v/>
      </c>
    </row>
    <row r="804" spans="2:6" x14ac:dyDescent="0.25">
      <c r="B804">
        <f>IF(Crowdfunding!G804="successful",Crowdfunding!H804, "")</f>
        <v>142</v>
      </c>
      <c r="F804" t="str">
        <f>IF(Crowdfunding!G804="failed",Crowdfunding!H804, "")</f>
        <v/>
      </c>
    </row>
    <row r="805" spans="2:6" x14ac:dyDescent="0.25">
      <c r="B805">
        <f>IF(Crowdfunding!G805="successful",Crowdfunding!H805, "")</f>
        <v>233</v>
      </c>
      <c r="F805" t="str">
        <f>IF(Crowdfunding!G805="failed",Crowdfunding!H805, "")</f>
        <v/>
      </c>
    </row>
    <row r="806" spans="2:6" x14ac:dyDescent="0.25">
      <c r="B806">
        <f>IF(Crowdfunding!G806="successful",Crowdfunding!H806, "")</f>
        <v>218</v>
      </c>
      <c r="F806" t="str">
        <f>IF(Crowdfunding!G806="failed",Crowdfunding!H806, "")</f>
        <v/>
      </c>
    </row>
    <row r="807" spans="2:6" x14ac:dyDescent="0.25">
      <c r="B807" t="str">
        <f>IF(Crowdfunding!G807="successful",Crowdfunding!H807, "")</f>
        <v/>
      </c>
      <c r="F807">
        <f>IF(Crowdfunding!G807="failed",Crowdfunding!H807, "")</f>
        <v>67</v>
      </c>
    </row>
    <row r="808" spans="2:6" x14ac:dyDescent="0.25">
      <c r="B808">
        <f>IF(Crowdfunding!G808="successful",Crowdfunding!H808, "")</f>
        <v>76</v>
      </c>
      <c r="F808" t="str">
        <f>IF(Crowdfunding!G808="failed",Crowdfunding!H808, "")</f>
        <v/>
      </c>
    </row>
    <row r="809" spans="2:6" x14ac:dyDescent="0.25">
      <c r="B809">
        <f>IF(Crowdfunding!G809="successful",Crowdfunding!H809, "")</f>
        <v>43</v>
      </c>
      <c r="F809" t="str">
        <f>IF(Crowdfunding!G809="failed",Crowdfunding!H809, "")</f>
        <v/>
      </c>
    </row>
    <row r="810" spans="2:6" x14ac:dyDescent="0.25">
      <c r="B810" t="str">
        <f>IF(Crowdfunding!G810="successful",Crowdfunding!H810, "")</f>
        <v/>
      </c>
      <c r="F810">
        <f>IF(Crowdfunding!G810="failed",Crowdfunding!H810, "")</f>
        <v>19</v>
      </c>
    </row>
    <row r="811" spans="2:6" x14ac:dyDescent="0.25">
      <c r="B811" t="str">
        <f>IF(Crowdfunding!G811="successful",Crowdfunding!H811, "")</f>
        <v/>
      </c>
      <c r="F811">
        <f>IF(Crowdfunding!G811="failed",Crowdfunding!H811, "")</f>
        <v>2108</v>
      </c>
    </row>
    <row r="812" spans="2:6" x14ac:dyDescent="0.25">
      <c r="B812">
        <f>IF(Crowdfunding!G812="successful",Crowdfunding!H812, "")</f>
        <v>221</v>
      </c>
      <c r="F812" t="str">
        <f>IF(Crowdfunding!G812="failed",Crowdfunding!H812, "")</f>
        <v/>
      </c>
    </row>
    <row r="813" spans="2:6" x14ac:dyDescent="0.25">
      <c r="B813" t="str">
        <f>IF(Crowdfunding!G813="successful",Crowdfunding!H813, "")</f>
        <v/>
      </c>
      <c r="F813">
        <f>IF(Crowdfunding!G813="failed",Crowdfunding!H813, "")</f>
        <v>679</v>
      </c>
    </row>
    <row r="814" spans="2:6" x14ac:dyDescent="0.25">
      <c r="B814">
        <f>IF(Crowdfunding!G814="successful",Crowdfunding!H814, "")</f>
        <v>2805</v>
      </c>
      <c r="F814" t="str">
        <f>IF(Crowdfunding!G814="failed",Crowdfunding!H814, "")</f>
        <v/>
      </c>
    </row>
    <row r="815" spans="2:6" x14ac:dyDescent="0.25">
      <c r="B815">
        <f>IF(Crowdfunding!G815="successful",Crowdfunding!H815, "")</f>
        <v>68</v>
      </c>
      <c r="F815" t="str">
        <f>IF(Crowdfunding!G815="failed",Crowdfunding!H815, "")</f>
        <v/>
      </c>
    </row>
    <row r="816" spans="2:6" x14ac:dyDescent="0.25">
      <c r="B816" t="str">
        <f>IF(Crowdfunding!G816="successful",Crowdfunding!H816, "")</f>
        <v/>
      </c>
      <c r="F816">
        <f>IF(Crowdfunding!G816="failed",Crowdfunding!H816, "")</f>
        <v>36</v>
      </c>
    </row>
    <row r="817" spans="2:6" x14ac:dyDescent="0.25">
      <c r="B817">
        <f>IF(Crowdfunding!G817="successful",Crowdfunding!H817, "")</f>
        <v>183</v>
      </c>
      <c r="F817" t="str">
        <f>IF(Crowdfunding!G817="failed",Crowdfunding!H817, "")</f>
        <v/>
      </c>
    </row>
    <row r="818" spans="2:6" x14ac:dyDescent="0.25">
      <c r="B818">
        <f>IF(Crowdfunding!G818="successful",Crowdfunding!H818, "")</f>
        <v>133</v>
      </c>
      <c r="F818" t="str">
        <f>IF(Crowdfunding!G818="failed",Crowdfunding!H818, "")</f>
        <v/>
      </c>
    </row>
    <row r="819" spans="2:6" x14ac:dyDescent="0.25">
      <c r="B819">
        <f>IF(Crowdfunding!G819="successful",Crowdfunding!H819, "")</f>
        <v>2489</v>
      </c>
      <c r="F819" t="str">
        <f>IF(Crowdfunding!G819="failed",Crowdfunding!H819, "")</f>
        <v/>
      </c>
    </row>
    <row r="820" spans="2:6" x14ac:dyDescent="0.25">
      <c r="B820">
        <f>IF(Crowdfunding!G820="successful",Crowdfunding!H820, "")</f>
        <v>69</v>
      </c>
      <c r="F820" t="str">
        <f>IF(Crowdfunding!G820="failed",Crowdfunding!H820, "")</f>
        <v/>
      </c>
    </row>
    <row r="821" spans="2:6" x14ac:dyDescent="0.25">
      <c r="B821" t="str">
        <f>IF(Crowdfunding!G821="successful",Crowdfunding!H821, "")</f>
        <v/>
      </c>
      <c r="F821">
        <f>IF(Crowdfunding!G821="failed",Crowdfunding!H821, "")</f>
        <v>47</v>
      </c>
    </row>
    <row r="822" spans="2:6" x14ac:dyDescent="0.25">
      <c r="B822">
        <f>IF(Crowdfunding!G822="successful",Crowdfunding!H822, "")</f>
        <v>279</v>
      </c>
      <c r="F822" t="str">
        <f>IF(Crowdfunding!G822="failed",Crowdfunding!H822, "")</f>
        <v/>
      </c>
    </row>
    <row r="823" spans="2:6" x14ac:dyDescent="0.25">
      <c r="B823">
        <f>IF(Crowdfunding!G823="successful",Crowdfunding!H823, "")</f>
        <v>210</v>
      </c>
      <c r="F823" t="str">
        <f>IF(Crowdfunding!G823="failed",Crowdfunding!H823, "")</f>
        <v/>
      </c>
    </row>
    <row r="824" spans="2:6" x14ac:dyDescent="0.25">
      <c r="B824">
        <f>IF(Crowdfunding!G824="successful",Crowdfunding!H824, "")</f>
        <v>2100</v>
      </c>
      <c r="F824" t="str">
        <f>IF(Crowdfunding!G824="failed",Crowdfunding!H824, "")</f>
        <v/>
      </c>
    </row>
    <row r="825" spans="2:6" x14ac:dyDescent="0.25">
      <c r="B825">
        <f>IF(Crowdfunding!G825="successful",Crowdfunding!H825, "")</f>
        <v>252</v>
      </c>
      <c r="F825" t="str">
        <f>IF(Crowdfunding!G825="failed",Crowdfunding!H825, "")</f>
        <v/>
      </c>
    </row>
    <row r="826" spans="2:6" x14ac:dyDescent="0.25">
      <c r="B826">
        <f>IF(Crowdfunding!G826="successful",Crowdfunding!H826, "")</f>
        <v>1280</v>
      </c>
      <c r="F826" t="str">
        <f>IF(Crowdfunding!G826="failed",Crowdfunding!H826, "")</f>
        <v/>
      </c>
    </row>
    <row r="827" spans="2:6" x14ac:dyDescent="0.25">
      <c r="B827">
        <f>IF(Crowdfunding!G827="successful",Crowdfunding!H827, "")</f>
        <v>157</v>
      </c>
      <c r="F827" t="str">
        <f>IF(Crowdfunding!G827="failed",Crowdfunding!H827, "")</f>
        <v/>
      </c>
    </row>
    <row r="828" spans="2:6" x14ac:dyDescent="0.25">
      <c r="B828">
        <f>IF(Crowdfunding!G828="successful",Crowdfunding!H828, "")</f>
        <v>194</v>
      </c>
      <c r="F828" t="str">
        <f>IF(Crowdfunding!G828="failed",Crowdfunding!H828, "")</f>
        <v/>
      </c>
    </row>
    <row r="829" spans="2:6" x14ac:dyDescent="0.25">
      <c r="B829">
        <f>IF(Crowdfunding!G829="successful",Crowdfunding!H829, "")</f>
        <v>82</v>
      </c>
      <c r="F829" t="str">
        <f>IF(Crowdfunding!G829="failed",Crowdfunding!H829, "")</f>
        <v/>
      </c>
    </row>
    <row r="830" spans="2:6" x14ac:dyDescent="0.25">
      <c r="B830" t="str">
        <f>IF(Crowdfunding!G830="successful",Crowdfunding!H830, "")</f>
        <v/>
      </c>
      <c r="F830">
        <f>IF(Crowdfunding!G830="failed",Crowdfunding!H830, "")</f>
        <v>70</v>
      </c>
    </row>
    <row r="831" spans="2:6" x14ac:dyDescent="0.25">
      <c r="B831" t="str">
        <f>IF(Crowdfunding!G831="successful",Crowdfunding!H831, "")</f>
        <v/>
      </c>
      <c r="F831">
        <f>IF(Crowdfunding!G831="failed",Crowdfunding!H831, "")</f>
        <v>154</v>
      </c>
    </row>
    <row r="832" spans="2:6" x14ac:dyDescent="0.25">
      <c r="B832" t="str">
        <f>IF(Crowdfunding!G832="successful",Crowdfunding!H832, "")</f>
        <v/>
      </c>
      <c r="F832">
        <f>IF(Crowdfunding!G832="failed",Crowdfunding!H832, "")</f>
        <v>22</v>
      </c>
    </row>
    <row r="833" spans="2:6" x14ac:dyDescent="0.25">
      <c r="B833">
        <f>IF(Crowdfunding!G833="successful",Crowdfunding!H833, "")</f>
        <v>4233</v>
      </c>
      <c r="F833" t="str">
        <f>IF(Crowdfunding!G833="failed",Crowdfunding!H833, "")</f>
        <v/>
      </c>
    </row>
    <row r="834" spans="2:6" x14ac:dyDescent="0.25">
      <c r="B834">
        <f>IF(Crowdfunding!G834="successful",Crowdfunding!H834, "")</f>
        <v>1297</v>
      </c>
      <c r="F834" t="str">
        <f>IF(Crowdfunding!G834="failed",Crowdfunding!H834, "")</f>
        <v/>
      </c>
    </row>
    <row r="835" spans="2:6" x14ac:dyDescent="0.25">
      <c r="B835">
        <f>IF(Crowdfunding!G835="successful",Crowdfunding!H835, "")</f>
        <v>165</v>
      </c>
      <c r="F835" t="str">
        <f>IF(Crowdfunding!G835="failed",Crowdfunding!H835, "")</f>
        <v/>
      </c>
    </row>
    <row r="836" spans="2:6" x14ac:dyDescent="0.25">
      <c r="B836">
        <f>IF(Crowdfunding!G836="successful",Crowdfunding!H836, "")</f>
        <v>119</v>
      </c>
      <c r="F836" t="str">
        <f>IF(Crowdfunding!G836="failed",Crowdfunding!H836, "")</f>
        <v/>
      </c>
    </row>
    <row r="837" spans="2:6" x14ac:dyDescent="0.25">
      <c r="B837" t="str">
        <f>IF(Crowdfunding!G837="successful",Crowdfunding!H837, "")</f>
        <v/>
      </c>
      <c r="F837">
        <f>IF(Crowdfunding!G837="failed",Crowdfunding!H837, "")</f>
        <v>1758</v>
      </c>
    </row>
    <row r="838" spans="2:6" x14ac:dyDescent="0.25">
      <c r="B838" t="str">
        <f>IF(Crowdfunding!G838="successful",Crowdfunding!H838, "")</f>
        <v/>
      </c>
      <c r="F838">
        <f>IF(Crowdfunding!G838="failed",Crowdfunding!H838, "")</f>
        <v>94</v>
      </c>
    </row>
    <row r="839" spans="2:6" x14ac:dyDescent="0.25">
      <c r="B839">
        <f>IF(Crowdfunding!G839="successful",Crowdfunding!H839, "")</f>
        <v>1797</v>
      </c>
      <c r="F839" t="str">
        <f>IF(Crowdfunding!G839="failed",Crowdfunding!H839, "")</f>
        <v/>
      </c>
    </row>
    <row r="840" spans="2:6" x14ac:dyDescent="0.25">
      <c r="B840">
        <f>IF(Crowdfunding!G840="successful",Crowdfunding!H840, "")</f>
        <v>261</v>
      </c>
      <c r="F840" t="str">
        <f>IF(Crowdfunding!G840="failed",Crowdfunding!H840, "")</f>
        <v/>
      </c>
    </row>
    <row r="841" spans="2:6" x14ac:dyDescent="0.25">
      <c r="B841">
        <f>IF(Crowdfunding!G841="successful",Crowdfunding!H841, "")</f>
        <v>157</v>
      </c>
      <c r="F841" t="str">
        <f>IF(Crowdfunding!G841="failed",Crowdfunding!H841, "")</f>
        <v/>
      </c>
    </row>
    <row r="842" spans="2:6" x14ac:dyDescent="0.25">
      <c r="B842">
        <f>IF(Crowdfunding!G842="successful",Crowdfunding!H842, "")</f>
        <v>3533</v>
      </c>
      <c r="F842" t="str">
        <f>IF(Crowdfunding!G842="failed",Crowdfunding!H842, "")</f>
        <v/>
      </c>
    </row>
    <row r="843" spans="2:6" x14ac:dyDescent="0.25">
      <c r="B843">
        <f>IF(Crowdfunding!G843="successful",Crowdfunding!H843, "")</f>
        <v>155</v>
      </c>
      <c r="F843" t="str">
        <f>IF(Crowdfunding!G843="failed",Crowdfunding!H843, "")</f>
        <v/>
      </c>
    </row>
    <row r="844" spans="2:6" x14ac:dyDescent="0.25">
      <c r="B844">
        <f>IF(Crowdfunding!G844="successful",Crowdfunding!H844, "")</f>
        <v>132</v>
      </c>
      <c r="F844" t="str">
        <f>IF(Crowdfunding!G844="failed",Crowdfunding!H844, "")</f>
        <v/>
      </c>
    </row>
    <row r="845" spans="2:6" x14ac:dyDescent="0.25">
      <c r="B845" t="str">
        <f>IF(Crowdfunding!G845="successful",Crowdfunding!H845, "")</f>
        <v/>
      </c>
      <c r="F845">
        <f>IF(Crowdfunding!G845="failed",Crowdfunding!H845, "")</f>
        <v>33</v>
      </c>
    </row>
    <row r="846" spans="2:6" x14ac:dyDescent="0.25">
      <c r="B846" t="str">
        <f>IF(Crowdfunding!G846="successful",Crowdfunding!H846, "")</f>
        <v/>
      </c>
      <c r="F846" t="str">
        <f>IF(Crowdfunding!G846="failed",Crowdfunding!H846, "")</f>
        <v/>
      </c>
    </row>
    <row r="847" spans="2:6" x14ac:dyDescent="0.25">
      <c r="B847">
        <f>IF(Crowdfunding!G847="successful",Crowdfunding!H847, "")</f>
        <v>1354</v>
      </c>
      <c r="F847" t="str">
        <f>IF(Crowdfunding!G847="failed",Crowdfunding!H847, "")</f>
        <v/>
      </c>
    </row>
    <row r="848" spans="2:6" x14ac:dyDescent="0.25">
      <c r="B848">
        <f>IF(Crowdfunding!G848="successful",Crowdfunding!H848, "")</f>
        <v>48</v>
      </c>
      <c r="F848" t="str">
        <f>IF(Crowdfunding!G848="failed",Crowdfunding!H848, "")</f>
        <v/>
      </c>
    </row>
    <row r="849" spans="2:6" x14ac:dyDescent="0.25">
      <c r="B849">
        <f>IF(Crowdfunding!G849="successful",Crowdfunding!H849, "")</f>
        <v>110</v>
      </c>
      <c r="F849" t="str">
        <f>IF(Crowdfunding!G849="failed",Crowdfunding!H849, "")</f>
        <v/>
      </c>
    </row>
    <row r="850" spans="2:6" x14ac:dyDescent="0.25">
      <c r="B850">
        <f>IF(Crowdfunding!G850="successful",Crowdfunding!H850, "")</f>
        <v>172</v>
      </c>
      <c r="F850" t="str">
        <f>IF(Crowdfunding!G850="failed",Crowdfunding!H850, "")</f>
        <v/>
      </c>
    </row>
    <row r="851" spans="2:6" x14ac:dyDescent="0.25">
      <c r="B851">
        <f>IF(Crowdfunding!G851="successful",Crowdfunding!H851, "")</f>
        <v>307</v>
      </c>
      <c r="F851" t="str">
        <f>IF(Crowdfunding!G851="failed",Crowdfunding!H851, "")</f>
        <v/>
      </c>
    </row>
    <row r="852" spans="2:6" x14ac:dyDescent="0.25">
      <c r="B852" t="str">
        <f>IF(Crowdfunding!G852="successful",Crowdfunding!H852, "")</f>
        <v/>
      </c>
      <c r="F852">
        <f>IF(Crowdfunding!G852="failed",Crowdfunding!H852, "")</f>
        <v>1</v>
      </c>
    </row>
    <row r="853" spans="2:6" x14ac:dyDescent="0.25">
      <c r="B853">
        <f>IF(Crowdfunding!G853="successful",Crowdfunding!H853, "")</f>
        <v>160</v>
      </c>
      <c r="F853" t="str">
        <f>IF(Crowdfunding!G853="failed",Crowdfunding!H853, "")</f>
        <v/>
      </c>
    </row>
    <row r="854" spans="2:6" x14ac:dyDescent="0.25">
      <c r="B854" t="str">
        <f>IF(Crowdfunding!G854="successful",Crowdfunding!H854, "")</f>
        <v/>
      </c>
      <c r="F854">
        <f>IF(Crowdfunding!G854="failed",Crowdfunding!H854, "")</f>
        <v>31</v>
      </c>
    </row>
    <row r="855" spans="2:6" x14ac:dyDescent="0.25">
      <c r="B855">
        <f>IF(Crowdfunding!G855="successful",Crowdfunding!H855, "")</f>
        <v>1467</v>
      </c>
      <c r="F855" t="str">
        <f>IF(Crowdfunding!G855="failed",Crowdfunding!H855, "")</f>
        <v/>
      </c>
    </row>
    <row r="856" spans="2:6" x14ac:dyDescent="0.25">
      <c r="B856">
        <f>IF(Crowdfunding!G856="successful",Crowdfunding!H856, "")</f>
        <v>2662</v>
      </c>
      <c r="F856" t="str">
        <f>IF(Crowdfunding!G856="failed",Crowdfunding!H856, "")</f>
        <v/>
      </c>
    </row>
    <row r="857" spans="2:6" x14ac:dyDescent="0.25">
      <c r="B857">
        <f>IF(Crowdfunding!G857="successful",Crowdfunding!H857, "")</f>
        <v>452</v>
      </c>
      <c r="F857" t="str">
        <f>IF(Crowdfunding!G857="failed",Crowdfunding!H857, "")</f>
        <v/>
      </c>
    </row>
    <row r="858" spans="2:6" x14ac:dyDescent="0.25">
      <c r="B858">
        <f>IF(Crowdfunding!G858="successful",Crowdfunding!H858, "")</f>
        <v>158</v>
      </c>
      <c r="F858" t="str">
        <f>IF(Crowdfunding!G858="failed",Crowdfunding!H858, "")</f>
        <v/>
      </c>
    </row>
    <row r="859" spans="2:6" x14ac:dyDescent="0.25">
      <c r="B859">
        <f>IF(Crowdfunding!G859="successful",Crowdfunding!H859, "")</f>
        <v>225</v>
      </c>
      <c r="F859" t="str">
        <f>IF(Crowdfunding!G859="failed",Crowdfunding!H859, "")</f>
        <v/>
      </c>
    </row>
    <row r="860" spans="2:6" x14ac:dyDescent="0.25">
      <c r="B860" t="str">
        <f>IF(Crowdfunding!G860="successful",Crowdfunding!H860, "")</f>
        <v/>
      </c>
      <c r="F860">
        <f>IF(Crowdfunding!G860="failed",Crowdfunding!H860, "")</f>
        <v>35</v>
      </c>
    </row>
    <row r="861" spans="2:6" x14ac:dyDescent="0.25">
      <c r="B861" t="str">
        <f>IF(Crowdfunding!G861="successful",Crowdfunding!H861, "")</f>
        <v/>
      </c>
      <c r="F861">
        <f>IF(Crowdfunding!G861="failed",Crowdfunding!H861, "")</f>
        <v>63</v>
      </c>
    </row>
    <row r="862" spans="2:6" x14ac:dyDescent="0.25">
      <c r="B862">
        <f>IF(Crowdfunding!G862="successful",Crowdfunding!H862, "")</f>
        <v>65</v>
      </c>
      <c r="F862" t="str">
        <f>IF(Crowdfunding!G862="failed",Crowdfunding!H862, "")</f>
        <v/>
      </c>
    </row>
    <row r="863" spans="2:6" x14ac:dyDescent="0.25">
      <c r="B863">
        <f>IF(Crowdfunding!G863="successful",Crowdfunding!H863, "")</f>
        <v>163</v>
      </c>
      <c r="F863" t="str">
        <f>IF(Crowdfunding!G863="failed",Crowdfunding!H863, "")</f>
        <v/>
      </c>
    </row>
    <row r="864" spans="2:6" x14ac:dyDescent="0.25">
      <c r="B864">
        <f>IF(Crowdfunding!G864="successful",Crowdfunding!H864, "")</f>
        <v>85</v>
      </c>
      <c r="F864" t="str">
        <f>IF(Crowdfunding!G864="failed",Crowdfunding!H864, "")</f>
        <v/>
      </c>
    </row>
    <row r="865" spans="2:6" x14ac:dyDescent="0.25">
      <c r="B865">
        <f>IF(Crowdfunding!G865="successful",Crowdfunding!H865, "")</f>
        <v>217</v>
      </c>
      <c r="F865" t="str">
        <f>IF(Crowdfunding!G865="failed",Crowdfunding!H865, "")</f>
        <v/>
      </c>
    </row>
    <row r="866" spans="2:6" x14ac:dyDescent="0.25">
      <c r="B866">
        <f>IF(Crowdfunding!G866="successful",Crowdfunding!H866, "")</f>
        <v>150</v>
      </c>
      <c r="F866" t="str">
        <f>IF(Crowdfunding!G866="failed",Crowdfunding!H866, "")</f>
        <v/>
      </c>
    </row>
    <row r="867" spans="2:6" x14ac:dyDescent="0.25">
      <c r="B867">
        <f>IF(Crowdfunding!G867="successful",Crowdfunding!H867, "")</f>
        <v>3272</v>
      </c>
      <c r="F867" t="str">
        <f>IF(Crowdfunding!G867="failed",Crowdfunding!H867, "")</f>
        <v/>
      </c>
    </row>
    <row r="868" spans="2:6" x14ac:dyDescent="0.25">
      <c r="B868" t="str">
        <f>IF(Crowdfunding!G868="successful",Crowdfunding!H868, "")</f>
        <v/>
      </c>
      <c r="F868" t="str">
        <f>IF(Crowdfunding!G868="failed",Crowdfunding!H868, "")</f>
        <v/>
      </c>
    </row>
    <row r="869" spans="2:6" x14ac:dyDescent="0.25">
      <c r="B869">
        <f>IF(Crowdfunding!G869="successful",Crowdfunding!H869, "")</f>
        <v>300</v>
      </c>
      <c r="F869" t="str">
        <f>IF(Crowdfunding!G869="failed",Crowdfunding!H869, "")</f>
        <v/>
      </c>
    </row>
    <row r="870" spans="2:6" x14ac:dyDescent="0.25">
      <c r="B870">
        <f>IF(Crowdfunding!G870="successful",Crowdfunding!H870, "")</f>
        <v>126</v>
      </c>
      <c r="F870" t="str">
        <f>IF(Crowdfunding!G870="failed",Crowdfunding!H870, "")</f>
        <v/>
      </c>
    </row>
    <row r="871" spans="2:6" x14ac:dyDescent="0.25">
      <c r="B871" t="str">
        <f>IF(Crowdfunding!G871="successful",Crowdfunding!H871, "")</f>
        <v/>
      </c>
      <c r="F871">
        <f>IF(Crowdfunding!G871="failed",Crowdfunding!H871, "")</f>
        <v>526</v>
      </c>
    </row>
    <row r="872" spans="2:6" x14ac:dyDescent="0.25">
      <c r="B872" t="str">
        <f>IF(Crowdfunding!G872="successful",Crowdfunding!H872, "")</f>
        <v/>
      </c>
      <c r="F872">
        <f>IF(Crowdfunding!G872="failed",Crowdfunding!H872, "")</f>
        <v>121</v>
      </c>
    </row>
    <row r="873" spans="2:6" x14ac:dyDescent="0.25">
      <c r="B873">
        <f>IF(Crowdfunding!G873="successful",Crowdfunding!H873, "")</f>
        <v>2320</v>
      </c>
      <c r="F873" t="str">
        <f>IF(Crowdfunding!G873="failed",Crowdfunding!H873, "")</f>
        <v/>
      </c>
    </row>
    <row r="874" spans="2:6" x14ac:dyDescent="0.25">
      <c r="B874">
        <f>IF(Crowdfunding!G874="successful",Crowdfunding!H874, "")</f>
        <v>81</v>
      </c>
      <c r="F874" t="str">
        <f>IF(Crowdfunding!G874="failed",Crowdfunding!H874, "")</f>
        <v/>
      </c>
    </row>
    <row r="875" spans="2:6" x14ac:dyDescent="0.25">
      <c r="B875">
        <f>IF(Crowdfunding!G875="successful",Crowdfunding!H875, "")</f>
        <v>1887</v>
      </c>
      <c r="F875" t="str">
        <f>IF(Crowdfunding!G875="failed",Crowdfunding!H875, "")</f>
        <v/>
      </c>
    </row>
    <row r="876" spans="2:6" x14ac:dyDescent="0.25">
      <c r="B876">
        <f>IF(Crowdfunding!G876="successful",Crowdfunding!H876, "")</f>
        <v>4358</v>
      </c>
      <c r="F876" t="str">
        <f>IF(Crowdfunding!G876="failed",Crowdfunding!H876, "")</f>
        <v/>
      </c>
    </row>
    <row r="877" spans="2:6" x14ac:dyDescent="0.25">
      <c r="B877" t="str">
        <f>IF(Crowdfunding!G877="successful",Crowdfunding!H877, "")</f>
        <v/>
      </c>
      <c r="F877">
        <f>IF(Crowdfunding!G877="failed",Crowdfunding!H877, "")</f>
        <v>67</v>
      </c>
    </row>
    <row r="878" spans="2:6" x14ac:dyDescent="0.25">
      <c r="B878" t="str">
        <f>IF(Crowdfunding!G878="successful",Crowdfunding!H878, "")</f>
        <v/>
      </c>
      <c r="F878">
        <f>IF(Crowdfunding!G878="failed",Crowdfunding!H878, "")</f>
        <v>57</v>
      </c>
    </row>
    <row r="879" spans="2:6" x14ac:dyDescent="0.25">
      <c r="B879" t="str">
        <f>IF(Crowdfunding!G879="successful",Crowdfunding!H879, "")</f>
        <v/>
      </c>
      <c r="F879">
        <f>IF(Crowdfunding!G879="failed",Crowdfunding!H879, "")</f>
        <v>1229</v>
      </c>
    </row>
    <row r="880" spans="2:6" x14ac:dyDescent="0.25">
      <c r="B880" t="str">
        <f>IF(Crowdfunding!G880="successful",Crowdfunding!H880, "")</f>
        <v/>
      </c>
      <c r="F880">
        <f>IF(Crowdfunding!G880="failed",Crowdfunding!H880, "")</f>
        <v>12</v>
      </c>
    </row>
    <row r="881" spans="2:6" x14ac:dyDescent="0.25">
      <c r="B881">
        <f>IF(Crowdfunding!G881="successful",Crowdfunding!H881, "")</f>
        <v>53</v>
      </c>
      <c r="F881" t="str">
        <f>IF(Crowdfunding!G881="failed",Crowdfunding!H881, "")</f>
        <v/>
      </c>
    </row>
    <row r="882" spans="2:6" x14ac:dyDescent="0.25">
      <c r="B882">
        <f>IF(Crowdfunding!G882="successful",Crowdfunding!H882, "")</f>
        <v>2414</v>
      </c>
      <c r="F882" t="str">
        <f>IF(Crowdfunding!G882="failed",Crowdfunding!H882, "")</f>
        <v/>
      </c>
    </row>
    <row r="883" spans="2:6" x14ac:dyDescent="0.25">
      <c r="B883" t="str">
        <f>IF(Crowdfunding!G883="successful",Crowdfunding!H883, "")</f>
        <v/>
      </c>
      <c r="F883">
        <f>IF(Crowdfunding!G883="failed",Crowdfunding!H883, "")</f>
        <v>452</v>
      </c>
    </row>
    <row r="884" spans="2:6" x14ac:dyDescent="0.25">
      <c r="B884">
        <f>IF(Crowdfunding!G884="successful",Crowdfunding!H884, "")</f>
        <v>80</v>
      </c>
      <c r="F884" t="str">
        <f>IF(Crowdfunding!G884="failed",Crowdfunding!H884, "")</f>
        <v/>
      </c>
    </row>
    <row r="885" spans="2:6" x14ac:dyDescent="0.25">
      <c r="B885">
        <f>IF(Crowdfunding!G885="successful",Crowdfunding!H885, "")</f>
        <v>193</v>
      </c>
      <c r="F885" t="str">
        <f>IF(Crowdfunding!G885="failed",Crowdfunding!H885, "")</f>
        <v/>
      </c>
    </row>
    <row r="886" spans="2:6" x14ac:dyDescent="0.25">
      <c r="B886" t="str">
        <f>IF(Crowdfunding!G886="successful",Crowdfunding!H886, "")</f>
        <v/>
      </c>
      <c r="F886">
        <f>IF(Crowdfunding!G886="failed",Crowdfunding!H886, "")</f>
        <v>1886</v>
      </c>
    </row>
    <row r="887" spans="2:6" x14ac:dyDescent="0.25">
      <c r="B887">
        <f>IF(Crowdfunding!G887="successful",Crowdfunding!H887, "")</f>
        <v>52</v>
      </c>
      <c r="F887" t="str">
        <f>IF(Crowdfunding!G887="failed",Crowdfunding!H887, "")</f>
        <v/>
      </c>
    </row>
    <row r="888" spans="2:6" x14ac:dyDescent="0.25">
      <c r="B888" t="str">
        <f>IF(Crowdfunding!G888="successful",Crowdfunding!H888, "")</f>
        <v/>
      </c>
      <c r="F888">
        <f>IF(Crowdfunding!G888="failed",Crowdfunding!H888, "")</f>
        <v>1825</v>
      </c>
    </row>
    <row r="889" spans="2:6" x14ac:dyDescent="0.25">
      <c r="B889" t="str">
        <f>IF(Crowdfunding!G889="successful",Crowdfunding!H889, "")</f>
        <v/>
      </c>
      <c r="F889">
        <f>IF(Crowdfunding!G889="failed",Crowdfunding!H889, "")</f>
        <v>31</v>
      </c>
    </row>
    <row r="890" spans="2:6" x14ac:dyDescent="0.25">
      <c r="B890">
        <f>IF(Crowdfunding!G890="successful",Crowdfunding!H890, "")</f>
        <v>290</v>
      </c>
      <c r="F890" t="str">
        <f>IF(Crowdfunding!G890="failed",Crowdfunding!H890, "")</f>
        <v/>
      </c>
    </row>
    <row r="891" spans="2:6" x14ac:dyDescent="0.25">
      <c r="B891">
        <f>IF(Crowdfunding!G891="successful",Crowdfunding!H891, "")</f>
        <v>122</v>
      </c>
      <c r="F891" t="str">
        <f>IF(Crowdfunding!G891="failed",Crowdfunding!H891, "")</f>
        <v/>
      </c>
    </row>
    <row r="892" spans="2:6" x14ac:dyDescent="0.25">
      <c r="B892">
        <f>IF(Crowdfunding!G892="successful",Crowdfunding!H892, "")</f>
        <v>1470</v>
      </c>
      <c r="F892" t="str">
        <f>IF(Crowdfunding!G892="failed",Crowdfunding!H892, "")</f>
        <v/>
      </c>
    </row>
    <row r="893" spans="2:6" x14ac:dyDescent="0.25">
      <c r="B893">
        <f>IF(Crowdfunding!G893="successful",Crowdfunding!H893, "")</f>
        <v>165</v>
      </c>
      <c r="F893" t="str">
        <f>IF(Crowdfunding!G893="failed",Crowdfunding!H893, "")</f>
        <v/>
      </c>
    </row>
    <row r="894" spans="2:6" x14ac:dyDescent="0.25">
      <c r="B894">
        <f>IF(Crowdfunding!G894="successful",Crowdfunding!H894, "")</f>
        <v>182</v>
      </c>
      <c r="F894" t="str">
        <f>IF(Crowdfunding!G894="failed",Crowdfunding!H894, "")</f>
        <v/>
      </c>
    </row>
    <row r="895" spans="2:6" x14ac:dyDescent="0.25">
      <c r="B895">
        <f>IF(Crowdfunding!G895="successful",Crowdfunding!H895, "")</f>
        <v>199</v>
      </c>
      <c r="F895" t="str">
        <f>IF(Crowdfunding!G895="failed",Crowdfunding!H895, "")</f>
        <v/>
      </c>
    </row>
    <row r="896" spans="2:6" x14ac:dyDescent="0.25">
      <c r="B896">
        <f>IF(Crowdfunding!G896="successful",Crowdfunding!H896, "")</f>
        <v>56</v>
      </c>
      <c r="F896" t="str">
        <f>IF(Crowdfunding!G896="failed",Crowdfunding!H896, "")</f>
        <v/>
      </c>
    </row>
    <row r="897" spans="2:6" x14ac:dyDescent="0.25">
      <c r="B897" t="str">
        <f>IF(Crowdfunding!G897="successful",Crowdfunding!H897, "")</f>
        <v/>
      </c>
      <c r="F897">
        <f>IF(Crowdfunding!G897="failed",Crowdfunding!H897, "")</f>
        <v>107</v>
      </c>
    </row>
    <row r="898" spans="2:6" x14ac:dyDescent="0.25">
      <c r="B898">
        <f>IF(Crowdfunding!G898="successful",Crowdfunding!H898, "")</f>
        <v>1460</v>
      </c>
      <c r="F898" t="str">
        <f>IF(Crowdfunding!G898="failed",Crowdfunding!H898, "")</f>
        <v/>
      </c>
    </row>
    <row r="899" spans="2:6" x14ac:dyDescent="0.25">
      <c r="B899" t="str">
        <f>IF(Crowdfunding!G899="successful",Crowdfunding!H899, "")</f>
        <v/>
      </c>
      <c r="F899">
        <f>IF(Crowdfunding!G899="failed",Crowdfunding!H899, "")</f>
        <v>27</v>
      </c>
    </row>
    <row r="900" spans="2:6" x14ac:dyDescent="0.25">
      <c r="B900" t="str">
        <f>IF(Crowdfunding!G900="successful",Crowdfunding!H900, "")</f>
        <v/>
      </c>
      <c r="F900">
        <f>IF(Crowdfunding!G900="failed",Crowdfunding!H900, "")</f>
        <v>1221</v>
      </c>
    </row>
    <row r="901" spans="2:6" x14ac:dyDescent="0.25">
      <c r="B901">
        <f>IF(Crowdfunding!G901="successful",Crowdfunding!H901, "")</f>
        <v>123</v>
      </c>
      <c r="F901" t="str">
        <f>IF(Crowdfunding!G901="failed",Crowdfunding!H901, "")</f>
        <v/>
      </c>
    </row>
    <row r="902" spans="2:6" x14ac:dyDescent="0.25">
      <c r="B902" t="str">
        <f>IF(Crowdfunding!G902="successful",Crowdfunding!H902, "")</f>
        <v/>
      </c>
      <c r="F902">
        <f>IF(Crowdfunding!G902="failed",Crowdfunding!H902, "")</f>
        <v>1</v>
      </c>
    </row>
    <row r="903" spans="2:6" x14ac:dyDescent="0.25">
      <c r="B903">
        <f>IF(Crowdfunding!G903="successful",Crowdfunding!H903, "")</f>
        <v>159</v>
      </c>
      <c r="F903" t="str">
        <f>IF(Crowdfunding!G903="failed",Crowdfunding!H903, "")</f>
        <v/>
      </c>
    </row>
    <row r="904" spans="2:6" x14ac:dyDescent="0.25">
      <c r="B904">
        <f>IF(Crowdfunding!G904="successful",Crowdfunding!H904, "")</f>
        <v>110</v>
      </c>
      <c r="F904" t="str">
        <f>IF(Crowdfunding!G904="failed",Crowdfunding!H904, "")</f>
        <v/>
      </c>
    </row>
    <row r="905" spans="2:6" x14ac:dyDescent="0.25">
      <c r="B905" t="str">
        <f>IF(Crowdfunding!G905="successful",Crowdfunding!H905, "")</f>
        <v/>
      </c>
      <c r="F905" t="str">
        <f>IF(Crowdfunding!G905="failed",Crowdfunding!H905, "")</f>
        <v/>
      </c>
    </row>
    <row r="906" spans="2:6" x14ac:dyDescent="0.25">
      <c r="B906" t="str">
        <f>IF(Crowdfunding!G906="successful",Crowdfunding!H906, "")</f>
        <v/>
      </c>
      <c r="F906">
        <f>IF(Crowdfunding!G906="failed",Crowdfunding!H906, "")</f>
        <v>16</v>
      </c>
    </row>
    <row r="907" spans="2:6" x14ac:dyDescent="0.25">
      <c r="B907">
        <f>IF(Crowdfunding!G907="successful",Crowdfunding!H907, "")</f>
        <v>236</v>
      </c>
      <c r="F907" t="str">
        <f>IF(Crowdfunding!G907="failed",Crowdfunding!H907, "")</f>
        <v/>
      </c>
    </row>
    <row r="908" spans="2:6" x14ac:dyDescent="0.25">
      <c r="B908">
        <f>IF(Crowdfunding!G908="successful",Crowdfunding!H908, "")</f>
        <v>191</v>
      </c>
      <c r="F908" t="str">
        <f>IF(Crowdfunding!G908="failed",Crowdfunding!H908, "")</f>
        <v/>
      </c>
    </row>
    <row r="909" spans="2:6" x14ac:dyDescent="0.25">
      <c r="B909" t="str">
        <f>IF(Crowdfunding!G909="successful",Crowdfunding!H909, "")</f>
        <v/>
      </c>
      <c r="F909">
        <f>IF(Crowdfunding!G909="failed",Crowdfunding!H909, "")</f>
        <v>41</v>
      </c>
    </row>
    <row r="910" spans="2:6" x14ac:dyDescent="0.25">
      <c r="B910">
        <f>IF(Crowdfunding!G910="successful",Crowdfunding!H910, "")</f>
        <v>3934</v>
      </c>
      <c r="F910" t="str">
        <f>IF(Crowdfunding!G910="failed",Crowdfunding!H910, "")</f>
        <v/>
      </c>
    </row>
    <row r="911" spans="2:6" x14ac:dyDescent="0.25">
      <c r="B911">
        <f>IF(Crowdfunding!G911="successful",Crowdfunding!H911, "")</f>
        <v>80</v>
      </c>
      <c r="F911" t="str">
        <f>IF(Crowdfunding!G911="failed",Crowdfunding!H911, "")</f>
        <v/>
      </c>
    </row>
    <row r="912" spans="2:6" x14ac:dyDescent="0.25">
      <c r="B912" t="str">
        <f>IF(Crowdfunding!G912="successful",Crowdfunding!H912, "")</f>
        <v/>
      </c>
      <c r="F912" t="str">
        <f>IF(Crowdfunding!G912="failed",Crowdfunding!H912, "")</f>
        <v/>
      </c>
    </row>
    <row r="913" spans="2:6" x14ac:dyDescent="0.25">
      <c r="B913">
        <f>IF(Crowdfunding!G913="successful",Crowdfunding!H913, "")</f>
        <v>462</v>
      </c>
      <c r="F913" t="str">
        <f>IF(Crowdfunding!G913="failed",Crowdfunding!H913, "")</f>
        <v/>
      </c>
    </row>
    <row r="914" spans="2:6" x14ac:dyDescent="0.25">
      <c r="B914">
        <f>IF(Crowdfunding!G914="successful",Crowdfunding!H914, "")</f>
        <v>179</v>
      </c>
      <c r="F914" t="str">
        <f>IF(Crowdfunding!G914="failed",Crowdfunding!H914, "")</f>
        <v/>
      </c>
    </row>
    <row r="915" spans="2:6" x14ac:dyDescent="0.25">
      <c r="B915" t="str">
        <f>IF(Crowdfunding!G915="successful",Crowdfunding!H915, "")</f>
        <v/>
      </c>
      <c r="F915">
        <f>IF(Crowdfunding!G915="failed",Crowdfunding!H915, "")</f>
        <v>523</v>
      </c>
    </row>
    <row r="916" spans="2:6" x14ac:dyDescent="0.25">
      <c r="B916" t="str">
        <f>IF(Crowdfunding!G916="successful",Crowdfunding!H916, "")</f>
        <v/>
      </c>
      <c r="F916">
        <f>IF(Crowdfunding!G916="failed",Crowdfunding!H916, "")</f>
        <v>141</v>
      </c>
    </row>
    <row r="917" spans="2:6" x14ac:dyDescent="0.25">
      <c r="B917">
        <f>IF(Crowdfunding!G917="successful",Crowdfunding!H917, "")</f>
        <v>1866</v>
      </c>
      <c r="F917" t="str">
        <f>IF(Crowdfunding!G917="failed",Crowdfunding!H917, "")</f>
        <v/>
      </c>
    </row>
    <row r="918" spans="2:6" x14ac:dyDescent="0.25">
      <c r="B918" t="str">
        <f>IF(Crowdfunding!G918="successful",Crowdfunding!H918, "")</f>
        <v/>
      </c>
      <c r="F918">
        <f>IF(Crowdfunding!G918="failed",Crowdfunding!H918, "")</f>
        <v>52</v>
      </c>
    </row>
    <row r="919" spans="2:6" x14ac:dyDescent="0.25">
      <c r="B919" t="str">
        <f>IF(Crowdfunding!G919="successful",Crowdfunding!H919, "")</f>
        <v/>
      </c>
      <c r="F919" t="str">
        <f>IF(Crowdfunding!G919="failed",Crowdfunding!H919, "")</f>
        <v/>
      </c>
    </row>
    <row r="920" spans="2:6" x14ac:dyDescent="0.25">
      <c r="B920">
        <f>IF(Crowdfunding!G920="successful",Crowdfunding!H920, "")</f>
        <v>156</v>
      </c>
      <c r="F920" t="str">
        <f>IF(Crowdfunding!G920="failed",Crowdfunding!H920, "")</f>
        <v/>
      </c>
    </row>
    <row r="921" spans="2:6" x14ac:dyDescent="0.25">
      <c r="B921" t="str">
        <f>IF(Crowdfunding!G921="successful",Crowdfunding!H921, "")</f>
        <v/>
      </c>
      <c r="F921">
        <f>IF(Crowdfunding!G921="failed",Crowdfunding!H921, "")</f>
        <v>225</v>
      </c>
    </row>
    <row r="922" spans="2:6" x14ac:dyDescent="0.25">
      <c r="B922">
        <f>IF(Crowdfunding!G922="successful",Crowdfunding!H922, "")</f>
        <v>255</v>
      </c>
      <c r="F922" t="str">
        <f>IF(Crowdfunding!G922="failed",Crowdfunding!H922, "")</f>
        <v/>
      </c>
    </row>
    <row r="923" spans="2:6" x14ac:dyDescent="0.25">
      <c r="B923" t="str">
        <f>IF(Crowdfunding!G923="successful",Crowdfunding!H923, "")</f>
        <v/>
      </c>
      <c r="F923">
        <f>IF(Crowdfunding!G923="failed",Crowdfunding!H923, "")</f>
        <v>38</v>
      </c>
    </row>
    <row r="924" spans="2:6" x14ac:dyDescent="0.25">
      <c r="B924">
        <f>IF(Crowdfunding!G924="successful",Crowdfunding!H924, "")</f>
        <v>2261</v>
      </c>
      <c r="F924" t="str">
        <f>IF(Crowdfunding!G924="failed",Crowdfunding!H924, "")</f>
        <v/>
      </c>
    </row>
    <row r="925" spans="2:6" x14ac:dyDescent="0.25">
      <c r="B925">
        <f>IF(Crowdfunding!G925="successful",Crowdfunding!H925, "")</f>
        <v>40</v>
      </c>
      <c r="F925" t="str">
        <f>IF(Crowdfunding!G925="failed",Crowdfunding!H925, "")</f>
        <v/>
      </c>
    </row>
    <row r="926" spans="2:6" x14ac:dyDescent="0.25">
      <c r="B926">
        <f>IF(Crowdfunding!G926="successful",Crowdfunding!H926, "")</f>
        <v>2289</v>
      </c>
      <c r="F926" t="str">
        <f>IF(Crowdfunding!G926="failed",Crowdfunding!H926, "")</f>
        <v/>
      </c>
    </row>
    <row r="927" spans="2:6" x14ac:dyDescent="0.25">
      <c r="B927">
        <f>IF(Crowdfunding!G927="successful",Crowdfunding!H927, "")</f>
        <v>65</v>
      </c>
      <c r="F927" t="str">
        <f>IF(Crowdfunding!G927="failed",Crowdfunding!H927, "")</f>
        <v/>
      </c>
    </row>
    <row r="928" spans="2:6" x14ac:dyDescent="0.25">
      <c r="B928" t="str">
        <f>IF(Crowdfunding!G928="successful",Crowdfunding!H928, "")</f>
        <v/>
      </c>
      <c r="F928">
        <f>IF(Crowdfunding!G928="failed",Crowdfunding!H928, "")</f>
        <v>15</v>
      </c>
    </row>
    <row r="929" spans="2:6" x14ac:dyDescent="0.25">
      <c r="B929" t="str">
        <f>IF(Crowdfunding!G929="successful",Crowdfunding!H929, "")</f>
        <v/>
      </c>
      <c r="F929">
        <f>IF(Crowdfunding!G929="failed",Crowdfunding!H929, "")</f>
        <v>37</v>
      </c>
    </row>
    <row r="930" spans="2:6" x14ac:dyDescent="0.25">
      <c r="B930">
        <f>IF(Crowdfunding!G930="successful",Crowdfunding!H930, "")</f>
        <v>3777</v>
      </c>
      <c r="F930" t="str">
        <f>IF(Crowdfunding!G930="failed",Crowdfunding!H930, "")</f>
        <v/>
      </c>
    </row>
    <row r="931" spans="2:6" x14ac:dyDescent="0.25">
      <c r="B931">
        <f>IF(Crowdfunding!G931="successful",Crowdfunding!H931, "")</f>
        <v>184</v>
      </c>
      <c r="F931" t="str">
        <f>IF(Crowdfunding!G931="failed",Crowdfunding!H931, "")</f>
        <v/>
      </c>
    </row>
    <row r="932" spans="2:6" x14ac:dyDescent="0.25">
      <c r="B932">
        <f>IF(Crowdfunding!G932="successful",Crowdfunding!H932, "")</f>
        <v>85</v>
      </c>
      <c r="F932" t="str">
        <f>IF(Crowdfunding!G932="failed",Crowdfunding!H932, "")</f>
        <v/>
      </c>
    </row>
    <row r="933" spans="2:6" x14ac:dyDescent="0.25">
      <c r="B933" t="str">
        <f>IF(Crowdfunding!G933="successful",Crowdfunding!H933, "")</f>
        <v/>
      </c>
      <c r="F933">
        <f>IF(Crowdfunding!G933="failed",Crowdfunding!H933, "")</f>
        <v>112</v>
      </c>
    </row>
    <row r="934" spans="2:6" x14ac:dyDescent="0.25">
      <c r="B934">
        <f>IF(Crowdfunding!G934="successful",Crowdfunding!H934, "")</f>
        <v>144</v>
      </c>
      <c r="F934" t="str">
        <f>IF(Crowdfunding!G934="failed",Crowdfunding!H934, "")</f>
        <v/>
      </c>
    </row>
    <row r="935" spans="2:6" x14ac:dyDescent="0.25">
      <c r="B935">
        <f>IF(Crowdfunding!G935="successful",Crowdfunding!H935, "")</f>
        <v>1902</v>
      </c>
      <c r="F935" t="str">
        <f>IF(Crowdfunding!G935="failed",Crowdfunding!H935, "")</f>
        <v/>
      </c>
    </row>
    <row r="936" spans="2:6" x14ac:dyDescent="0.25">
      <c r="B936">
        <f>IF(Crowdfunding!G936="successful",Crowdfunding!H936, "")</f>
        <v>105</v>
      </c>
      <c r="F936" t="str">
        <f>IF(Crowdfunding!G936="failed",Crowdfunding!H936, "")</f>
        <v/>
      </c>
    </row>
    <row r="937" spans="2:6" x14ac:dyDescent="0.25">
      <c r="B937">
        <f>IF(Crowdfunding!G937="successful",Crowdfunding!H937, "")</f>
        <v>132</v>
      </c>
      <c r="F937" t="str">
        <f>IF(Crowdfunding!G937="failed",Crowdfunding!H937, "")</f>
        <v/>
      </c>
    </row>
    <row r="938" spans="2:6" x14ac:dyDescent="0.25">
      <c r="B938" t="str">
        <f>IF(Crowdfunding!G938="successful",Crowdfunding!H938, "")</f>
        <v/>
      </c>
      <c r="F938">
        <f>IF(Crowdfunding!G938="failed",Crowdfunding!H938, "")</f>
        <v>21</v>
      </c>
    </row>
    <row r="939" spans="2:6" x14ac:dyDescent="0.25">
      <c r="B939" t="str">
        <f>IF(Crowdfunding!G939="successful",Crowdfunding!H939, "")</f>
        <v/>
      </c>
      <c r="F939" t="str">
        <f>IF(Crowdfunding!G939="failed",Crowdfunding!H939, "")</f>
        <v/>
      </c>
    </row>
    <row r="940" spans="2:6" x14ac:dyDescent="0.25">
      <c r="B940">
        <f>IF(Crowdfunding!G940="successful",Crowdfunding!H940, "")</f>
        <v>96</v>
      </c>
      <c r="F940" t="str">
        <f>IF(Crowdfunding!G940="failed",Crowdfunding!H940, "")</f>
        <v/>
      </c>
    </row>
    <row r="941" spans="2:6" x14ac:dyDescent="0.25">
      <c r="B941" t="str">
        <f>IF(Crowdfunding!G941="successful",Crowdfunding!H941, "")</f>
        <v/>
      </c>
      <c r="F941">
        <f>IF(Crowdfunding!G941="failed",Crowdfunding!H941, "")</f>
        <v>67</v>
      </c>
    </row>
    <row r="942" spans="2:6" x14ac:dyDescent="0.25">
      <c r="B942" t="str">
        <f>IF(Crowdfunding!G942="successful",Crowdfunding!H942, "")</f>
        <v/>
      </c>
      <c r="F942" t="str">
        <f>IF(Crowdfunding!G942="failed",Crowdfunding!H942, "")</f>
        <v/>
      </c>
    </row>
    <row r="943" spans="2:6" x14ac:dyDescent="0.25">
      <c r="B943" t="str">
        <f>IF(Crowdfunding!G943="successful",Crowdfunding!H943, "")</f>
        <v/>
      </c>
      <c r="F943">
        <f>IF(Crowdfunding!G943="failed",Crowdfunding!H943, "")</f>
        <v>78</v>
      </c>
    </row>
    <row r="944" spans="2:6" x14ac:dyDescent="0.25">
      <c r="B944" t="str">
        <f>IF(Crowdfunding!G944="successful",Crowdfunding!H944, "")</f>
        <v/>
      </c>
      <c r="F944">
        <f>IF(Crowdfunding!G944="failed",Crowdfunding!H944, "")</f>
        <v>67</v>
      </c>
    </row>
    <row r="945" spans="2:6" x14ac:dyDescent="0.25">
      <c r="B945">
        <f>IF(Crowdfunding!G945="successful",Crowdfunding!H945, "")</f>
        <v>114</v>
      </c>
      <c r="F945" t="str">
        <f>IF(Crowdfunding!G945="failed",Crowdfunding!H945, "")</f>
        <v/>
      </c>
    </row>
    <row r="946" spans="2:6" x14ac:dyDescent="0.25">
      <c r="B946" t="str">
        <f>IF(Crowdfunding!G946="successful",Crowdfunding!H946, "")</f>
        <v/>
      </c>
      <c r="F946">
        <f>IF(Crowdfunding!G946="failed",Crowdfunding!H946, "")</f>
        <v>263</v>
      </c>
    </row>
    <row r="947" spans="2:6" x14ac:dyDescent="0.25">
      <c r="B947" t="str">
        <f>IF(Crowdfunding!G947="successful",Crowdfunding!H947, "")</f>
        <v/>
      </c>
      <c r="F947">
        <f>IF(Crowdfunding!G947="failed",Crowdfunding!H947, "")</f>
        <v>1691</v>
      </c>
    </row>
    <row r="948" spans="2:6" x14ac:dyDescent="0.25">
      <c r="B948" t="str">
        <f>IF(Crowdfunding!G948="successful",Crowdfunding!H948, "")</f>
        <v/>
      </c>
      <c r="F948">
        <f>IF(Crowdfunding!G948="failed",Crowdfunding!H948, "")</f>
        <v>181</v>
      </c>
    </row>
    <row r="949" spans="2:6" x14ac:dyDescent="0.25">
      <c r="B949" t="str">
        <f>IF(Crowdfunding!G949="successful",Crowdfunding!H949, "")</f>
        <v/>
      </c>
      <c r="F949">
        <f>IF(Crowdfunding!G949="failed",Crowdfunding!H949, "")</f>
        <v>13</v>
      </c>
    </row>
    <row r="950" spans="2:6" x14ac:dyDescent="0.25">
      <c r="B950" t="str">
        <f>IF(Crowdfunding!G950="successful",Crowdfunding!H950, "")</f>
        <v/>
      </c>
      <c r="F950" t="str">
        <f>IF(Crowdfunding!G950="failed",Crowdfunding!H950, "")</f>
        <v/>
      </c>
    </row>
    <row r="951" spans="2:6" x14ac:dyDescent="0.25">
      <c r="B951">
        <f>IF(Crowdfunding!G951="successful",Crowdfunding!H951, "")</f>
        <v>203</v>
      </c>
      <c r="F951" t="str">
        <f>IF(Crowdfunding!G951="failed",Crowdfunding!H951, "")</f>
        <v/>
      </c>
    </row>
    <row r="952" spans="2:6" x14ac:dyDescent="0.25">
      <c r="B952" t="str">
        <f>IF(Crowdfunding!G952="successful",Crowdfunding!H952, "")</f>
        <v/>
      </c>
      <c r="F952">
        <f>IF(Crowdfunding!G952="failed",Crowdfunding!H952, "")</f>
        <v>1</v>
      </c>
    </row>
    <row r="953" spans="2:6" x14ac:dyDescent="0.25">
      <c r="B953">
        <f>IF(Crowdfunding!G953="successful",Crowdfunding!H953, "")</f>
        <v>1559</v>
      </c>
      <c r="F953" t="str">
        <f>IF(Crowdfunding!G953="failed",Crowdfunding!H953, "")</f>
        <v/>
      </c>
    </row>
    <row r="954" spans="2:6" x14ac:dyDescent="0.25">
      <c r="B954" t="str">
        <f>IF(Crowdfunding!G954="successful",Crowdfunding!H954, "")</f>
        <v/>
      </c>
      <c r="F954" t="str">
        <f>IF(Crowdfunding!G954="failed",Crowdfunding!H954, "")</f>
        <v/>
      </c>
    </row>
    <row r="955" spans="2:6" x14ac:dyDescent="0.25">
      <c r="B955" t="str">
        <f>IF(Crowdfunding!G955="successful",Crowdfunding!H955, "")</f>
        <v/>
      </c>
      <c r="F955">
        <f>IF(Crowdfunding!G955="failed",Crowdfunding!H955, "")</f>
        <v>21</v>
      </c>
    </row>
    <row r="956" spans="2:6" x14ac:dyDescent="0.25">
      <c r="B956">
        <f>IF(Crowdfunding!G956="successful",Crowdfunding!H956, "")</f>
        <v>1548</v>
      </c>
      <c r="F956" t="str">
        <f>IF(Crowdfunding!G956="failed",Crowdfunding!H956, "")</f>
        <v/>
      </c>
    </row>
    <row r="957" spans="2:6" x14ac:dyDescent="0.25">
      <c r="B957">
        <f>IF(Crowdfunding!G957="successful",Crowdfunding!H957, "")</f>
        <v>80</v>
      </c>
      <c r="F957" t="str">
        <f>IF(Crowdfunding!G957="failed",Crowdfunding!H957, "")</f>
        <v/>
      </c>
    </row>
    <row r="958" spans="2:6" x14ac:dyDescent="0.25">
      <c r="B958" t="str">
        <f>IF(Crowdfunding!G958="successful",Crowdfunding!H958, "")</f>
        <v/>
      </c>
      <c r="F958">
        <f>IF(Crowdfunding!G958="failed",Crowdfunding!H958, "")</f>
        <v>830</v>
      </c>
    </row>
    <row r="959" spans="2:6" x14ac:dyDescent="0.25">
      <c r="B959">
        <f>IF(Crowdfunding!G959="successful",Crowdfunding!H959, "")</f>
        <v>131</v>
      </c>
      <c r="F959" t="str">
        <f>IF(Crowdfunding!G959="failed",Crowdfunding!H959, "")</f>
        <v/>
      </c>
    </row>
    <row r="960" spans="2:6" x14ac:dyDescent="0.25">
      <c r="B960">
        <f>IF(Crowdfunding!G960="successful",Crowdfunding!H960, "")</f>
        <v>112</v>
      </c>
      <c r="F960" t="str">
        <f>IF(Crowdfunding!G960="failed",Crowdfunding!H960, "")</f>
        <v/>
      </c>
    </row>
    <row r="961" spans="2:6" x14ac:dyDescent="0.25">
      <c r="B961" t="str">
        <f>IF(Crowdfunding!G961="successful",Crowdfunding!H961, "")</f>
        <v/>
      </c>
      <c r="F961">
        <f>IF(Crowdfunding!G961="failed",Crowdfunding!H961, "")</f>
        <v>130</v>
      </c>
    </row>
    <row r="962" spans="2:6" x14ac:dyDescent="0.25">
      <c r="B962" t="str">
        <f>IF(Crowdfunding!G962="successful",Crowdfunding!H962, "")</f>
        <v/>
      </c>
      <c r="F962">
        <f>IF(Crowdfunding!G962="failed",Crowdfunding!H962, "")</f>
        <v>55</v>
      </c>
    </row>
    <row r="963" spans="2:6" x14ac:dyDescent="0.25">
      <c r="B963">
        <f>IF(Crowdfunding!G963="successful",Crowdfunding!H963, "")</f>
        <v>155</v>
      </c>
      <c r="F963" t="str">
        <f>IF(Crowdfunding!G963="failed",Crowdfunding!H963, "")</f>
        <v/>
      </c>
    </row>
    <row r="964" spans="2:6" x14ac:dyDescent="0.25">
      <c r="B964">
        <f>IF(Crowdfunding!G964="successful",Crowdfunding!H964, "")</f>
        <v>266</v>
      </c>
      <c r="F964" t="str">
        <f>IF(Crowdfunding!G964="failed",Crowdfunding!H964, "")</f>
        <v/>
      </c>
    </row>
    <row r="965" spans="2:6" x14ac:dyDescent="0.25">
      <c r="B965" t="str">
        <f>IF(Crowdfunding!G965="successful",Crowdfunding!H965, "")</f>
        <v/>
      </c>
      <c r="F965">
        <f>IF(Crowdfunding!G965="failed",Crowdfunding!H965, "")</f>
        <v>114</v>
      </c>
    </row>
    <row r="966" spans="2:6" x14ac:dyDescent="0.25">
      <c r="B966">
        <f>IF(Crowdfunding!G966="successful",Crowdfunding!H966, "")</f>
        <v>155</v>
      </c>
      <c r="F966" t="str">
        <f>IF(Crowdfunding!G966="failed",Crowdfunding!H966, "")</f>
        <v/>
      </c>
    </row>
    <row r="967" spans="2:6" x14ac:dyDescent="0.25">
      <c r="B967">
        <f>IF(Crowdfunding!G967="successful",Crowdfunding!H967, "")</f>
        <v>207</v>
      </c>
      <c r="F967" t="str">
        <f>IF(Crowdfunding!G967="failed",Crowdfunding!H967, "")</f>
        <v/>
      </c>
    </row>
    <row r="968" spans="2:6" x14ac:dyDescent="0.25">
      <c r="B968">
        <f>IF(Crowdfunding!G968="successful",Crowdfunding!H968, "")</f>
        <v>245</v>
      </c>
      <c r="F968" t="str">
        <f>IF(Crowdfunding!G968="failed",Crowdfunding!H968, "")</f>
        <v/>
      </c>
    </row>
    <row r="969" spans="2:6" x14ac:dyDescent="0.25">
      <c r="B969">
        <f>IF(Crowdfunding!G969="successful",Crowdfunding!H969, "")</f>
        <v>1573</v>
      </c>
      <c r="F969" t="str">
        <f>IF(Crowdfunding!G969="failed",Crowdfunding!H969, "")</f>
        <v/>
      </c>
    </row>
    <row r="970" spans="2:6" x14ac:dyDescent="0.25">
      <c r="B970">
        <f>IF(Crowdfunding!G970="successful",Crowdfunding!H970, "")</f>
        <v>114</v>
      </c>
      <c r="F970" t="str">
        <f>IF(Crowdfunding!G970="failed",Crowdfunding!H970, "")</f>
        <v/>
      </c>
    </row>
    <row r="971" spans="2:6" x14ac:dyDescent="0.25">
      <c r="B971">
        <f>IF(Crowdfunding!G971="successful",Crowdfunding!H971, "")</f>
        <v>93</v>
      </c>
      <c r="F971" t="str">
        <f>IF(Crowdfunding!G971="failed",Crowdfunding!H971, "")</f>
        <v/>
      </c>
    </row>
    <row r="972" spans="2:6" x14ac:dyDescent="0.25">
      <c r="B972" t="str">
        <f>IF(Crowdfunding!G972="successful",Crowdfunding!H972, "")</f>
        <v/>
      </c>
      <c r="F972">
        <f>IF(Crowdfunding!G972="failed",Crowdfunding!H972, "")</f>
        <v>594</v>
      </c>
    </row>
    <row r="973" spans="2:6" x14ac:dyDescent="0.25">
      <c r="B973" t="str">
        <f>IF(Crowdfunding!G973="successful",Crowdfunding!H973, "")</f>
        <v/>
      </c>
      <c r="F973">
        <f>IF(Crowdfunding!G973="failed",Crowdfunding!H973, "")</f>
        <v>24</v>
      </c>
    </row>
    <row r="974" spans="2:6" x14ac:dyDescent="0.25">
      <c r="B974">
        <f>IF(Crowdfunding!G974="successful",Crowdfunding!H974, "")</f>
        <v>1681</v>
      </c>
      <c r="F974" t="str">
        <f>IF(Crowdfunding!G974="failed",Crowdfunding!H974, "")</f>
        <v/>
      </c>
    </row>
    <row r="975" spans="2:6" x14ac:dyDescent="0.25">
      <c r="B975" t="str">
        <f>IF(Crowdfunding!G975="successful",Crowdfunding!H975, "")</f>
        <v/>
      </c>
      <c r="F975">
        <f>IF(Crowdfunding!G975="failed",Crowdfunding!H975, "")</f>
        <v>252</v>
      </c>
    </row>
    <row r="976" spans="2:6" x14ac:dyDescent="0.25">
      <c r="B976">
        <f>IF(Crowdfunding!G976="successful",Crowdfunding!H976, "")</f>
        <v>32</v>
      </c>
      <c r="F976" t="str">
        <f>IF(Crowdfunding!G976="failed",Crowdfunding!H976, "")</f>
        <v/>
      </c>
    </row>
    <row r="977" spans="2:6" x14ac:dyDescent="0.25">
      <c r="B977">
        <f>IF(Crowdfunding!G977="successful",Crowdfunding!H977, "")</f>
        <v>135</v>
      </c>
      <c r="F977" t="str">
        <f>IF(Crowdfunding!G977="failed",Crowdfunding!H977, "")</f>
        <v/>
      </c>
    </row>
    <row r="978" spans="2:6" x14ac:dyDescent="0.25">
      <c r="B978">
        <f>IF(Crowdfunding!G978="successful",Crowdfunding!H978, "")</f>
        <v>140</v>
      </c>
      <c r="F978" t="str">
        <f>IF(Crowdfunding!G978="failed",Crowdfunding!H978, "")</f>
        <v/>
      </c>
    </row>
    <row r="979" spans="2:6" x14ac:dyDescent="0.25">
      <c r="B979" t="str">
        <f>IF(Crowdfunding!G979="successful",Crowdfunding!H979, "")</f>
        <v/>
      </c>
      <c r="F979">
        <f>IF(Crowdfunding!G979="failed",Crowdfunding!H979, "")</f>
        <v>67</v>
      </c>
    </row>
    <row r="980" spans="2:6" x14ac:dyDescent="0.25">
      <c r="B980">
        <f>IF(Crowdfunding!G980="successful",Crowdfunding!H980, "")</f>
        <v>92</v>
      </c>
      <c r="F980" t="str">
        <f>IF(Crowdfunding!G980="failed",Crowdfunding!H980, "")</f>
        <v/>
      </c>
    </row>
    <row r="981" spans="2:6" x14ac:dyDescent="0.25">
      <c r="B981">
        <f>IF(Crowdfunding!G981="successful",Crowdfunding!H981, "")</f>
        <v>1015</v>
      </c>
      <c r="F981" t="str">
        <f>IF(Crowdfunding!G981="failed",Crowdfunding!H981, "")</f>
        <v/>
      </c>
    </row>
    <row r="982" spans="2:6" x14ac:dyDescent="0.25">
      <c r="B982" t="str">
        <f>IF(Crowdfunding!G982="successful",Crowdfunding!H982, "")</f>
        <v/>
      </c>
      <c r="F982">
        <f>IF(Crowdfunding!G982="failed",Crowdfunding!H982, "")</f>
        <v>742</v>
      </c>
    </row>
    <row r="983" spans="2:6" x14ac:dyDescent="0.25">
      <c r="B983">
        <f>IF(Crowdfunding!G983="successful",Crowdfunding!H983, "")</f>
        <v>323</v>
      </c>
      <c r="F983" t="str">
        <f>IF(Crowdfunding!G983="failed",Crowdfunding!H983, "")</f>
        <v/>
      </c>
    </row>
    <row r="984" spans="2:6" x14ac:dyDescent="0.25">
      <c r="B984" t="str">
        <f>IF(Crowdfunding!G984="successful",Crowdfunding!H984, "")</f>
        <v/>
      </c>
      <c r="F984">
        <f>IF(Crowdfunding!G984="failed",Crowdfunding!H984, "")</f>
        <v>75</v>
      </c>
    </row>
    <row r="985" spans="2:6" x14ac:dyDescent="0.25">
      <c r="B985">
        <f>IF(Crowdfunding!G985="successful",Crowdfunding!H985, "")</f>
        <v>2326</v>
      </c>
      <c r="F985" t="str">
        <f>IF(Crowdfunding!G985="failed",Crowdfunding!H985, "")</f>
        <v/>
      </c>
    </row>
    <row r="986" spans="2:6" x14ac:dyDescent="0.25">
      <c r="B986">
        <f>IF(Crowdfunding!G986="successful",Crowdfunding!H986, "")</f>
        <v>381</v>
      </c>
      <c r="F986" t="str">
        <f>IF(Crowdfunding!G986="failed",Crowdfunding!H986, "")</f>
        <v/>
      </c>
    </row>
    <row r="987" spans="2:6" x14ac:dyDescent="0.25">
      <c r="B987" t="str">
        <f>IF(Crowdfunding!G987="successful",Crowdfunding!H987, "")</f>
        <v/>
      </c>
      <c r="F987">
        <f>IF(Crowdfunding!G987="failed",Crowdfunding!H987, "")</f>
        <v>4405</v>
      </c>
    </row>
    <row r="988" spans="2:6" x14ac:dyDescent="0.25">
      <c r="B988" t="str">
        <f>IF(Crowdfunding!G988="successful",Crowdfunding!H988, "")</f>
        <v/>
      </c>
      <c r="F988">
        <f>IF(Crowdfunding!G988="failed",Crowdfunding!H988, "")</f>
        <v>92</v>
      </c>
    </row>
    <row r="989" spans="2:6" x14ac:dyDescent="0.25">
      <c r="B989">
        <f>IF(Crowdfunding!G989="successful",Crowdfunding!H989, "")</f>
        <v>480</v>
      </c>
      <c r="F989" t="str">
        <f>IF(Crowdfunding!G989="failed",Crowdfunding!H989, "")</f>
        <v/>
      </c>
    </row>
    <row r="990" spans="2:6" x14ac:dyDescent="0.25">
      <c r="B990" t="str">
        <f>IF(Crowdfunding!G990="successful",Crowdfunding!H990, "")</f>
        <v/>
      </c>
      <c r="F990">
        <f>IF(Crowdfunding!G990="failed",Crowdfunding!H990, "")</f>
        <v>64</v>
      </c>
    </row>
    <row r="991" spans="2:6" x14ac:dyDescent="0.25">
      <c r="B991">
        <f>IF(Crowdfunding!G991="successful",Crowdfunding!H991, "")</f>
        <v>226</v>
      </c>
      <c r="F991" t="str">
        <f>IF(Crowdfunding!G991="failed",Crowdfunding!H991, "")</f>
        <v/>
      </c>
    </row>
    <row r="992" spans="2:6" x14ac:dyDescent="0.25">
      <c r="B992" t="str">
        <f>IF(Crowdfunding!G992="successful",Crowdfunding!H992, "")</f>
        <v/>
      </c>
      <c r="F992">
        <f>IF(Crowdfunding!G992="failed",Crowdfunding!H992, "")</f>
        <v>64</v>
      </c>
    </row>
    <row r="993" spans="2:6" x14ac:dyDescent="0.25">
      <c r="B993">
        <f>IF(Crowdfunding!G993="successful",Crowdfunding!H993, "")</f>
        <v>241</v>
      </c>
      <c r="F993" t="str">
        <f>IF(Crowdfunding!G993="failed",Crowdfunding!H993, "")</f>
        <v/>
      </c>
    </row>
    <row r="994" spans="2:6" x14ac:dyDescent="0.25">
      <c r="B994">
        <f>IF(Crowdfunding!G994="successful",Crowdfunding!H994, "")</f>
        <v>132</v>
      </c>
      <c r="F994" t="str">
        <f>IF(Crowdfunding!G994="failed",Crowdfunding!H994, "")</f>
        <v/>
      </c>
    </row>
    <row r="995" spans="2:6" x14ac:dyDescent="0.25">
      <c r="B995" t="str">
        <f>IF(Crowdfunding!G995="successful",Crowdfunding!H995, "")</f>
        <v/>
      </c>
      <c r="F995" t="str">
        <f>IF(Crowdfunding!G995="failed",Crowdfunding!H995, "")</f>
        <v/>
      </c>
    </row>
    <row r="996" spans="2:6" x14ac:dyDescent="0.25">
      <c r="B996" t="str">
        <f>IF(Crowdfunding!G996="successful",Crowdfunding!H996, "")</f>
        <v/>
      </c>
      <c r="F996">
        <f>IF(Crowdfunding!G996="failed",Crowdfunding!H996, "")</f>
        <v>842</v>
      </c>
    </row>
    <row r="997" spans="2:6" x14ac:dyDescent="0.25">
      <c r="B997">
        <f>IF(Crowdfunding!G997="successful",Crowdfunding!H997, "")</f>
        <v>2043</v>
      </c>
      <c r="F997" t="str">
        <f>IF(Crowdfunding!G997="failed",Crowdfunding!H997, "")</f>
        <v/>
      </c>
    </row>
    <row r="998" spans="2:6" x14ac:dyDescent="0.25">
      <c r="B998" t="str">
        <f>IF(Crowdfunding!G998="successful",Crowdfunding!H998, "")</f>
        <v/>
      </c>
      <c r="F998">
        <f>IF(Crowdfunding!G998="failed",Crowdfunding!H998, "")</f>
        <v>112</v>
      </c>
    </row>
    <row r="999" spans="2:6" x14ac:dyDescent="0.25">
      <c r="B999" t="str">
        <f>IF(Crowdfunding!G999="successful",Crowdfunding!H999, "")</f>
        <v/>
      </c>
      <c r="F999" t="str">
        <f>IF(Crowdfunding!G999="failed",Crowdfunding!H999, "")</f>
        <v/>
      </c>
    </row>
    <row r="1000" spans="2:6" x14ac:dyDescent="0.25">
      <c r="B1000" t="str">
        <f>IF(Crowdfunding!G1000="successful",Crowdfunding!H1000, "")</f>
        <v/>
      </c>
      <c r="F1000">
        <f>IF(Crowdfunding!G1000="failed",Crowdfunding!H1000, "")</f>
        <v>374</v>
      </c>
    </row>
    <row r="1001" spans="2:6" x14ac:dyDescent="0.25">
      <c r="B1001" t="str">
        <f>IF(Crowdfunding!G1001="successful",Crowdfunding!H1001, "")</f>
        <v/>
      </c>
      <c r="F1001" t="str">
        <f>IF(Crowdfunding!G1001="failed",Crowdfunding!H1001, 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1001"/>
  <sheetViews>
    <sheetView tabSelected="1" workbookViewId="0">
      <selection activeCell="G2" sqref="G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5" customWidth="1"/>
    <col min="8" max="8" width="13" bestFit="1" customWidth="1"/>
    <col min="9" max="9" width="19.375" customWidth="1"/>
    <col min="12" max="13" width="11.125" bestFit="1" customWidth="1"/>
    <col min="14" max="14" width="23.25" style="7" customWidth="1"/>
    <col min="15" max="15" width="22.5" style="7" customWidth="1"/>
    <col min="18" max="18" width="28" bestFit="1" customWidth="1"/>
    <col min="19" max="19" width="19.5" customWidth="1"/>
    <col min="20" max="20" width="22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(((L67/60)/60)/24)+DATE(1970,1,1)</f>
        <v>40570.25</v>
      </c>
      <c r="O67" s="7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9">(((L131/60)/60)/24)+DATE(1970,1,1)</f>
        <v>42038.25</v>
      </c>
      <c r="O131" s="7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9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3">(((L195/60)/60)/24)+DATE(1970,1,1)</f>
        <v>43198.208333333328</v>
      </c>
      <c r="O195" s="7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3"/>
        <v>42393.25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7">(((L259/60)/60)/24)+DATE(1970,1,1)</f>
        <v>41338.25</v>
      </c>
      <c r="O259" s="7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7"/>
        <v>40673.208333333336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1">(((L323/60)/60)/24)+DATE(1970,1,1)</f>
        <v>40634.208333333336</v>
      </c>
      <c r="O323" s="7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1"/>
        <v>42776.25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5">(((L387/60)/60)/24)+DATE(1970,1,1)</f>
        <v>43553.208333333328</v>
      </c>
      <c r="O387" s="7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5"/>
        <v>41378.208333333336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9">(((L451/60)/60)/24)+DATE(1970,1,1)</f>
        <v>43530.25</v>
      </c>
      <c r="O451" s="7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9"/>
        <v>41825.208333333336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3">(((L515/60)/60)/24)+DATE(1970,1,1)</f>
        <v>40430.208333333336</v>
      </c>
      <c r="O515" s="7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3"/>
        <v>43040.208333333328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7">(((L579/60)/60)/24)+DATE(1970,1,1)</f>
        <v>40613.25</v>
      </c>
      <c r="O579" s="7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7"/>
        <v>42387.25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1">(((L643/60)/60)/24)+DATE(1970,1,1)</f>
        <v>42786.25</v>
      </c>
      <c r="O643" s="7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1"/>
        <v>42555.208333333328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5">(((L707/60)/60)/24)+DATE(1970,1,1)</f>
        <v>41619.25</v>
      </c>
      <c r="O707" s="7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5"/>
        <v>41619.25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9">(((L771/60)/60)/24)+DATE(1970,1,1)</f>
        <v>41501.208333333336</v>
      </c>
      <c r="O771" s="7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9"/>
        <v>42299.208333333328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3">(((L835/60)/60)/24)+DATE(1970,1,1)</f>
        <v>40588.25</v>
      </c>
      <c r="O835" s="7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3"/>
        <v>40738.208333333336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7">(((L899/60)/60)/24)+DATE(1970,1,1)</f>
        <v>43583.208333333328</v>
      </c>
      <c r="O899" s="7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7"/>
        <v>42408.25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1">(((L963/60)/60)/24)+DATE(1970,1,1)</f>
        <v>40591.25</v>
      </c>
      <c r="O963" s="7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2:F1001">
    <cfRule type="cellIs" dxfId="8" priority="1" operator="between">
      <formula>150</formula>
      <formula>200</formula>
    </cfRule>
    <cfRule type="cellIs" dxfId="7" priority="2" operator="greaterThan">
      <formula>200</formula>
    </cfRule>
    <cfRule type="cellIs" dxfId="6" priority="3" operator="between">
      <formula>100</formula>
      <formula>150</formula>
    </cfRule>
    <cfRule type="cellIs" dxfId="5" priority="4" operator="lessThan">
      <formula>100</formula>
    </cfRule>
  </conditionalFormatting>
  <conditionalFormatting sqref="G1:G1048576">
    <cfRule type="containsText" dxfId="4" priority="5" operator="containsText" text="live">
      <formula>NOT(ISERROR(SEARCH("live",G1)))</formula>
    </cfRule>
    <cfRule type="containsText" dxfId="3" priority="6" operator="containsText" text="canceled">
      <formula>NOT(ISERROR(SEARCH("canceled",G1)))</formula>
    </cfRule>
    <cfRule type="containsText" dxfId="2" priority="7" operator="containsText" text="Successful">
      <formula>NOT(ISERROR(SEARCH("Successful",G1)))</formula>
    </cfRule>
    <cfRule type="containsText" dxfId="1" priority="8" operator="containsText" text="Failed">
      <formula>NOT(ISERROR(SEARCH("Failed",G1)))</formula>
    </cfRule>
    <cfRule type="cellIs" dxfId="0" priority="9" operator="lessThan">
      <formula>100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Sheet7</vt:lpstr>
      <vt:lpstr>Statistical Analysis</vt:lpstr>
      <vt:lpstr>Sheet8</vt:lpstr>
      <vt:lpstr>Sheet9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Jared</cp:lastModifiedBy>
  <dcterms:created xsi:type="dcterms:W3CDTF">2021-09-29T18:52:28Z</dcterms:created>
  <dcterms:modified xsi:type="dcterms:W3CDTF">2023-06-16T02:02:44Z</dcterms:modified>
</cp:coreProperties>
</file>