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defaultThemeVersion="166925"/>
  <mc:AlternateContent xmlns:mc="http://schemas.openxmlformats.org/markup-compatibility/2006">
    <mc:Choice Requires="x15">
      <x15ac:absPath xmlns:x15ac="http://schemas.microsoft.com/office/spreadsheetml/2010/11/ac" url="C:\Users\GODIAN\Desktop\Projects\Pomerol DataDNA Dataset Challenge - September 2022\"/>
    </mc:Choice>
  </mc:AlternateContent>
  <xr:revisionPtr revIDLastSave="0" documentId="13_ncr:1_{990F26C3-50E2-4A7C-9875-257686A004B8}" xr6:coauthVersionLast="43" xr6:coauthVersionMax="43" xr10:uidLastSave="{00000000-0000-0000-0000-000000000000}"/>
  <bookViews>
    <workbookView xWindow="-120" yWindow="-120" windowWidth="20730" windowHeight="11160" firstSheet="1" activeTab="5" xr2:uid="{00000000-000D-0000-FFFF-FFFF00000000}"/>
  </bookViews>
  <sheets>
    <sheet name="ds_salaries" sheetId="1" r:id="rId1"/>
    <sheet name="DataPreparation" sheetId="3" r:id="rId2"/>
    <sheet name="DataPreparation2" sheetId="5" r:id="rId3"/>
    <sheet name="DataModelling" sheetId="2" r:id="rId4"/>
    <sheet name="Visualization" sheetId="4" r:id="rId5"/>
    <sheet name="InteractiveDashboard" sheetId="6" r:id="rId6"/>
    <sheet name="FinalDashboard" sheetId="7" r:id="rId7"/>
  </sheets>
  <definedNames>
    <definedName name="_xlnm._FilterDatabase" localSheetId="1" hidden="1">DataPreparation!$A$1:$L$608</definedName>
    <definedName name="_xlnm._FilterDatabase" localSheetId="2" hidden="1">DataPreparation2!$A$1:$L$608</definedName>
    <definedName name="_xlnm._FilterDatabase" localSheetId="0" hidden="1">ds_salaries!$A$1:$L$608</definedName>
    <definedName name="_xlcn.WorksheetConnection_ds_salaries.xlsxTable21" hidden="1">Table2[]</definedName>
    <definedName name="_xlcn.WorksheetConnection_ds_salaries.xlsxTable221" hidden="1">Table22[]</definedName>
    <definedName name="Slicer_Company_Size">#N/A</definedName>
    <definedName name="Slicer_Employment_Type">#N/A</definedName>
    <definedName name="Slicer_Work_Year">#N/A</definedName>
  </definedNames>
  <calcPr calcId="191029"/>
  <pivotCaches>
    <pivotCache cacheId="296" r:id="rId8"/>
    <pivotCache cacheId="305" r:id="rId9"/>
    <pivotCache cacheId="308" r:id="rId10"/>
    <pivotCache cacheId="311" r:id="rId11"/>
    <pivotCache cacheId="314" r:id="rId12"/>
    <pivotCache cacheId="317" r:id="rId13"/>
    <pivotCache cacheId="320" r:id="rId14"/>
    <pivotCache cacheId="323" r:id="rId15"/>
    <pivotCache cacheId="326" r:id="rId16"/>
    <pivotCache cacheId="327" r:id="rId17"/>
  </pivotCaches>
  <extLst>
    <ext xmlns:x14="http://schemas.microsoft.com/office/spreadsheetml/2009/9/main" uri="{876F7934-8845-4945-9796-88D515C7AA90}">
      <x14:pivotCaches>
        <pivotCache cacheId="7"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841E416B-1EF1-43b6-AB56-02D37102CBD5}">
      <x15:pivotCaches>
        <pivotCache cacheId="299" r:id="rId22"/>
        <pivotCache cacheId="302" r:id="rId23"/>
      </x15:pivotCaches>
    </ext>
    <ext xmlns:x15="http://schemas.microsoft.com/office/spreadsheetml/2010/11/main" uri="{983426D0-5260-488c-9760-48F4B6AC55F4}">
      <x15:pivotTableReferences>
        <x15:pivotTableReference r:id="rId24"/>
        <x15:pivotTableReference r:id="rId25"/>
      </x15:pivotTableReferences>
    </ext>
    <ext xmlns:x15="http://schemas.microsoft.com/office/spreadsheetml/2010/11/main" uri="{FCE2AD5D-F65C-4FA6-A056-5C36A1767C68}">
      <x15:dataModel>
        <x15:modelTables>
          <x15:modelTable id="Table22" name="Table22" connection="WorksheetConnection_ds_salaries.xlsx!Table22"/>
          <x15:modelTable id="Table2" name="Table2" connection="WorksheetConnection_ds_salaries.xlsx!Table2"/>
        </x15:modelTables>
      </x15:dataModel>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608" i="5" l="1"/>
  <c r="L608" i="5"/>
  <c r="D608" i="5"/>
  <c r="C608" i="5"/>
  <c r="M607" i="5"/>
  <c r="L607" i="5"/>
  <c r="D607" i="5"/>
  <c r="C607" i="5"/>
  <c r="M606" i="5"/>
  <c r="L606" i="5"/>
  <c r="D606" i="5"/>
  <c r="C606" i="5"/>
  <c r="M605" i="5"/>
  <c r="L605" i="5"/>
  <c r="D605" i="5"/>
  <c r="C605" i="5"/>
  <c r="M604" i="5"/>
  <c r="L604" i="5"/>
  <c r="D604" i="5"/>
  <c r="C604" i="5"/>
  <c r="M603" i="5"/>
  <c r="L603" i="5"/>
  <c r="D603" i="5"/>
  <c r="C603" i="5"/>
  <c r="M602" i="5"/>
  <c r="L602" i="5"/>
  <c r="D602" i="5"/>
  <c r="C602" i="5"/>
  <c r="M601" i="5"/>
  <c r="L601" i="5"/>
  <c r="D601" i="5"/>
  <c r="C601" i="5"/>
  <c r="M600" i="5"/>
  <c r="L600" i="5"/>
  <c r="D600" i="5"/>
  <c r="C600" i="5"/>
  <c r="M599" i="5"/>
  <c r="L599" i="5"/>
  <c r="D599" i="5"/>
  <c r="C599" i="5"/>
  <c r="M598" i="5"/>
  <c r="L598" i="5"/>
  <c r="D598" i="5"/>
  <c r="C598" i="5"/>
  <c r="M597" i="5"/>
  <c r="L597" i="5"/>
  <c r="D597" i="5"/>
  <c r="C597" i="5"/>
  <c r="M596" i="5"/>
  <c r="L596" i="5"/>
  <c r="D596" i="5"/>
  <c r="C596" i="5"/>
  <c r="M595" i="5"/>
  <c r="L595" i="5"/>
  <c r="D595" i="5"/>
  <c r="C595" i="5"/>
  <c r="M594" i="5"/>
  <c r="L594" i="5"/>
  <c r="D594" i="5"/>
  <c r="C594" i="5"/>
  <c r="M593" i="5"/>
  <c r="L593" i="5"/>
  <c r="D593" i="5"/>
  <c r="C593" i="5"/>
  <c r="M592" i="5"/>
  <c r="L592" i="5"/>
  <c r="D592" i="5"/>
  <c r="C592" i="5"/>
  <c r="M591" i="5"/>
  <c r="L591" i="5"/>
  <c r="D591" i="5"/>
  <c r="C591" i="5"/>
  <c r="M590" i="5"/>
  <c r="L590" i="5"/>
  <c r="D590" i="5"/>
  <c r="C590" i="5"/>
  <c r="M589" i="5"/>
  <c r="L589" i="5"/>
  <c r="D589" i="5"/>
  <c r="C589" i="5"/>
  <c r="M588" i="5"/>
  <c r="L588" i="5"/>
  <c r="D588" i="5"/>
  <c r="C588" i="5"/>
  <c r="M587" i="5"/>
  <c r="L587" i="5"/>
  <c r="D587" i="5"/>
  <c r="C587" i="5"/>
  <c r="M586" i="5"/>
  <c r="L586" i="5"/>
  <c r="D586" i="5"/>
  <c r="C586" i="5"/>
  <c r="M585" i="5"/>
  <c r="L585" i="5"/>
  <c r="D585" i="5"/>
  <c r="C585" i="5"/>
  <c r="M584" i="5"/>
  <c r="L584" i="5"/>
  <c r="D584" i="5"/>
  <c r="C584" i="5"/>
  <c r="M583" i="5"/>
  <c r="L583" i="5"/>
  <c r="D583" i="5"/>
  <c r="C583" i="5"/>
  <c r="M582" i="5"/>
  <c r="L582" i="5"/>
  <c r="D582" i="5"/>
  <c r="C582" i="5"/>
  <c r="M581" i="5"/>
  <c r="L581" i="5"/>
  <c r="D581" i="5"/>
  <c r="C581" i="5"/>
  <c r="M580" i="5"/>
  <c r="L580" i="5"/>
  <c r="D580" i="5"/>
  <c r="C580" i="5"/>
  <c r="M579" i="5"/>
  <c r="L579" i="5"/>
  <c r="D579" i="5"/>
  <c r="C579" i="5"/>
  <c r="M578" i="5"/>
  <c r="L578" i="5"/>
  <c r="D578" i="5"/>
  <c r="C578" i="5"/>
  <c r="M577" i="5"/>
  <c r="L577" i="5"/>
  <c r="D577" i="5"/>
  <c r="C577" i="5"/>
  <c r="M576" i="5"/>
  <c r="L576" i="5"/>
  <c r="D576" i="5"/>
  <c r="C576" i="5"/>
  <c r="M575" i="5"/>
  <c r="L575" i="5"/>
  <c r="D575" i="5"/>
  <c r="C575" i="5"/>
  <c r="M574" i="5"/>
  <c r="L574" i="5"/>
  <c r="D574" i="5"/>
  <c r="C574" i="5"/>
  <c r="M573" i="5"/>
  <c r="L573" i="5"/>
  <c r="D573" i="5"/>
  <c r="C573" i="5"/>
  <c r="M572" i="5"/>
  <c r="L572" i="5"/>
  <c r="D572" i="5"/>
  <c r="C572" i="5"/>
  <c r="M571" i="5"/>
  <c r="L571" i="5"/>
  <c r="D571" i="5"/>
  <c r="C571" i="5"/>
  <c r="M570" i="5"/>
  <c r="L570" i="5"/>
  <c r="D570" i="5"/>
  <c r="C570" i="5"/>
  <c r="M569" i="5"/>
  <c r="L569" i="5"/>
  <c r="D569" i="5"/>
  <c r="C569" i="5"/>
  <c r="M568" i="5"/>
  <c r="L568" i="5"/>
  <c r="D568" i="5"/>
  <c r="C568" i="5"/>
  <c r="M567" i="5"/>
  <c r="L567" i="5"/>
  <c r="D567" i="5"/>
  <c r="C567" i="5"/>
  <c r="M566" i="5"/>
  <c r="L566" i="5"/>
  <c r="D566" i="5"/>
  <c r="C566" i="5"/>
  <c r="M565" i="5"/>
  <c r="L565" i="5"/>
  <c r="D565" i="5"/>
  <c r="C565" i="5"/>
  <c r="M564" i="5"/>
  <c r="L564" i="5"/>
  <c r="D564" i="5"/>
  <c r="C564" i="5"/>
  <c r="M563" i="5"/>
  <c r="L563" i="5"/>
  <c r="D563" i="5"/>
  <c r="C563" i="5"/>
  <c r="M562" i="5"/>
  <c r="L562" i="5"/>
  <c r="D562" i="5"/>
  <c r="C562" i="5"/>
  <c r="M561" i="5"/>
  <c r="L561" i="5"/>
  <c r="D561" i="5"/>
  <c r="C561" i="5"/>
  <c r="M560" i="5"/>
  <c r="L560" i="5"/>
  <c r="D560" i="5"/>
  <c r="C560" i="5"/>
  <c r="M559" i="5"/>
  <c r="L559" i="5"/>
  <c r="D559" i="5"/>
  <c r="C559" i="5"/>
  <c r="M558" i="5"/>
  <c r="L558" i="5"/>
  <c r="D558" i="5"/>
  <c r="C558" i="5"/>
  <c r="M557" i="5"/>
  <c r="L557" i="5"/>
  <c r="D557" i="5"/>
  <c r="C557" i="5"/>
  <c r="M556" i="5"/>
  <c r="L556" i="5"/>
  <c r="D556" i="5"/>
  <c r="C556" i="5"/>
  <c r="M555" i="5"/>
  <c r="L555" i="5"/>
  <c r="D555" i="5"/>
  <c r="C555" i="5"/>
  <c r="M554" i="5"/>
  <c r="L554" i="5"/>
  <c r="D554" i="5"/>
  <c r="C554" i="5"/>
  <c r="M553" i="5"/>
  <c r="L553" i="5"/>
  <c r="D553" i="5"/>
  <c r="C553" i="5"/>
  <c r="M552" i="5"/>
  <c r="L552" i="5"/>
  <c r="D552" i="5"/>
  <c r="C552" i="5"/>
  <c r="M551" i="5"/>
  <c r="L551" i="5"/>
  <c r="D551" i="5"/>
  <c r="C551" i="5"/>
  <c r="M550" i="5"/>
  <c r="L550" i="5"/>
  <c r="D550" i="5"/>
  <c r="C550" i="5"/>
  <c r="M549" i="5"/>
  <c r="L549" i="5"/>
  <c r="D549" i="5"/>
  <c r="C549" i="5"/>
  <c r="M548" i="5"/>
  <c r="L548" i="5"/>
  <c r="D548" i="5"/>
  <c r="C548" i="5"/>
  <c r="M547" i="5"/>
  <c r="L547" i="5"/>
  <c r="D547" i="5"/>
  <c r="C547" i="5"/>
  <c r="M546" i="5"/>
  <c r="L546" i="5"/>
  <c r="D546" i="5"/>
  <c r="C546" i="5"/>
  <c r="M545" i="5"/>
  <c r="L545" i="5"/>
  <c r="D545" i="5"/>
  <c r="C545" i="5"/>
  <c r="M544" i="5"/>
  <c r="L544" i="5"/>
  <c r="D544" i="5"/>
  <c r="C544" i="5"/>
  <c r="M543" i="5"/>
  <c r="L543" i="5"/>
  <c r="D543" i="5"/>
  <c r="C543" i="5"/>
  <c r="M542" i="5"/>
  <c r="L542" i="5"/>
  <c r="D542" i="5"/>
  <c r="C542" i="5"/>
  <c r="M541" i="5"/>
  <c r="L541" i="5"/>
  <c r="D541" i="5"/>
  <c r="C541" i="5"/>
  <c r="M540" i="5"/>
  <c r="L540" i="5"/>
  <c r="D540" i="5"/>
  <c r="C540" i="5"/>
  <c r="M539" i="5"/>
  <c r="L539" i="5"/>
  <c r="D539" i="5"/>
  <c r="C539" i="5"/>
  <c r="M538" i="5"/>
  <c r="L538" i="5"/>
  <c r="D538" i="5"/>
  <c r="C538" i="5"/>
  <c r="M537" i="5"/>
  <c r="L537" i="5"/>
  <c r="D537" i="5"/>
  <c r="C537" i="5"/>
  <c r="M536" i="5"/>
  <c r="L536" i="5"/>
  <c r="D536" i="5"/>
  <c r="C536" i="5"/>
  <c r="M535" i="5"/>
  <c r="L535" i="5"/>
  <c r="D535" i="5"/>
  <c r="C535" i="5"/>
  <c r="M534" i="5"/>
  <c r="L534" i="5"/>
  <c r="D534" i="5"/>
  <c r="C534" i="5"/>
  <c r="M533" i="5"/>
  <c r="L533" i="5"/>
  <c r="D533" i="5"/>
  <c r="C533" i="5"/>
  <c r="M532" i="5"/>
  <c r="L532" i="5"/>
  <c r="D532" i="5"/>
  <c r="C532" i="5"/>
  <c r="M531" i="5"/>
  <c r="L531" i="5"/>
  <c r="D531" i="5"/>
  <c r="C531" i="5"/>
  <c r="M530" i="5"/>
  <c r="L530" i="5"/>
  <c r="D530" i="5"/>
  <c r="C530" i="5"/>
  <c r="M529" i="5"/>
  <c r="L529" i="5"/>
  <c r="D529" i="5"/>
  <c r="C529" i="5"/>
  <c r="M528" i="5"/>
  <c r="L528" i="5"/>
  <c r="D528" i="5"/>
  <c r="C528" i="5"/>
  <c r="M527" i="5"/>
  <c r="L527" i="5"/>
  <c r="D527" i="5"/>
  <c r="C527" i="5"/>
  <c r="M526" i="5"/>
  <c r="L526" i="5"/>
  <c r="D526" i="5"/>
  <c r="C526" i="5"/>
  <c r="M525" i="5"/>
  <c r="L525" i="5"/>
  <c r="D525" i="5"/>
  <c r="C525" i="5"/>
  <c r="M524" i="5"/>
  <c r="L524" i="5"/>
  <c r="D524" i="5"/>
  <c r="C524" i="5"/>
  <c r="M523" i="5"/>
  <c r="L523" i="5"/>
  <c r="D523" i="5"/>
  <c r="C523" i="5"/>
  <c r="M522" i="5"/>
  <c r="L522" i="5"/>
  <c r="D522" i="5"/>
  <c r="C522" i="5"/>
  <c r="M521" i="5"/>
  <c r="L521" i="5"/>
  <c r="D521" i="5"/>
  <c r="C521" i="5"/>
  <c r="M520" i="5"/>
  <c r="L520" i="5"/>
  <c r="D520" i="5"/>
  <c r="C520" i="5"/>
  <c r="M519" i="5"/>
  <c r="L519" i="5"/>
  <c r="D519" i="5"/>
  <c r="C519" i="5"/>
  <c r="M518" i="5"/>
  <c r="L518" i="5"/>
  <c r="D518" i="5"/>
  <c r="C518" i="5"/>
  <c r="M517" i="5"/>
  <c r="L517" i="5"/>
  <c r="D517" i="5"/>
  <c r="C517" i="5"/>
  <c r="M516" i="5"/>
  <c r="L516" i="5"/>
  <c r="D516" i="5"/>
  <c r="C516" i="5"/>
  <c r="M515" i="5"/>
  <c r="L515" i="5"/>
  <c r="D515" i="5"/>
  <c r="C515" i="5"/>
  <c r="M514" i="5"/>
  <c r="L514" i="5"/>
  <c r="D514" i="5"/>
  <c r="C514" i="5"/>
  <c r="M513" i="5"/>
  <c r="L513" i="5"/>
  <c r="D513" i="5"/>
  <c r="C513" i="5"/>
  <c r="M512" i="5"/>
  <c r="L512" i="5"/>
  <c r="D512" i="5"/>
  <c r="C512" i="5"/>
  <c r="M511" i="5"/>
  <c r="L511" i="5"/>
  <c r="D511" i="5"/>
  <c r="C511" i="5"/>
  <c r="M510" i="5"/>
  <c r="L510" i="5"/>
  <c r="D510" i="5"/>
  <c r="C510" i="5"/>
  <c r="M509" i="5"/>
  <c r="L509" i="5"/>
  <c r="D509" i="5"/>
  <c r="C509" i="5"/>
  <c r="M508" i="5"/>
  <c r="L508" i="5"/>
  <c r="D508" i="5"/>
  <c r="C508" i="5"/>
  <c r="M507" i="5"/>
  <c r="L507" i="5"/>
  <c r="D507" i="5"/>
  <c r="C507" i="5"/>
  <c r="M506" i="5"/>
  <c r="L506" i="5"/>
  <c r="D506" i="5"/>
  <c r="C506" i="5"/>
  <c r="M505" i="5"/>
  <c r="L505" i="5"/>
  <c r="D505" i="5"/>
  <c r="C505" i="5"/>
  <c r="M504" i="5"/>
  <c r="L504" i="5"/>
  <c r="D504" i="5"/>
  <c r="C504" i="5"/>
  <c r="M503" i="5"/>
  <c r="L503" i="5"/>
  <c r="D503" i="5"/>
  <c r="C503" i="5"/>
  <c r="M502" i="5"/>
  <c r="L502" i="5"/>
  <c r="D502" i="5"/>
  <c r="C502" i="5"/>
  <c r="M501" i="5"/>
  <c r="L501" i="5"/>
  <c r="D501" i="5"/>
  <c r="C501" i="5"/>
  <c r="M500" i="5"/>
  <c r="L500" i="5"/>
  <c r="D500" i="5"/>
  <c r="C500" i="5"/>
  <c r="M499" i="5"/>
  <c r="L499" i="5"/>
  <c r="D499" i="5"/>
  <c r="C499" i="5"/>
  <c r="M498" i="5"/>
  <c r="L498" i="5"/>
  <c r="D498" i="5"/>
  <c r="C498" i="5"/>
  <c r="M497" i="5"/>
  <c r="L497" i="5"/>
  <c r="D497" i="5"/>
  <c r="C497" i="5"/>
  <c r="M496" i="5"/>
  <c r="L496" i="5"/>
  <c r="D496" i="5"/>
  <c r="C496" i="5"/>
  <c r="M495" i="5"/>
  <c r="L495" i="5"/>
  <c r="D495" i="5"/>
  <c r="C495" i="5"/>
  <c r="M494" i="5"/>
  <c r="L494" i="5"/>
  <c r="D494" i="5"/>
  <c r="C494" i="5"/>
  <c r="M493" i="5"/>
  <c r="L493" i="5"/>
  <c r="D493" i="5"/>
  <c r="C493" i="5"/>
  <c r="M492" i="5"/>
  <c r="L492" i="5"/>
  <c r="D492" i="5"/>
  <c r="C492" i="5"/>
  <c r="M491" i="5"/>
  <c r="L491" i="5"/>
  <c r="D491" i="5"/>
  <c r="C491" i="5"/>
  <c r="M490" i="5"/>
  <c r="L490" i="5"/>
  <c r="D490" i="5"/>
  <c r="C490" i="5"/>
  <c r="M489" i="5"/>
  <c r="L489" i="5"/>
  <c r="D489" i="5"/>
  <c r="C489" i="5"/>
  <c r="M488" i="5"/>
  <c r="L488" i="5"/>
  <c r="D488" i="5"/>
  <c r="C488" i="5"/>
  <c r="M487" i="5"/>
  <c r="L487" i="5"/>
  <c r="D487" i="5"/>
  <c r="C487" i="5"/>
  <c r="M486" i="5"/>
  <c r="L486" i="5"/>
  <c r="D486" i="5"/>
  <c r="C486" i="5"/>
  <c r="M485" i="5"/>
  <c r="L485" i="5"/>
  <c r="D485" i="5"/>
  <c r="C485" i="5"/>
  <c r="M484" i="5"/>
  <c r="L484" i="5"/>
  <c r="D484" i="5"/>
  <c r="C484" i="5"/>
  <c r="M483" i="5"/>
  <c r="L483" i="5"/>
  <c r="D483" i="5"/>
  <c r="C483" i="5"/>
  <c r="M482" i="5"/>
  <c r="L482" i="5"/>
  <c r="D482" i="5"/>
  <c r="C482" i="5"/>
  <c r="M481" i="5"/>
  <c r="L481" i="5"/>
  <c r="D481" i="5"/>
  <c r="C481" i="5"/>
  <c r="M480" i="5"/>
  <c r="L480" i="5"/>
  <c r="D480" i="5"/>
  <c r="C480" i="5"/>
  <c r="M479" i="5"/>
  <c r="L479" i="5"/>
  <c r="D479" i="5"/>
  <c r="C479" i="5"/>
  <c r="M478" i="5"/>
  <c r="L478" i="5"/>
  <c r="D478" i="5"/>
  <c r="C478" i="5"/>
  <c r="M477" i="5"/>
  <c r="L477" i="5"/>
  <c r="D477" i="5"/>
  <c r="C477" i="5"/>
  <c r="M476" i="5"/>
  <c r="L476" i="5"/>
  <c r="D476" i="5"/>
  <c r="C476" i="5"/>
  <c r="M475" i="5"/>
  <c r="L475" i="5"/>
  <c r="D475" i="5"/>
  <c r="C475" i="5"/>
  <c r="M474" i="5"/>
  <c r="L474" i="5"/>
  <c r="D474" i="5"/>
  <c r="C474" i="5"/>
  <c r="M473" i="5"/>
  <c r="L473" i="5"/>
  <c r="D473" i="5"/>
  <c r="C473" i="5"/>
  <c r="M472" i="5"/>
  <c r="L472" i="5"/>
  <c r="D472" i="5"/>
  <c r="C472" i="5"/>
  <c r="M471" i="5"/>
  <c r="L471" i="5"/>
  <c r="D471" i="5"/>
  <c r="C471" i="5"/>
  <c r="M470" i="5"/>
  <c r="L470" i="5"/>
  <c r="D470" i="5"/>
  <c r="C470" i="5"/>
  <c r="M469" i="5"/>
  <c r="L469" i="5"/>
  <c r="D469" i="5"/>
  <c r="C469" i="5"/>
  <c r="M468" i="5"/>
  <c r="L468" i="5"/>
  <c r="D468" i="5"/>
  <c r="C468" i="5"/>
  <c r="M467" i="5"/>
  <c r="L467" i="5"/>
  <c r="D467" i="5"/>
  <c r="C467" i="5"/>
  <c r="M466" i="5"/>
  <c r="L466" i="5"/>
  <c r="D466" i="5"/>
  <c r="C466" i="5"/>
  <c r="M465" i="5"/>
  <c r="L465" i="5"/>
  <c r="D465" i="5"/>
  <c r="C465" i="5"/>
  <c r="M464" i="5"/>
  <c r="L464" i="5"/>
  <c r="D464" i="5"/>
  <c r="C464" i="5"/>
  <c r="M463" i="5"/>
  <c r="L463" i="5"/>
  <c r="D463" i="5"/>
  <c r="C463" i="5"/>
  <c r="M462" i="5"/>
  <c r="L462" i="5"/>
  <c r="D462" i="5"/>
  <c r="C462" i="5"/>
  <c r="M461" i="5"/>
  <c r="L461" i="5"/>
  <c r="D461" i="5"/>
  <c r="C461" i="5"/>
  <c r="M460" i="5"/>
  <c r="L460" i="5"/>
  <c r="D460" i="5"/>
  <c r="C460" i="5"/>
  <c r="M459" i="5"/>
  <c r="L459" i="5"/>
  <c r="D459" i="5"/>
  <c r="C459" i="5"/>
  <c r="M458" i="5"/>
  <c r="L458" i="5"/>
  <c r="D458" i="5"/>
  <c r="C458" i="5"/>
  <c r="M457" i="5"/>
  <c r="L457" i="5"/>
  <c r="D457" i="5"/>
  <c r="C457" i="5"/>
  <c r="M456" i="5"/>
  <c r="L456" i="5"/>
  <c r="D456" i="5"/>
  <c r="C456" i="5"/>
  <c r="M455" i="5"/>
  <c r="L455" i="5"/>
  <c r="D455" i="5"/>
  <c r="C455" i="5"/>
  <c r="M454" i="5"/>
  <c r="L454" i="5"/>
  <c r="D454" i="5"/>
  <c r="C454" i="5"/>
  <c r="M453" i="5"/>
  <c r="L453" i="5"/>
  <c r="D453" i="5"/>
  <c r="C453" i="5"/>
  <c r="M452" i="5"/>
  <c r="L452" i="5"/>
  <c r="D452" i="5"/>
  <c r="C452" i="5"/>
  <c r="M451" i="5"/>
  <c r="L451" i="5"/>
  <c r="D451" i="5"/>
  <c r="C451" i="5"/>
  <c r="M450" i="5"/>
  <c r="L450" i="5"/>
  <c r="D450" i="5"/>
  <c r="C450" i="5"/>
  <c r="M449" i="5"/>
  <c r="L449" i="5"/>
  <c r="D449" i="5"/>
  <c r="C449" i="5"/>
  <c r="M448" i="5"/>
  <c r="L448" i="5"/>
  <c r="D448" i="5"/>
  <c r="C448" i="5"/>
  <c r="M447" i="5"/>
  <c r="L447" i="5"/>
  <c r="D447" i="5"/>
  <c r="C447" i="5"/>
  <c r="M446" i="5"/>
  <c r="L446" i="5"/>
  <c r="D446" i="5"/>
  <c r="C446" i="5"/>
  <c r="M445" i="5"/>
  <c r="L445" i="5"/>
  <c r="D445" i="5"/>
  <c r="C445" i="5"/>
  <c r="M444" i="5"/>
  <c r="L444" i="5"/>
  <c r="D444" i="5"/>
  <c r="C444" i="5"/>
  <c r="M443" i="5"/>
  <c r="L443" i="5"/>
  <c r="D443" i="5"/>
  <c r="C443" i="5"/>
  <c r="M442" i="5"/>
  <c r="L442" i="5"/>
  <c r="D442" i="5"/>
  <c r="C442" i="5"/>
  <c r="M441" i="5"/>
  <c r="L441" i="5"/>
  <c r="D441" i="5"/>
  <c r="C441" i="5"/>
  <c r="M440" i="5"/>
  <c r="L440" i="5"/>
  <c r="D440" i="5"/>
  <c r="C440" i="5"/>
  <c r="M439" i="5"/>
  <c r="L439" i="5"/>
  <c r="D439" i="5"/>
  <c r="C439" i="5"/>
  <c r="M438" i="5"/>
  <c r="L438" i="5"/>
  <c r="D438" i="5"/>
  <c r="C438" i="5"/>
  <c r="M437" i="5"/>
  <c r="L437" i="5"/>
  <c r="D437" i="5"/>
  <c r="C437" i="5"/>
  <c r="M436" i="5"/>
  <c r="L436" i="5"/>
  <c r="D436" i="5"/>
  <c r="C436" i="5"/>
  <c r="M435" i="5"/>
  <c r="L435" i="5"/>
  <c r="D435" i="5"/>
  <c r="C435" i="5"/>
  <c r="M434" i="5"/>
  <c r="L434" i="5"/>
  <c r="D434" i="5"/>
  <c r="C434" i="5"/>
  <c r="M433" i="5"/>
  <c r="L433" i="5"/>
  <c r="D433" i="5"/>
  <c r="C433" i="5"/>
  <c r="M432" i="5"/>
  <c r="L432" i="5"/>
  <c r="D432" i="5"/>
  <c r="C432" i="5"/>
  <c r="M431" i="5"/>
  <c r="L431" i="5"/>
  <c r="D431" i="5"/>
  <c r="C431" i="5"/>
  <c r="M430" i="5"/>
  <c r="L430" i="5"/>
  <c r="D430" i="5"/>
  <c r="C430" i="5"/>
  <c r="M429" i="5"/>
  <c r="L429" i="5"/>
  <c r="D429" i="5"/>
  <c r="C429" i="5"/>
  <c r="M428" i="5"/>
  <c r="L428" i="5"/>
  <c r="D428" i="5"/>
  <c r="C428" i="5"/>
  <c r="M427" i="5"/>
  <c r="L427" i="5"/>
  <c r="D427" i="5"/>
  <c r="C427" i="5"/>
  <c r="M426" i="5"/>
  <c r="L426" i="5"/>
  <c r="D426" i="5"/>
  <c r="C426" i="5"/>
  <c r="M425" i="5"/>
  <c r="L425" i="5"/>
  <c r="D425" i="5"/>
  <c r="C425" i="5"/>
  <c r="M424" i="5"/>
  <c r="L424" i="5"/>
  <c r="D424" i="5"/>
  <c r="C424" i="5"/>
  <c r="M423" i="5"/>
  <c r="L423" i="5"/>
  <c r="D423" i="5"/>
  <c r="C423" i="5"/>
  <c r="M422" i="5"/>
  <c r="L422" i="5"/>
  <c r="D422" i="5"/>
  <c r="C422" i="5"/>
  <c r="M421" i="5"/>
  <c r="L421" i="5"/>
  <c r="D421" i="5"/>
  <c r="C421" i="5"/>
  <c r="M420" i="5"/>
  <c r="L420" i="5"/>
  <c r="D420" i="5"/>
  <c r="C420" i="5"/>
  <c r="M419" i="5"/>
  <c r="L419" i="5"/>
  <c r="D419" i="5"/>
  <c r="C419" i="5"/>
  <c r="M418" i="5"/>
  <c r="L418" i="5"/>
  <c r="D418" i="5"/>
  <c r="C418" i="5"/>
  <c r="M417" i="5"/>
  <c r="L417" i="5"/>
  <c r="D417" i="5"/>
  <c r="C417" i="5"/>
  <c r="M416" i="5"/>
  <c r="L416" i="5"/>
  <c r="D416" i="5"/>
  <c r="C416" i="5"/>
  <c r="M415" i="5"/>
  <c r="L415" i="5"/>
  <c r="D415" i="5"/>
  <c r="C415" i="5"/>
  <c r="M414" i="5"/>
  <c r="L414" i="5"/>
  <c r="D414" i="5"/>
  <c r="C414" i="5"/>
  <c r="M413" i="5"/>
  <c r="L413" i="5"/>
  <c r="D413" i="5"/>
  <c r="C413" i="5"/>
  <c r="M412" i="5"/>
  <c r="L412" i="5"/>
  <c r="D412" i="5"/>
  <c r="C412" i="5"/>
  <c r="M411" i="5"/>
  <c r="L411" i="5"/>
  <c r="D411" i="5"/>
  <c r="C411" i="5"/>
  <c r="M410" i="5"/>
  <c r="L410" i="5"/>
  <c r="D410" i="5"/>
  <c r="C410" i="5"/>
  <c r="M409" i="5"/>
  <c r="L409" i="5"/>
  <c r="D409" i="5"/>
  <c r="C409" i="5"/>
  <c r="M408" i="5"/>
  <c r="L408" i="5"/>
  <c r="D408" i="5"/>
  <c r="C408" i="5"/>
  <c r="M407" i="5"/>
  <c r="L407" i="5"/>
  <c r="D407" i="5"/>
  <c r="C407" i="5"/>
  <c r="M406" i="5"/>
  <c r="L406" i="5"/>
  <c r="D406" i="5"/>
  <c r="C406" i="5"/>
  <c r="M405" i="5"/>
  <c r="L405" i="5"/>
  <c r="D405" i="5"/>
  <c r="C405" i="5"/>
  <c r="M404" i="5"/>
  <c r="L404" i="5"/>
  <c r="D404" i="5"/>
  <c r="C404" i="5"/>
  <c r="M403" i="5"/>
  <c r="L403" i="5"/>
  <c r="D403" i="5"/>
  <c r="C403" i="5"/>
  <c r="M402" i="5"/>
  <c r="L402" i="5"/>
  <c r="D402" i="5"/>
  <c r="C402" i="5"/>
  <c r="M401" i="5"/>
  <c r="L401" i="5"/>
  <c r="D401" i="5"/>
  <c r="C401" i="5"/>
  <c r="M400" i="5"/>
  <c r="L400" i="5"/>
  <c r="D400" i="5"/>
  <c r="C400" i="5"/>
  <c r="M399" i="5"/>
  <c r="L399" i="5"/>
  <c r="D399" i="5"/>
  <c r="C399" i="5"/>
  <c r="M398" i="5"/>
  <c r="L398" i="5"/>
  <c r="D398" i="5"/>
  <c r="C398" i="5"/>
  <c r="M397" i="5"/>
  <c r="L397" i="5"/>
  <c r="D397" i="5"/>
  <c r="C397" i="5"/>
  <c r="M396" i="5"/>
  <c r="L396" i="5"/>
  <c r="D396" i="5"/>
  <c r="C396" i="5"/>
  <c r="M395" i="5"/>
  <c r="L395" i="5"/>
  <c r="D395" i="5"/>
  <c r="C395" i="5"/>
  <c r="M394" i="5"/>
  <c r="L394" i="5"/>
  <c r="D394" i="5"/>
  <c r="C394" i="5"/>
  <c r="M393" i="5"/>
  <c r="L393" i="5"/>
  <c r="D393" i="5"/>
  <c r="C393" i="5"/>
  <c r="M392" i="5"/>
  <c r="L392" i="5"/>
  <c r="D392" i="5"/>
  <c r="C392" i="5"/>
  <c r="M391" i="5"/>
  <c r="L391" i="5"/>
  <c r="D391" i="5"/>
  <c r="C391" i="5"/>
  <c r="M390" i="5"/>
  <c r="L390" i="5"/>
  <c r="D390" i="5"/>
  <c r="C390" i="5"/>
  <c r="M389" i="5"/>
  <c r="L389" i="5"/>
  <c r="D389" i="5"/>
  <c r="C389" i="5"/>
  <c r="M388" i="5"/>
  <c r="L388" i="5"/>
  <c r="D388" i="5"/>
  <c r="C388" i="5"/>
  <c r="M387" i="5"/>
  <c r="L387" i="5"/>
  <c r="D387" i="5"/>
  <c r="C387" i="5"/>
  <c r="M386" i="5"/>
  <c r="L386" i="5"/>
  <c r="D386" i="5"/>
  <c r="C386" i="5"/>
  <c r="M385" i="5"/>
  <c r="L385" i="5"/>
  <c r="D385" i="5"/>
  <c r="C385" i="5"/>
  <c r="M384" i="5"/>
  <c r="L384" i="5"/>
  <c r="D384" i="5"/>
  <c r="C384" i="5"/>
  <c r="M383" i="5"/>
  <c r="L383" i="5"/>
  <c r="D383" i="5"/>
  <c r="C383" i="5"/>
  <c r="M382" i="5"/>
  <c r="L382" i="5"/>
  <c r="D382" i="5"/>
  <c r="C382" i="5"/>
  <c r="M381" i="5"/>
  <c r="L381" i="5"/>
  <c r="D381" i="5"/>
  <c r="C381" i="5"/>
  <c r="M380" i="5"/>
  <c r="L380" i="5"/>
  <c r="D380" i="5"/>
  <c r="C380" i="5"/>
  <c r="M379" i="5"/>
  <c r="L379" i="5"/>
  <c r="D379" i="5"/>
  <c r="C379" i="5"/>
  <c r="M378" i="5"/>
  <c r="L378" i="5"/>
  <c r="D378" i="5"/>
  <c r="C378" i="5"/>
  <c r="M377" i="5"/>
  <c r="L377" i="5"/>
  <c r="D377" i="5"/>
  <c r="C377" i="5"/>
  <c r="M376" i="5"/>
  <c r="L376" i="5"/>
  <c r="D376" i="5"/>
  <c r="C376" i="5"/>
  <c r="M375" i="5"/>
  <c r="L375" i="5"/>
  <c r="D375" i="5"/>
  <c r="C375" i="5"/>
  <c r="M374" i="5"/>
  <c r="L374" i="5"/>
  <c r="D374" i="5"/>
  <c r="C374" i="5"/>
  <c r="M373" i="5"/>
  <c r="L373" i="5"/>
  <c r="D373" i="5"/>
  <c r="C373" i="5"/>
  <c r="M372" i="5"/>
  <c r="L372" i="5"/>
  <c r="D372" i="5"/>
  <c r="C372" i="5"/>
  <c r="M371" i="5"/>
  <c r="L371" i="5"/>
  <c r="D371" i="5"/>
  <c r="C371" i="5"/>
  <c r="M370" i="5"/>
  <c r="L370" i="5"/>
  <c r="D370" i="5"/>
  <c r="C370" i="5"/>
  <c r="M369" i="5"/>
  <c r="L369" i="5"/>
  <c r="D369" i="5"/>
  <c r="C369" i="5"/>
  <c r="M368" i="5"/>
  <c r="L368" i="5"/>
  <c r="D368" i="5"/>
  <c r="C368" i="5"/>
  <c r="M367" i="5"/>
  <c r="L367" i="5"/>
  <c r="D367" i="5"/>
  <c r="C367" i="5"/>
  <c r="M366" i="5"/>
  <c r="L366" i="5"/>
  <c r="D366" i="5"/>
  <c r="C366" i="5"/>
  <c r="M365" i="5"/>
  <c r="L365" i="5"/>
  <c r="D365" i="5"/>
  <c r="C365" i="5"/>
  <c r="M364" i="5"/>
  <c r="L364" i="5"/>
  <c r="D364" i="5"/>
  <c r="C364" i="5"/>
  <c r="M363" i="5"/>
  <c r="L363" i="5"/>
  <c r="D363" i="5"/>
  <c r="C363" i="5"/>
  <c r="M362" i="5"/>
  <c r="L362" i="5"/>
  <c r="D362" i="5"/>
  <c r="C362" i="5"/>
  <c r="M361" i="5"/>
  <c r="L361" i="5"/>
  <c r="D361" i="5"/>
  <c r="C361" i="5"/>
  <c r="M360" i="5"/>
  <c r="L360" i="5"/>
  <c r="D360" i="5"/>
  <c r="C360" i="5"/>
  <c r="M359" i="5"/>
  <c r="L359" i="5"/>
  <c r="D359" i="5"/>
  <c r="C359" i="5"/>
  <c r="M358" i="5"/>
  <c r="L358" i="5"/>
  <c r="D358" i="5"/>
  <c r="C358" i="5"/>
  <c r="M357" i="5"/>
  <c r="L357" i="5"/>
  <c r="D357" i="5"/>
  <c r="C357" i="5"/>
  <c r="M356" i="5"/>
  <c r="L356" i="5"/>
  <c r="D356" i="5"/>
  <c r="C356" i="5"/>
  <c r="M355" i="5"/>
  <c r="L355" i="5"/>
  <c r="D355" i="5"/>
  <c r="C355" i="5"/>
  <c r="M354" i="5"/>
  <c r="L354" i="5"/>
  <c r="D354" i="5"/>
  <c r="C354" i="5"/>
  <c r="M353" i="5"/>
  <c r="L353" i="5"/>
  <c r="D353" i="5"/>
  <c r="C353" i="5"/>
  <c r="M352" i="5"/>
  <c r="L352" i="5"/>
  <c r="D352" i="5"/>
  <c r="C352" i="5"/>
  <c r="M351" i="5"/>
  <c r="L351" i="5"/>
  <c r="D351" i="5"/>
  <c r="C351" i="5"/>
  <c r="M350" i="5"/>
  <c r="L350" i="5"/>
  <c r="D350" i="5"/>
  <c r="C350" i="5"/>
  <c r="M349" i="5"/>
  <c r="L349" i="5"/>
  <c r="D349" i="5"/>
  <c r="C349" i="5"/>
  <c r="M348" i="5"/>
  <c r="L348" i="5"/>
  <c r="D348" i="5"/>
  <c r="C348" i="5"/>
  <c r="M347" i="5"/>
  <c r="L347" i="5"/>
  <c r="D347" i="5"/>
  <c r="C347" i="5"/>
  <c r="M346" i="5"/>
  <c r="L346" i="5"/>
  <c r="D346" i="5"/>
  <c r="C346" i="5"/>
  <c r="M345" i="5"/>
  <c r="L345" i="5"/>
  <c r="D345" i="5"/>
  <c r="C345" i="5"/>
  <c r="M344" i="5"/>
  <c r="L344" i="5"/>
  <c r="D344" i="5"/>
  <c r="C344" i="5"/>
  <c r="M343" i="5"/>
  <c r="L343" i="5"/>
  <c r="D343" i="5"/>
  <c r="C343" i="5"/>
  <c r="M342" i="5"/>
  <c r="L342" i="5"/>
  <c r="D342" i="5"/>
  <c r="C342" i="5"/>
  <c r="M341" i="5"/>
  <c r="L341" i="5"/>
  <c r="D341" i="5"/>
  <c r="C341" i="5"/>
  <c r="M340" i="5"/>
  <c r="L340" i="5"/>
  <c r="D340" i="5"/>
  <c r="C340" i="5"/>
  <c r="M339" i="5"/>
  <c r="L339" i="5"/>
  <c r="D339" i="5"/>
  <c r="C339" i="5"/>
  <c r="M338" i="5"/>
  <c r="L338" i="5"/>
  <c r="D338" i="5"/>
  <c r="C338" i="5"/>
  <c r="M337" i="5"/>
  <c r="L337" i="5"/>
  <c r="D337" i="5"/>
  <c r="C337" i="5"/>
  <c r="M336" i="5"/>
  <c r="L336" i="5"/>
  <c r="D336" i="5"/>
  <c r="C336" i="5"/>
  <c r="M335" i="5"/>
  <c r="L335" i="5"/>
  <c r="D335" i="5"/>
  <c r="C335" i="5"/>
  <c r="M334" i="5"/>
  <c r="L334" i="5"/>
  <c r="D334" i="5"/>
  <c r="C334" i="5"/>
  <c r="M333" i="5"/>
  <c r="L333" i="5"/>
  <c r="D333" i="5"/>
  <c r="C333" i="5"/>
  <c r="M332" i="5"/>
  <c r="L332" i="5"/>
  <c r="D332" i="5"/>
  <c r="C332" i="5"/>
  <c r="M331" i="5"/>
  <c r="L331" i="5"/>
  <c r="D331" i="5"/>
  <c r="C331" i="5"/>
  <c r="M330" i="5"/>
  <c r="L330" i="5"/>
  <c r="D330" i="5"/>
  <c r="C330" i="5"/>
  <c r="M329" i="5"/>
  <c r="L329" i="5"/>
  <c r="D329" i="5"/>
  <c r="C329" i="5"/>
  <c r="M328" i="5"/>
  <c r="L328" i="5"/>
  <c r="D328" i="5"/>
  <c r="C328" i="5"/>
  <c r="M327" i="5"/>
  <c r="L327" i="5"/>
  <c r="D327" i="5"/>
  <c r="C327" i="5"/>
  <c r="M326" i="5"/>
  <c r="L326" i="5"/>
  <c r="D326" i="5"/>
  <c r="C326" i="5"/>
  <c r="M325" i="5"/>
  <c r="L325" i="5"/>
  <c r="D325" i="5"/>
  <c r="C325" i="5"/>
  <c r="M324" i="5"/>
  <c r="L324" i="5"/>
  <c r="D324" i="5"/>
  <c r="C324" i="5"/>
  <c r="M323" i="5"/>
  <c r="L323" i="5"/>
  <c r="D323" i="5"/>
  <c r="C323" i="5"/>
  <c r="M322" i="5"/>
  <c r="L322" i="5"/>
  <c r="D322" i="5"/>
  <c r="C322" i="5"/>
  <c r="M321" i="5"/>
  <c r="L321" i="5"/>
  <c r="D321" i="5"/>
  <c r="C321" i="5"/>
  <c r="M320" i="5"/>
  <c r="L320" i="5"/>
  <c r="D320" i="5"/>
  <c r="C320" i="5"/>
  <c r="M319" i="5"/>
  <c r="L319" i="5"/>
  <c r="D319" i="5"/>
  <c r="C319" i="5"/>
  <c r="M318" i="5"/>
  <c r="L318" i="5"/>
  <c r="D318" i="5"/>
  <c r="C318" i="5"/>
  <c r="M317" i="5"/>
  <c r="L317" i="5"/>
  <c r="D317" i="5"/>
  <c r="C317" i="5"/>
  <c r="M316" i="5"/>
  <c r="L316" i="5"/>
  <c r="D316" i="5"/>
  <c r="C316" i="5"/>
  <c r="M315" i="5"/>
  <c r="L315" i="5"/>
  <c r="D315" i="5"/>
  <c r="C315" i="5"/>
  <c r="M314" i="5"/>
  <c r="L314" i="5"/>
  <c r="D314" i="5"/>
  <c r="C314" i="5"/>
  <c r="M313" i="5"/>
  <c r="L313" i="5"/>
  <c r="D313" i="5"/>
  <c r="C313" i="5"/>
  <c r="M312" i="5"/>
  <c r="L312" i="5"/>
  <c r="D312" i="5"/>
  <c r="C312" i="5"/>
  <c r="M311" i="5"/>
  <c r="L311" i="5"/>
  <c r="D311" i="5"/>
  <c r="C311" i="5"/>
  <c r="M310" i="5"/>
  <c r="L310" i="5"/>
  <c r="D310" i="5"/>
  <c r="C310" i="5"/>
  <c r="M309" i="5"/>
  <c r="L309" i="5"/>
  <c r="D309" i="5"/>
  <c r="C309" i="5"/>
  <c r="M308" i="5"/>
  <c r="L308" i="5"/>
  <c r="D308" i="5"/>
  <c r="C308" i="5"/>
  <c r="M307" i="5"/>
  <c r="L307" i="5"/>
  <c r="D307" i="5"/>
  <c r="C307" i="5"/>
  <c r="M306" i="5"/>
  <c r="L306" i="5"/>
  <c r="D306" i="5"/>
  <c r="C306" i="5"/>
  <c r="M305" i="5"/>
  <c r="L305" i="5"/>
  <c r="D305" i="5"/>
  <c r="C305" i="5"/>
  <c r="M304" i="5"/>
  <c r="L304" i="5"/>
  <c r="D304" i="5"/>
  <c r="C304" i="5"/>
  <c r="M303" i="5"/>
  <c r="L303" i="5"/>
  <c r="D303" i="5"/>
  <c r="C303" i="5"/>
  <c r="M302" i="5"/>
  <c r="L302" i="5"/>
  <c r="D302" i="5"/>
  <c r="C302" i="5"/>
  <c r="M301" i="5"/>
  <c r="L301" i="5"/>
  <c r="D301" i="5"/>
  <c r="C301" i="5"/>
  <c r="M300" i="5"/>
  <c r="L300" i="5"/>
  <c r="D300" i="5"/>
  <c r="C300" i="5"/>
  <c r="M299" i="5"/>
  <c r="L299" i="5"/>
  <c r="D299" i="5"/>
  <c r="C299" i="5"/>
  <c r="M298" i="5"/>
  <c r="L298" i="5"/>
  <c r="D298" i="5"/>
  <c r="C298" i="5"/>
  <c r="M297" i="5"/>
  <c r="L297" i="5"/>
  <c r="D297" i="5"/>
  <c r="C297" i="5"/>
  <c r="M296" i="5"/>
  <c r="L296" i="5"/>
  <c r="D296" i="5"/>
  <c r="C296" i="5"/>
  <c r="M295" i="5"/>
  <c r="L295" i="5"/>
  <c r="D295" i="5"/>
  <c r="C295" i="5"/>
  <c r="M294" i="5"/>
  <c r="L294" i="5"/>
  <c r="D294" i="5"/>
  <c r="C294" i="5"/>
  <c r="M293" i="5"/>
  <c r="L293" i="5"/>
  <c r="D293" i="5"/>
  <c r="C293" i="5"/>
  <c r="M292" i="5"/>
  <c r="L292" i="5"/>
  <c r="D292" i="5"/>
  <c r="C292" i="5"/>
  <c r="M291" i="5"/>
  <c r="L291" i="5"/>
  <c r="D291" i="5"/>
  <c r="C291" i="5"/>
  <c r="M290" i="5"/>
  <c r="L290" i="5"/>
  <c r="D290" i="5"/>
  <c r="C290" i="5"/>
  <c r="M289" i="5"/>
  <c r="L289" i="5"/>
  <c r="D289" i="5"/>
  <c r="C289" i="5"/>
  <c r="M288" i="5"/>
  <c r="L288" i="5"/>
  <c r="D288" i="5"/>
  <c r="C288" i="5"/>
  <c r="M287" i="5"/>
  <c r="L287" i="5"/>
  <c r="D287" i="5"/>
  <c r="C287" i="5"/>
  <c r="M286" i="5"/>
  <c r="L286" i="5"/>
  <c r="D286" i="5"/>
  <c r="C286" i="5"/>
  <c r="M285" i="5"/>
  <c r="L285" i="5"/>
  <c r="D285" i="5"/>
  <c r="C285" i="5"/>
  <c r="M284" i="5"/>
  <c r="L284" i="5"/>
  <c r="D284" i="5"/>
  <c r="C284" i="5"/>
  <c r="M283" i="5"/>
  <c r="L283" i="5"/>
  <c r="D283" i="5"/>
  <c r="C283" i="5"/>
  <c r="M282" i="5"/>
  <c r="L282" i="5"/>
  <c r="D282" i="5"/>
  <c r="C282" i="5"/>
  <c r="M281" i="5"/>
  <c r="L281" i="5"/>
  <c r="D281" i="5"/>
  <c r="C281" i="5"/>
  <c r="M280" i="5"/>
  <c r="L280" i="5"/>
  <c r="D280" i="5"/>
  <c r="C280" i="5"/>
  <c r="M279" i="5"/>
  <c r="L279" i="5"/>
  <c r="D279" i="5"/>
  <c r="C279" i="5"/>
  <c r="M278" i="5"/>
  <c r="L278" i="5"/>
  <c r="D278" i="5"/>
  <c r="C278" i="5"/>
  <c r="M277" i="5"/>
  <c r="L277" i="5"/>
  <c r="D277" i="5"/>
  <c r="C277" i="5"/>
  <c r="M276" i="5"/>
  <c r="L276" i="5"/>
  <c r="D276" i="5"/>
  <c r="C276" i="5"/>
  <c r="M275" i="5"/>
  <c r="L275" i="5"/>
  <c r="D275" i="5"/>
  <c r="C275" i="5"/>
  <c r="M274" i="5"/>
  <c r="L274" i="5"/>
  <c r="D274" i="5"/>
  <c r="C274" i="5"/>
  <c r="M273" i="5"/>
  <c r="L273" i="5"/>
  <c r="D273" i="5"/>
  <c r="C273" i="5"/>
  <c r="M272" i="5"/>
  <c r="L272" i="5"/>
  <c r="D272" i="5"/>
  <c r="C272" i="5"/>
  <c r="M271" i="5"/>
  <c r="L271" i="5"/>
  <c r="D271" i="5"/>
  <c r="C271" i="5"/>
  <c r="M270" i="5"/>
  <c r="L270" i="5"/>
  <c r="D270" i="5"/>
  <c r="C270" i="5"/>
  <c r="M269" i="5"/>
  <c r="L269" i="5"/>
  <c r="D269" i="5"/>
  <c r="C269" i="5"/>
  <c r="M268" i="5"/>
  <c r="L268" i="5"/>
  <c r="D268" i="5"/>
  <c r="C268" i="5"/>
  <c r="M267" i="5"/>
  <c r="L267" i="5"/>
  <c r="D267" i="5"/>
  <c r="C267" i="5"/>
  <c r="M266" i="5"/>
  <c r="L266" i="5"/>
  <c r="D266" i="5"/>
  <c r="C266" i="5"/>
  <c r="M265" i="5"/>
  <c r="L265" i="5"/>
  <c r="D265" i="5"/>
  <c r="C265" i="5"/>
  <c r="M264" i="5"/>
  <c r="L264" i="5"/>
  <c r="D264" i="5"/>
  <c r="C264" i="5"/>
  <c r="M263" i="5"/>
  <c r="L263" i="5"/>
  <c r="D263" i="5"/>
  <c r="C263" i="5"/>
  <c r="M262" i="5"/>
  <c r="L262" i="5"/>
  <c r="D262" i="5"/>
  <c r="C262" i="5"/>
  <c r="M261" i="5"/>
  <c r="L261" i="5"/>
  <c r="D261" i="5"/>
  <c r="C261" i="5"/>
  <c r="M260" i="5"/>
  <c r="L260" i="5"/>
  <c r="D260" i="5"/>
  <c r="C260" i="5"/>
  <c r="M259" i="5"/>
  <c r="L259" i="5"/>
  <c r="D259" i="5"/>
  <c r="C259" i="5"/>
  <c r="M258" i="5"/>
  <c r="L258" i="5"/>
  <c r="D258" i="5"/>
  <c r="C258" i="5"/>
  <c r="M257" i="5"/>
  <c r="L257" i="5"/>
  <c r="D257" i="5"/>
  <c r="C257" i="5"/>
  <c r="M256" i="5"/>
  <c r="L256" i="5"/>
  <c r="D256" i="5"/>
  <c r="C256" i="5"/>
  <c r="M255" i="5"/>
  <c r="L255" i="5"/>
  <c r="D255" i="5"/>
  <c r="C255" i="5"/>
  <c r="M254" i="5"/>
  <c r="L254" i="5"/>
  <c r="D254" i="5"/>
  <c r="C254" i="5"/>
  <c r="M253" i="5"/>
  <c r="L253" i="5"/>
  <c r="D253" i="5"/>
  <c r="C253" i="5"/>
  <c r="M252" i="5"/>
  <c r="L252" i="5"/>
  <c r="D252" i="5"/>
  <c r="C252" i="5"/>
  <c r="M251" i="5"/>
  <c r="L251" i="5"/>
  <c r="D251" i="5"/>
  <c r="C251" i="5"/>
  <c r="M250" i="5"/>
  <c r="L250" i="5"/>
  <c r="D250" i="5"/>
  <c r="C250" i="5"/>
  <c r="M249" i="5"/>
  <c r="L249" i="5"/>
  <c r="D249" i="5"/>
  <c r="C249" i="5"/>
  <c r="M248" i="5"/>
  <c r="L248" i="5"/>
  <c r="D248" i="5"/>
  <c r="C248" i="5"/>
  <c r="M247" i="5"/>
  <c r="L247" i="5"/>
  <c r="D247" i="5"/>
  <c r="C247" i="5"/>
  <c r="M246" i="5"/>
  <c r="L246" i="5"/>
  <c r="D246" i="5"/>
  <c r="C246" i="5"/>
  <c r="M245" i="5"/>
  <c r="L245" i="5"/>
  <c r="D245" i="5"/>
  <c r="C245" i="5"/>
  <c r="M244" i="5"/>
  <c r="L244" i="5"/>
  <c r="D244" i="5"/>
  <c r="C244" i="5"/>
  <c r="M243" i="5"/>
  <c r="L243" i="5"/>
  <c r="D243" i="5"/>
  <c r="C243" i="5"/>
  <c r="M242" i="5"/>
  <c r="L242" i="5"/>
  <c r="D242" i="5"/>
  <c r="C242" i="5"/>
  <c r="M241" i="5"/>
  <c r="L241" i="5"/>
  <c r="D241" i="5"/>
  <c r="C241" i="5"/>
  <c r="M240" i="5"/>
  <c r="L240" i="5"/>
  <c r="D240" i="5"/>
  <c r="C240" i="5"/>
  <c r="M239" i="5"/>
  <c r="L239" i="5"/>
  <c r="D239" i="5"/>
  <c r="C239" i="5"/>
  <c r="M238" i="5"/>
  <c r="L238" i="5"/>
  <c r="D238" i="5"/>
  <c r="C238" i="5"/>
  <c r="M237" i="5"/>
  <c r="L237" i="5"/>
  <c r="D237" i="5"/>
  <c r="C237" i="5"/>
  <c r="M236" i="5"/>
  <c r="L236" i="5"/>
  <c r="D236" i="5"/>
  <c r="C236" i="5"/>
  <c r="M235" i="5"/>
  <c r="L235" i="5"/>
  <c r="D235" i="5"/>
  <c r="C235" i="5"/>
  <c r="M234" i="5"/>
  <c r="L234" i="5"/>
  <c r="D234" i="5"/>
  <c r="C234" i="5"/>
  <c r="M233" i="5"/>
  <c r="L233" i="5"/>
  <c r="D233" i="5"/>
  <c r="C233" i="5"/>
  <c r="M232" i="5"/>
  <c r="L232" i="5"/>
  <c r="D232" i="5"/>
  <c r="C232" i="5"/>
  <c r="M231" i="5"/>
  <c r="L231" i="5"/>
  <c r="D231" i="5"/>
  <c r="C231" i="5"/>
  <c r="M230" i="5"/>
  <c r="L230" i="5"/>
  <c r="D230" i="5"/>
  <c r="C230" i="5"/>
  <c r="M229" i="5"/>
  <c r="L229" i="5"/>
  <c r="D229" i="5"/>
  <c r="C229" i="5"/>
  <c r="M228" i="5"/>
  <c r="L228" i="5"/>
  <c r="D228" i="5"/>
  <c r="C228" i="5"/>
  <c r="M227" i="5"/>
  <c r="L227" i="5"/>
  <c r="D227" i="5"/>
  <c r="C227" i="5"/>
  <c r="M226" i="5"/>
  <c r="L226" i="5"/>
  <c r="D226" i="5"/>
  <c r="C226" i="5"/>
  <c r="M225" i="5"/>
  <c r="L225" i="5"/>
  <c r="D225" i="5"/>
  <c r="C225" i="5"/>
  <c r="M224" i="5"/>
  <c r="L224" i="5"/>
  <c r="D224" i="5"/>
  <c r="C224" i="5"/>
  <c r="M223" i="5"/>
  <c r="L223" i="5"/>
  <c r="D223" i="5"/>
  <c r="C223" i="5"/>
  <c r="M222" i="5"/>
  <c r="L222" i="5"/>
  <c r="D222" i="5"/>
  <c r="C222" i="5"/>
  <c r="M221" i="5"/>
  <c r="L221" i="5"/>
  <c r="D221" i="5"/>
  <c r="C221" i="5"/>
  <c r="M220" i="5"/>
  <c r="L220" i="5"/>
  <c r="D220" i="5"/>
  <c r="C220" i="5"/>
  <c r="M219" i="5"/>
  <c r="L219" i="5"/>
  <c r="D219" i="5"/>
  <c r="C219" i="5"/>
  <c r="M218" i="5"/>
  <c r="L218" i="5"/>
  <c r="D218" i="5"/>
  <c r="C218" i="5"/>
  <c r="M217" i="5"/>
  <c r="L217" i="5"/>
  <c r="D217" i="5"/>
  <c r="C217" i="5"/>
  <c r="M216" i="5"/>
  <c r="L216" i="5"/>
  <c r="D216" i="5"/>
  <c r="C216" i="5"/>
  <c r="M215" i="5"/>
  <c r="L215" i="5"/>
  <c r="D215" i="5"/>
  <c r="C215" i="5"/>
  <c r="M214" i="5"/>
  <c r="L214" i="5"/>
  <c r="D214" i="5"/>
  <c r="C214" i="5"/>
  <c r="M213" i="5"/>
  <c r="L213" i="5"/>
  <c r="D213" i="5"/>
  <c r="C213" i="5"/>
  <c r="M212" i="5"/>
  <c r="L212" i="5"/>
  <c r="D212" i="5"/>
  <c r="C212" i="5"/>
  <c r="M211" i="5"/>
  <c r="L211" i="5"/>
  <c r="D211" i="5"/>
  <c r="C211" i="5"/>
  <c r="M210" i="5"/>
  <c r="L210" i="5"/>
  <c r="D210" i="5"/>
  <c r="C210" i="5"/>
  <c r="M209" i="5"/>
  <c r="L209" i="5"/>
  <c r="D209" i="5"/>
  <c r="C209" i="5"/>
  <c r="M208" i="5"/>
  <c r="L208" i="5"/>
  <c r="D208" i="5"/>
  <c r="C208" i="5"/>
  <c r="M207" i="5"/>
  <c r="L207" i="5"/>
  <c r="D207" i="5"/>
  <c r="C207" i="5"/>
  <c r="M206" i="5"/>
  <c r="L206" i="5"/>
  <c r="D206" i="5"/>
  <c r="C206" i="5"/>
  <c r="M205" i="5"/>
  <c r="L205" i="5"/>
  <c r="D205" i="5"/>
  <c r="C205" i="5"/>
  <c r="M204" i="5"/>
  <c r="L204" i="5"/>
  <c r="D204" i="5"/>
  <c r="C204" i="5"/>
  <c r="M203" i="5"/>
  <c r="L203" i="5"/>
  <c r="D203" i="5"/>
  <c r="C203" i="5"/>
  <c r="M202" i="5"/>
  <c r="L202" i="5"/>
  <c r="D202" i="5"/>
  <c r="C202" i="5"/>
  <c r="M201" i="5"/>
  <c r="L201" i="5"/>
  <c r="D201" i="5"/>
  <c r="C201" i="5"/>
  <c r="M200" i="5"/>
  <c r="L200" i="5"/>
  <c r="D200" i="5"/>
  <c r="C200" i="5"/>
  <c r="M199" i="5"/>
  <c r="L199" i="5"/>
  <c r="D199" i="5"/>
  <c r="C199" i="5"/>
  <c r="M198" i="5"/>
  <c r="L198" i="5"/>
  <c r="D198" i="5"/>
  <c r="C198" i="5"/>
  <c r="M197" i="5"/>
  <c r="L197" i="5"/>
  <c r="D197" i="5"/>
  <c r="C197" i="5"/>
  <c r="M196" i="5"/>
  <c r="L196" i="5"/>
  <c r="D196" i="5"/>
  <c r="C196" i="5"/>
  <c r="M195" i="5"/>
  <c r="L195" i="5"/>
  <c r="D195" i="5"/>
  <c r="C195" i="5"/>
  <c r="M194" i="5"/>
  <c r="L194" i="5"/>
  <c r="D194" i="5"/>
  <c r="C194" i="5"/>
  <c r="M193" i="5"/>
  <c r="L193" i="5"/>
  <c r="D193" i="5"/>
  <c r="C193" i="5"/>
  <c r="M192" i="5"/>
  <c r="L192" i="5"/>
  <c r="D192" i="5"/>
  <c r="C192" i="5"/>
  <c r="M191" i="5"/>
  <c r="L191" i="5"/>
  <c r="D191" i="5"/>
  <c r="C191" i="5"/>
  <c r="M190" i="5"/>
  <c r="L190" i="5"/>
  <c r="D190" i="5"/>
  <c r="C190" i="5"/>
  <c r="M189" i="5"/>
  <c r="L189" i="5"/>
  <c r="D189" i="5"/>
  <c r="C189" i="5"/>
  <c r="M188" i="5"/>
  <c r="L188" i="5"/>
  <c r="D188" i="5"/>
  <c r="C188" i="5"/>
  <c r="M187" i="5"/>
  <c r="L187" i="5"/>
  <c r="D187" i="5"/>
  <c r="C187" i="5"/>
  <c r="M186" i="5"/>
  <c r="L186" i="5"/>
  <c r="D186" i="5"/>
  <c r="C186" i="5"/>
  <c r="M185" i="5"/>
  <c r="L185" i="5"/>
  <c r="D185" i="5"/>
  <c r="C185" i="5"/>
  <c r="M184" i="5"/>
  <c r="L184" i="5"/>
  <c r="D184" i="5"/>
  <c r="C184" i="5"/>
  <c r="M183" i="5"/>
  <c r="L183" i="5"/>
  <c r="D183" i="5"/>
  <c r="C183" i="5"/>
  <c r="M182" i="5"/>
  <c r="L182" i="5"/>
  <c r="D182" i="5"/>
  <c r="C182" i="5"/>
  <c r="M181" i="5"/>
  <c r="L181" i="5"/>
  <c r="D181" i="5"/>
  <c r="C181" i="5"/>
  <c r="M180" i="5"/>
  <c r="L180" i="5"/>
  <c r="D180" i="5"/>
  <c r="C180" i="5"/>
  <c r="M179" i="5"/>
  <c r="L179" i="5"/>
  <c r="D179" i="5"/>
  <c r="C179" i="5"/>
  <c r="M178" i="5"/>
  <c r="L178" i="5"/>
  <c r="D178" i="5"/>
  <c r="C178" i="5"/>
  <c r="M177" i="5"/>
  <c r="L177" i="5"/>
  <c r="D177" i="5"/>
  <c r="C177" i="5"/>
  <c r="M176" i="5"/>
  <c r="L176" i="5"/>
  <c r="D176" i="5"/>
  <c r="C176" i="5"/>
  <c r="M175" i="5"/>
  <c r="L175" i="5"/>
  <c r="D175" i="5"/>
  <c r="C175" i="5"/>
  <c r="M174" i="5"/>
  <c r="L174" i="5"/>
  <c r="D174" i="5"/>
  <c r="C174" i="5"/>
  <c r="M173" i="5"/>
  <c r="L173" i="5"/>
  <c r="D173" i="5"/>
  <c r="C173" i="5"/>
  <c r="M172" i="5"/>
  <c r="L172" i="5"/>
  <c r="D172" i="5"/>
  <c r="C172" i="5"/>
  <c r="M171" i="5"/>
  <c r="L171" i="5"/>
  <c r="D171" i="5"/>
  <c r="C171" i="5"/>
  <c r="M170" i="5"/>
  <c r="L170" i="5"/>
  <c r="D170" i="5"/>
  <c r="C170" i="5"/>
  <c r="M169" i="5"/>
  <c r="L169" i="5"/>
  <c r="D169" i="5"/>
  <c r="C169" i="5"/>
  <c r="M168" i="5"/>
  <c r="L168" i="5"/>
  <c r="D168" i="5"/>
  <c r="C168" i="5"/>
  <c r="M167" i="5"/>
  <c r="L167" i="5"/>
  <c r="D167" i="5"/>
  <c r="C167" i="5"/>
  <c r="M166" i="5"/>
  <c r="L166" i="5"/>
  <c r="D166" i="5"/>
  <c r="C166" i="5"/>
  <c r="M165" i="5"/>
  <c r="L165" i="5"/>
  <c r="D165" i="5"/>
  <c r="C165" i="5"/>
  <c r="M164" i="5"/>
  <c r="L164" i="5"/>
  <c r="D164" i="5"/>
  <c r="C164" i="5"/>
  <c r="M163" i="5"/>
  <c r="L163" i="5"/>
  <c r="D163" i="5"/>
  <c r="C163" i="5"/>
  <c r="M162" i="5"/>
  <c r="L162" i="5"/>
  <c r="D162" i="5"/>
  <c r="C162" i="5"/>
  <c r="M161" i="5"/>
  <c r="L161" i="5"/>
  <c r="D161" i="5"/>
  <c r="C161" i="5"/>
  <c r="M160" i="5"/>
  <c r="L160" i="5"/>
  <c r="D160" i="5"/>
  <c r="C160" i="5"/>
  <c r="M159" i="5"/>
  <c r="L159" i="5"/>
  <c r="D159" i="5"/>
  <c r="C159" i="5"/>
  <c r="M158" i="5"/>
  <c r="L158" i="5"/>
  <c r="D158" i="5"/>
  <c r="C158" i="5"/>
  <c r="M157" i="5"/>
  <c r="L157" i="5"/>
  <c r="D157" i="5"/>
  <c r="C157" i="5"/>
  <c r="M156" i="5"/>
  <c r="L156" i="5"/>
  <c r="D156" i="5"/>
  <c r="C156" i="5"/>
  <c r="M155" i="5"/>
  <c r="L155" i="5"/>
  <c r="D155" i="5"/>
  <c r="C155" i="5"/>
  <c r="M154" i="5"/>
  <c r="L154" i="5"/>
  <c r="D154" i="5"/>
  <c r="C154" i="5"/>
  <c r="M153" i="5"/>
  <c r="L153" i="5"/>
  <c r="D153" i="5"/>
  <c r="C153" i="5"/>
  <c r="M152" i="5"/>
  <c r="L152" i="5"/>
  <c r="D152" i="5"/>
  <c r="C152" i="5"/>
  <c r="M151" i="5"/>
  <c r="L151" i="5"/>
  <c r="D151" i="5"/>
  <c r="C151" i="5"/>
  <c r="M150" i="5"/>
  <c r="L150" i="5"/>
  <c r="D150" i="5"/>
  <c r="C150" i="5"/>
  <c r="M149" i="5"/>
  <c r="L149" i="5"/>
  <c r="D149" i="5"/>
  <c r="C149" i="5"/>
  <c r="M148" i="5"/>
  <c r="L148" i="5"/>
  <c r="D148" i="5"/>
  <c r="C148" i="5"/>
  <c r="M147" i="5"/>
  <c r="L147" i="5"/>
  <c r="D147" i="5"/>
  <c r="C147" i="5"/>
  <c r="M146" i="5"/>
  <c r="L146" i="5"/>
  <c r="D146" i="5"/>
  <c r="C146" i="5"/>
  <c r="M145" i="5"/>
  <c r="L145" i="5"/>
  <c r="D145" i="5"/>
  <c r="C145" i="5"/>
  <c r="M144" i="5"/>
  <c r="L144" i="5"/>
  <c r="D144" i="5"/>
  <c r="C144" i="5"/>
  <c r="M143" i="5"/>
  <c r="L143" i="5"/>
  <c r="D143" i="5"/>
  <c r="C143" i="5"/>
  <c r="M142" i="5"/>
  <c r="L142" i="5"/>
  <c r="D142" i="5"/>
  <c r="C142" i="5"/>
  <c r="M141" i="5"/>
  <c r="L141" i="5"/>
  <c r="D141" i="5"/>
  <c r="C141" i="5"/>
  <c r="M140" i="5"/>
  <c r="L140" i="5"/>
  <c r="D140" i="5"/>
  <c r="C140" i="5"/>
  <c r="M139" i="5"/>
  <c r="L139" i="5"/>
  <c r="D139" i="5"/>
  <c r="C139" i="5"/>
  <c r="M138" i="5"/>
  <c r="L138" i="5"/>
  <c r="D138" i="5"/>
  <c r="C138" i="5"/>
  <c r="M137" i="5"/>
  <c r="L137" i="5"/>
  <c r="D137" i="5"/>
  <c r="C137" i="5"/>
  <c r="M136" i="5"/>
  <c r="L136" i="5"/>
  <c r="D136" i="5"/>
  <c r="C136" i="5"/>
  <c r="M135" i="5"/>
  <c r="L135" i="5"/>
  <c r="D135" i="5"/>
  <c r="C135" i="5"/>
  <c r="M134" i="5"/>
  <c r="L134" i="5"/>
  <c r="D134" i="5"/>
  <c r="C134" i="5"/>
  <c r="M133" i="5"/>
  <c r="L133" i="5"/>
  <c r="D133" i="5"/>
  <c r="C133" i="5"/>
  <c r="M132" i="5"/>
  <c r="L132" i="5"/>
  <c r="D132" i="5"/>
  <c r="C132" i="5"/>
  <c r="M131" i="5"/>
  <c r="L131" i="5"/>
  <c r="D131" i="5"/>
  <c r="C131" i="5"/>
  <c r="M130" i="5"/>
  <c r="L130" i="5"/>
  <c r="D130" i="5"/>
  <c r="C130" i="5"/>
  <c r="M129" i="5"/>
  <c r="L129" i="5"/>
  <c r="D129" i="5"/>
  <c r="C129" i="5"/>
  <c r="M128" i="5"/>
  <c r="L128" i="5"/>
  <c r="D128" i="5"/>
  <c r="C128" i="5"/>
  <c r="M127" i="5"/>
  <c r="L127" i="5"/>
  <c r="D127" i="5"/>
  <c r="C127" i="5"/>
  <c r="M126" i="5"/>
  <c r="L126" i="5"/>
  <c r="D126" i="5"/>
  <c r="C126" i="5"/>
  <c r="M125" i="5"/>
  <c r="L125" i="5"/>
  <c r="D125" i="5"/>
  <c r="C125" i="5"/>
  <c r="M124" i="5"/>
  <c r="L124" i="5"/>
  <c r="D124" i="5"/>
  <c r="C124" i="5"/>
  <c r="M123" i="5"/>
  <c r="L123" i="5"/>
  <c r="D123" i="5"/>
  <c r="C123" i="5"/>
  <c r="M122" i="5"/>
  <c r="L122" i="5"/>
  <c r="D122" i="5"/>
  <c r="C122" i="5"/>
  <c r="M121" i="5"/>
  <c r="L121" i="5"/>
  <c r="D121" i="5"/>
  <c r="C121" i="5"/>
  <c r="M120" i="5"/>
  <c r="L120" i="5"/>
  <c r="D120" i="5"/>
  <c r="C120" i="5"/>
  <c r="M119" i="5"/>
  <c r="L119" i="5"/>
  <c r="D119" i="5"/>
  <c r="C119" i="5"/>
  <c r="M118" i="5"/>
  <c r="L118" i="5"/>
  <c r="D118" i="5"/>
  <c r="C118" i="5"/>
  <c r="M117" i="5"/>
  <c r="L117" i="5"/>
  <c r="D117" i="5"/>
  <c r="C117" i="5"/>
  <c r="M116" i="5"/>
  <c r="L116" i="5"/>
  <c r="D116" i="5"/>
  <c r="C116" i="5"/>
  <c r="M115" i="5"/>
  <c r="L115" i="5"/>
  <c r="D115" i="5"/>
  <c r="C115" i="5"/>
  <c r="M114" i="5"/>
  <c r="L114" i="5"/>
  <c r="D114" i="5"/>
  <c r="C114" i="5"/>
  <c r="M113" i="5"/>
  <c r="L113" i="5"/>
  <c r="D113" i="5"/>
  <c r="C113" i="5"/>
  <c r="M112" i="5"/>
  <c r="L112" i="5"/>
  <c r="D112" i="5"/>
  <c r="C112" i="5"/>
  <c r="M111" i="5"/>
  <c r="L111" i="5"/>
  <c r="D111" i="5"/>
  <c r="C111" i="5"/>
  <c r="M110" i="5"/>
  <c r="L110" i="5"/>
  <c r="D110" i="5"/>
  <c r="C110" i="5"/>
  <c r="M109" i="5"/>
  <c r="L109" i="5"/>
  <c r="D109" i="5"/>
  <c r="C109" i="5"/>
  <c r="M108" i="5"/>
  <c r="L108" i="5"/>
  <c r="D108" i="5"/>
  <c r="C108" i="5"/>
  <c r="M107" i="5"/>
  <c r="L107" i="5"/>
  <c r="D107" i="5"/>
  <c r="C107" i="5"/>
  <c r="M106" i="5"/>
  <c r="L106" i="5"/>
  <c r="D106" i="5"/>
  <c r="C106" i="5"/>
  <c r="M105" i="5"/>
  <c r="L105" i="5"/>
  <c r="D105" i="5"/>
  <c r="C105" i="5"/>
  <c r="M104" i="5"/>
  <c r="L104" i="5"/>
  <c r="D104" i="5"/>
  <c r="C104" i="5"/>
  <c r="M103" i="5"/>
  <c r="L103" i="5"/>
  <c r="D103" i="5"/>
  <c r="C103" i="5"/>
  <c r="M102" i="5"/>
  <c r="L102" i="5"/>
  <c r="D102" i="5"/>
  <c r="C102" i="5"/>
  <c r="M101" i="5"/>
  <c r="L101" i="5"/>
  <c r="D101" i="5"/>
  <c r="C101" i="5"/>
  <c r="M100" i="5"/>
  <c r="L100" i="5"/>
  <c r="D100" i="5"/>
  <c r="C100" i="5"/>
  <c r="M99" i="5"/>
  <c r="L99" i="5"/>
  <c r="D99" i="5"/>
  <c r="C99" i="5"/>
  <c r="M98" i="5"/>
  <c r="L98" i="5"/>
  <c r="D98" i="5"/>
  <c r="C98" i="5"/>
  <c r="M97" i="5"/>
  <c r="L97" i="5"/>
  <c r="D97" i="5"/>
  <c r="C97" i="5"/>
  <c r="M96" i="5"/>
  <c r="L96" i="5"/>
  <c r="D96" i="5"/>
  <c r="C96" i="5"/>
  <c r="M95" i="5"/>
  <c r="L95" i="5"/>
  <c r="D95" i="5"/>
  <c r="C95" i="5"/>
  <c r="M94" i="5"/>
  <c r="L94" i="5"/>
  <c r="D94" i="5"/>
  <c r="C94" i="5"/>
  <c r="M93" i="5"/>
  <c r="L93" i="5"/>
  <c r="D93" i="5"/>
  <c r="C93" i="5"/>
  <c r="M92" i="5"/>
  <c r="L92" i="5"/>
  <c r="D92" i="5"/>
  <c r="C92" i="5"/>
  <c r="M91" i="5"/>
  <c r="L91" i="5"/>
  <c r="D91" i="5"/>
  <c r="C91" i="5"/>
  <c r="M90" i="5"/>
  <c r="L90" i="5"/>
  <c r="D90" i="5"/>
  <c r="C90" i="5"/>
  <c r="M89" i="5"/>
  <c r="L89" i="5"/>
  <c r="D89" i="5"/>
  <c r="C89" i="5"/>
  <c r="M88" i="5"/>
  <c r="L88" i="5"/>
  <c r="D88" i="5"/>
  <c r="C88" i="5"/>
  <c r="M87" i="5"/>
  <c r="L87" i="5"/>
  <c r="D87" i="5"/>
  <c r="C87" i="5"/>
  <c r="M86" i="5"/>
  <c r="L86" i="5"/>
  <c r="D86" i="5"/>
  <c r="C86" i="5"/>
  <c r="M85" i="5"/>
  <c r="L85" i="5"/>
  <c r="D85" i="5"/>
  <c r="C85" i="5"/>
  <c r="M84" i="5"/>
  <c r="L84" i="5"/>
  <c r="D84" i="5"/>
  <c r="C84" i="5"/>
  <c r="M83" i="5"/>
  <c r="L83" i="5"/>
  <c r="D83" i="5"/>
  <c r="C83" i="5"/>
  <c r="M82" i="5"/>
  <c r="L82" i="5"/>
  <c r="D82" i="5"/>
  <c r="C82" i="5"/>
  <c r="M81" i="5"/>
  <c r="L81" i="5"/>
  <c r="D81" i="5"/>
  <c r="C81" i="5"/>
  <c r="M80" i="5"/>
  <c r="L80" i="5"/>
  <c r="D80" i="5"/>
  <c r="C80" i="5"/>
  <c r="M79" i="5"/>
  <c r="L79" i="5"/>
  <c r="D79" i="5"/>
  <c r="C79" i="5"/>
  <c r="M78" i="5"/>
  <c r="L78" i="5"/>
  <c r="D78" i="5"/>
  <c r="C78" i="5"/>
  <c r="M77" i="5"/>
  <c r="L77" i="5"/>
  <c r="D77" i="5"/>
  <c r="C77" i="5"/>
  <c r="M76" i="5"/>
  <c r="L76" i="5"/>
  <c r="D76" i="5"/>
  <c r="C76" i="5"/>
  <c r="M75" i="5"/>
  <c r="L75" i="5"/>
  <c r="D75" i="5"/>
  <c r="C75" i="5"/>
  <c r="M74" i="5"/>
  <c r="L74" i="5"/>
  <c r="D74" i="5"/>
  <c r="C74" i="5"/>
  <c r="M73" i="5"/>
  <c r="L73" i="5"/>
  <c r="D73" i="5"/>
  <c r="C73" i="5"/>
  <c r="M72" i="5"/>
  <c r="L72" i="5"/>
  <c r="D72" i="5"/>
  <c r="C72" i="5"/>
  <c r="M71" i="5"/>
  <c r="L71" i="5"/>
  <c r="D71" i="5"/>
  <c r="C71" i="5"/>
  <c r="M70" i="5"/>
  <c r="L70" i="5"/>
  <c r="D70" i="5"/>
  <c r="C70" i="5"/>
  <c r="M69" i="5"/>
  <c r="L69" i="5"/>
  <c r="D69" i="5"/>
  <c r="C69" i="5"/>
  <c r="M68" i="5"/>
  <c r="L68" i="5"/>
  <c r="D68" i="5"/>
  <c r="C68" i="5"/>
  <c r="M67" i="5"/>
  <c r="L67" i="5"/>
  <c r="D67" i="5"/>
  <c r="C67" i="5"/>
  <c r="M66" i="5"/>
  <c r="L66" i="5"/>
  <c r="D66" i="5"/>
  <c r="C66" i="5"/>
  <c r="M65" i="5"/>
  <c r="L65" i="5"/>
  <c r="D65" i="5"/>
  <c r="C65" i="5"/>
  <c r="M64" i="5"/>
  <c r="L64" i="5"/>
  <c r="D64" i="5"/>
  <c r="C64" i="5"/>
  <c r="M63" i="5"/>
  <c r="L63" i="5"/>
  <c r="D63" i="5"/>
  <c r="C63" i="5"/>
  <c r="M62" i="5"/>
  <c r="L62" i="5"/>
  <c r="D62" i="5"/>
  <c r="C62" i="5"/>
  <c r="M61" i="5"/>
  <c r="L61" i="5"/>
  <c r="D61" i="5"/>
  <c r="C61" i="5"/>
  <c r="M60" i="5"/>
  <c r="L60" i="5"/>
  <c r="D60" i="5"/>
  <c r="C60" i="5"/>
  <c r="M59" i="5"/>
  <c r="L59" i="5"/>
  <c r="D59" i="5"/>
  <c r="C59" i="5"/>
  <c r="M58" i="5"/>
  <c r="L58" i="5"/>
  <c r="D58" i="5"/>
  <c r="C58" i="5"/>
  <c r="M57" i="5"/>
  <c r="L57" i="5"/>
  <c r="D57" i="5"/>
  <c r="C57" i="5"/>
  <c r="M56" i="5"/>
  <c r="L56" i="5"/>
  <c r="D56" i="5"/>
  <c r="C56" i="5"/>
  <c r="M55" i="5"/>
  <c r="L55" i="5"/>
  <c r="D55" i="5"/>
  <c r="C55" i="5"/>
  <c r="M54" i="5"/>
  <c r="L54" i="5"/>
  <c r="D54" i="5"/>
  <c r="C54" i="5"/>
  <c r="M53" i="5"/>
  <c r="L53" i="5"/>
  <c r="D53" i="5"/>
  <c r="C53" i="5"/>
  <c r="M52" i="5"/>
  <c r="L52" i="5"/>
  <c r="D52" i="5"/>
  <c r="C52" i="5"/>
  <c r="M51" i="5"/>
  <c r="L51" i="5"/>
  <c r="D51" i="5"/>
  <c r="C51" i="5"/>
  <c r="M50" i="5"/>
  <c r="L50" i="5"/>
  <c r="D50" i="5"/>
  <c r="C50" i="5"/>
  <c r="M49" i="5"/>
  <c r="L49" i="5"/>
  <c r="D49" i="5"/>
  <c r="C49" i="5"/>
  <c r="M48" i="5"/>
  <c r="L48" i="5"/>
  <c r="D48" i="5"/>
  <c r="C48" i="5"/>
  <c r="M47" i="5"/>
  <c r="L47" i="5"/>
  <c r="D47" i="5"/>
  <c r="C47" i="5"/>
  <c r="M46" i="5"/>
  <c r="L46" i="5"/>
  <c r="D46" i="5"/>
  <c r="C46" i="5"/>
  <c r="M45" i="5"/>
  <c r="L45" i="5"/>
  <c r="D45" i="5"/>
  <c r="C45" i="5"/>
  <c r="M44" i="5"/>
  <c r="L44" i="5"/>
  <c r="D44" i="5"/>
  <c r="C44" i="5"/>
  <c r="M43" i="5"/>
  <c r="L43" i="5"/>
  <c r="D43" i="5"/>
  <c r="C43" i="5"/>
  <c r="M42" i="5"/>
  <c r="L42" i="5"/>
  <c r="D42" i="5"/>
  <c r="C42" i="5"/>
  <c r="M41" i="5"/>
  <c r="L41" i="5"/>
  <c r="D41" i="5"/>
  <c r="C41" i="5"/>
  <c r="M40" i="5"/>
  <c r="L40" i="5"/>
  <c r="D40" i="5"/>
  <c r="C40" i="5"/>
  <c r="M39" i="5"/>
  <c r="L39" i="5"/>
  <c r="D39" i="5"/>
  <c r="C39" i="5"/>
  <c r="M38" i="5"/>
  <c r="L38" i="5"/>
  <c r="D38" i="5"/>
  <c r="C38" i="5"/>
  <c r="M37" i="5"/>
  <c r="L37" i="5"/>
  <c r="D37" i="5"/>
  <c r="C37" i="5"/>
  <c r="M36" i="5"/>
  <c r="L36" i="5"/>
  <c r="D36" i="5"/>
  <c r="C36" i="5"/>
  <c r="M35" i="5"/>
  <c r="L35" i="5"/>
  <c r="D35" i="5"/>
  <c r="C35" i="5"/>
  <c r="M34" i="5"/>
  <c r="L34" i="5"/>
  <c r="D34" i="5"/>
  <c r="C34" i="5"/>
  <c r="M33" i="5"/>
  <c r="L33" i="5"/>
  <c r="D33" i="5"/>
  <c r="C33" i="5"/>
  <c r="M32" i="5"/>
  <c r="L32" i="5"/>
  <c r="D32" i="5"/>
  <c r="C32" i="5"/>
  <c r="M31" i="5"/>
  <c r="L31" i="5"/>
  <c r="D31" i="5"/>
  <c r="C31" i="5"/>
  <c r="M30" i="5"/>
  <c r="L30" i="5"/>
  <c r="D30" i="5"/>
  <c r="C30" i="5"/>
  <c r="M29" i="5"/>
  <c r="L29" i="5"/>
  <c r="D29" i="5"/>
  <c r="C29" i="5"/>
  <c r="M28" i="5"/>
  <c r="L28" i="5"/>
  <c r="D28" i="5"/>
  <c r="C28" i="5"/>
  <c r="M27" i="5"/>
  <c r="L27" i="5"/>
  <c r="D27" i="5"/>
  <c r="C27" i="5"/>
  <c r="M26" i="5"/>
  <c r="L26" i="5"/>
  <c r="D26" i="5"/>
  <c r="C26" i="5"/>
  <c r="M25" i="5"/>
  <c r="L25" i="5"/>
  <c r="D25" i="5"/>
  <c r="C25" i="5"/>
  <c r="M24" i="5"/>
  <c r="L24" i="5"/>
  <c r="D24" i="5"/>
  <c r="C24" i="5"/>
  <c r="M23" i="5"/>
  <c r="L23" i="5"/>
  <c r="D23" i="5"/>
  <c r="C23" i="5"/>
  <c r="M22" i="5"/>
  <c r="L22" i="5"/>
  <c r="D22" i="5"/>
  <c r="C22" i="5"/>
  <c r="M21" i="5"/>
  <c r="L21" i="5"/>
  <c r="D21" i="5"/>
  <c r="C21" i="5"/>
  <c r="M20" i="5"/>
  <c r="L20" i="5"/>
  <c r="D20" i="5"/>
  <c r="C20" i="5"/>
  <c r="M19" i="5"/>
  <c r="L19" i="5"/>
  <c r="D19" i="5"/>
  <c r="C19" i="5"/>
  <c r="M18" i="5"/>
  <c r="L18" i="5"/>
  <c r="D18" i="5"/>
  <c r="C18" i="5"/>
  <c r="M17" i="5"/>
  <c r="L17" i="5"/>
  <c r="D17" i="5"/>
  <c r="C17" i="5"/>
  <c r="M16" i="5"/>
  <c r="L16" i="5"/>
  <c r="D16" i="5"/>
  <c r="C16" i="5"/>
  <c r="M15" i="5"/>
  <c r="L15" i="5"/>
  <c r="D15" i="5"/>
  <c r="C15" i="5"/>
  <c r="M14" i="5"/>
  <c r="L14" i="5"/>
  <c r="D14" i="5"/>
  <c r="C14" i="5"/>
  <c r="M13" i="5"/>
  <c r="L13" i="5"/>
  <c r="D13" i="5"/>
  <c r="C13" i="5"/>
  <c r="M12" i="5"/>
  <c r="L12" i="5"/>
  <c r="D12" i="5"/>
  <c r="C12" i="5"/>
  <c r="M11" i="5"/>
  <c r="L11" i="5"/>
  <c r="D11" i="5"/>
  <c r="C11" i="5"/>
  <c r="M10" i="5"/>
  <c r="L10" i="5"/>
  <c r="D10" i="5"/>
  <c r="C10" i="5"/>
  <c r="M9" i="5"/>
  <c r="L9" i="5"/>
  <c r="D9" i="5"/>
  <c r="C9" i="5"/>
  <c r="M8" i="5"/>
  <c r="L8" i="5"/>
  <c r="D8" i="5"/>
  <c r="C8" i="5"/>
  <c r="M7" i="5"/>
  <c r="L7" i="5"/>
  <c r="D7" i="5"/>
  <c r="C7" i="5"/>
  <c r="M6" i="5"/>
  <c r="L6" i="5"/>
  <c r="D6" i="5"/>
  <c r="C6" i="5"/>
  <c r="M5" i="5"/>
  <c r="L5" i="5"/>
  <c r="D5" i="5"/>
  <c r="C5" i="5"/>
  <c r="M4" i="5"/>
  <c r="L4" i="5"/>
  <c r="D4" i="5"/>
  <c r="C4" i="5"/>
  <c r="M3" i="5"/>
  <c r="L3" i="5"/>
  <c r="D3" i="5"/>
  <c r="C3" i="5"/>
  <c r="M2" i="5"/>
  <c r="L2" i="5"/>
  <c r="D2" i="5"/>
  <c r="C2" i="5"/>
  <c r="M2"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AF5" i="6"/>
  <c r="AE5" i="6"/>
  <c r="AD5" i="6"/>
  <c r="AB5" i="6"/>
  <c r="AA5" i="6"/>
  <c r="Y7" i="6"/>
  <c r="Y6" i="6"/>
  <c r="Y5" i="6"/>
  <c r="Y4" i="6"/>
  <c r="P30" i="4"/>
  <c r="O30" i="4"/>
  <c r="K63" i="4"/>
  <c r="M63" i="4"/>
  <c r="L63" i="4"/>
  <c r="D3" i="3" l="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2" i="3"/>
  <c r="G41" i="4"/>
  <c r="G42" i="4"/>
  <c r="G39" i="4"/>
  <c r="G40"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ds_salaries.xlsx!Table2" type="102" refreshedVersion="6" minRefreshableVersion="5">
    <extLst>
      <ext xmlns:x15="http://schemas.microsoft.com/office/spreadsheetml/2010/11/main" uri="{DE250136-89BD-433C-8126-D09CA5730AF9}">
        <x15:connection id="Table2">
          <x15:rangePr sourceName="_xlcn.WorksheetConnection_ds_salaries.xlsxTable21"/>
        </x15:connection>
      </ext>
    </extLst>
  </connection>
  <connection id="3" xr16:uid="{9ADA5FC3-B335-4133-A2C2-6DEA8DA558CC}" name="WorksheetConnection_ds_salaries.xlsx!Table22" type="102" refreshedVersion="6" minRefreshableVersion="5">
    <extLst>
      <ext xmlns:x15="http://schemas.microsoft.com/office/spreadsheetml/2010/11/main" uri="{DE250136-89BD-433C-8126-D09CA5730AF9}">
        <x15:connection id="Table22">
          <x15:rangePr sourceName="_xlcn.WorksheetConnection_ds_salaries.xlsxTable22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2].[Salary in USD].[All]}"/>
  </metadataStrings>
  <mdxMetadata count="1">
    <mdx n="0" f="s">
      <ms ns="1" c="0"/>
    </mdx>
  </mdxMetadata>
  <valueMetadata count="1">
    <bk>
      <rc t="1" v="0"/>
    </bk>
  </valueMetadata>
</metadata>
</file>

<file path=xl/sharedStrings.xml><?xml version="1.0" encoding="utf-8"?>
<sst xmlns="http://schemas.openxmlformats.org/spreadsheetml/2006/main" count="9250" uniqueCount="184">
  <si>
    <t>work_year</t>
  </si>
  <si>
    <t>experience_level</t>
  </si>
  <si>
    <t>employment_type</t>
  </si>
  <si>
    <t>job_title</t>
  </si>
  <si>
    <t>salary</t>
  </si>
  <si>
    <t>salary_currency</t>
  </si>
  <si>
    <t>salary_in_usd</t>
  </si>
  <si>
    <t>employee_residence</t>
  </si>
  <si>
    <t>remote_ratio</t>
  </si>
  <si>
    <t>company_location</t>
  </si>
  <si>
    <t>company_size</t>
  </si>
  <si>
    <t>MI</t>
  </si>
  <si>
    <t>FT</t>
  </si>
  <si>
    <t>Data Scientist</t>
  </si>
  <si>
    <t>EUR</t>
  </si>
  <si>
    <t>DE</t>
  </si>
  <si>
    <t>L</t>
  </si>
  <si>
    <t>SE</t>
  </si>
  <si>
    <t>Machine Learning Scientist</t>
  </si>
  <si>
    <t>USD</t>
  </si>
  <si>
    <t>JP</t>
  </si>
  <si>
    <t>S</t>
  </si>
  <si>
    <t>Big Data Engineer</t>
  </si>
  <si>
    <t>GBP</t>
  </si>
  <si>
    <t>GB</t>
  </si>
  <si>
    <t>M</t>
  </si>
  <si>
    <t>Product Data Analyst</t>
  </si>
  <si>
    <t>HN</t>
  </si>
  <si>
    <t>Machine Learning Engineer</t>
  </si>
  <si>
    <t>US</t>
  </si>
  <si>
    <t>EN</t>
  </si>
  <si>
    <t>Data Analyst</t>
  </si>
  <si>
    <t>Lead Data Scientist</t>
  </si>
  <si>
    <t>HUF</t>
  </si>
  <si>
    <t>HU</t>
  </si>
  <si>
    <t>Business Data Analyst</t>
  </si>
  <si>
    <t>Lead Data Engineer</t>
  </si>
  <si>
    <t>NZ</t>
  </si>
  <si>
    <t>FR</t>
  </si>
  <si>
    <t>INR</t>
  </si>
  <si>
    <t>IN</t>
  </si>
  <si>
    <t>Lead Data Analyst</t>
  </si>
  <si>
    <t>PK</t>
  </si>
  <si>
    <t>Data Engineer</t>
  </si>
  <si>
    <t>JPY</t>
  </si>
  <si>
    <t>PL</t>
  </si>
  <si>
    <t>Data Science Consultant</t>
  </si>
  <si>
    <t>PT</t>
  </si>
  <si>
    <t>CNY</t>
  </si>
  <si>
    <t>CN</t>
  </si>
  <si>
    <t>GR</t>
  </si>
  <si>
    <t>BI Data Analyst</t>
  </si>
  <si>
    <t>AE</t>
  </si>
  <si>
    <t>EX</t>
  </si>
  <si>
    <t>Director of Data Science</t>
  </si>
  <si>
    <t>Research Scientist</t>
  </si>
  <si>
    <t>NL</t>
  </si>
  <si>
    <t>MXN</t>
  </si>
  <si>
    <t>MX</t>
  </si>
  <si>
    <t>CT</t>
  </si>
  <si>
    <t>Machine Learning Manager</t>
  </si>
  <si>
    <t>CAD</t>
  </si>
  <si>
    <t>CA</t>
  </si>
  <si>
    <t>Data Engineering Manager</t>
  </si>
  <si>
    <t>AT</t>
  </si>
  <si>
    <t>NG</t>
  </si>
  <si>
    <t>PH</t>
  </si>
  <si>
    <t>ES</t>
  </si>
  <si>
    <t>Machine Learning Infrastructure Engineer</t>
  </si>
  <si>
    <t>ML Engineer</t>
  </si>
  <si>
    <t>AI Scientist</t>
  </si>
  <si>
    <t>DKK</t>
  </si>
  <si>
    <t>DK</t>
  </si>
  <si>
    <t>FL</t>
  </si>
  <si>
    <t>Computer Vision Engineer</t>
  </si>
  <si>
    <t>RU</t>
  </si>
  <si>
    <t>Principal Data Scientist</t>
  </si>
  <si>
    <t>IT</t>
  </si>
  <si>
    <t>HR</t>
  </si>
  <si>
    <t>Data Science Manager</t>
  </si>
  <si>
    <t>LU</t>
  </si>
  <si>
    <t>Head of Data</t>
  </si>
  <si>
    <t>3D Computer Vision Researcher</t>
  </si>
  <si>
    <t>Data Analytics Engineer</t>
  </si>
  <si>
    <t>Applied Data Scientist</t>
  </si>
  <si>
    <t>PLN</t>
  </si>
  <si>
    <t>BG</t>
  </si>
  <si>
    <t>Marketing Data Analyst</t>
  </si>
  <si>
    <t>Cloud Data Engineer</t>
  </si>
  <si>
    <t>SGD</t>
  </si>
  <si>
    <t>SG</t>
  </si>
  <si>
    <t>BR</t>
  </si>
  <si>
    <t>Financial Data Analyst</t>
  </si>
  <si>
    <t>Computer Vision Software Engineer</t>
  </si>
  <si>
    <t>Director of Data Engineering</t>
  </si>
  <si>
    <t>Data Science Engineer</t>
  </si>
  <si>
    <t>RO</t>
  </si>
  <si>
    <t>Principal Data Engineer</t>
  </si>
  <si>
    <t>Machine Learning Developer</t>
  </si>
  <si>
    <t>IQ</t>
  </si>
  <si>
    <t>Applied Machine Learning Scientist</t>
  </si>
  <si>
    <t>VN</t>
  </si>
  <si>
    <t>BE</t>
  </si>
  <si>
    <t>UA</t>
  </si>
  <si>
    <t>IL</t>
  </si>
  <si>
    <t>Data Analytics Manager</t>
  </si>
  <si>
    <t>Head of Data Science</t>
  </si>
  <si>
    <t>MT</t>
  </si>
  <si>
    <t>Data Specialist</t>
  </si>
  <si>
    <t>Data Architect</t>
  </si>
  <si>
    <t>CLP</t>
  </si>
  <si>
    <t>CL</t>
  </si>
  <si>
    <t>Finance Data Analyst</t>
  </si>
  <si>
    <t>IR</t>
  </si>
  <si>
    <t>CO</t>
  </si>
  <si>
    <t>MD</t>
  </si>
  <si>
    <t>KE</t>
  </si>
  <si>
    <t>BRL</t>
  </si>
  <si>
    <t>SI</t>
  </si>
  <si>
    <t>HK</t>
  </si>
  <si>
    <t>CH</t>
  </si>
  <si>
    <t>AS</t>
  </si>
  <si>
    <t>TRY</t>
  </si>
  <si>
    <t>TR</t>
  </si>
  <si>
    <t>Principal Data Analyst</t>
  </si>
  <si>
    <t>Big Data Architect</t>
  </si>
  <si>
    <t>RS</t>
  </si>
  <si>
    <t>PR</t>
  </si>
  <si>
    <t>JE</t>
  </si>
  <si>
    <t>Staff Data Scientist</t>
  </si>
  <si>
    <t>CZ</t>
  </si>
  <si>
    <t>Analytics Engineer</t>
  </si>
  <si>
    <t>ETL Developer</t>
  </si>
  <si>
    <t>Head of Machine Learning</t>
  </si>
  <si>
    <t>AR</t>
  </si>
  <si>
    <t>NLP Engineer</t>
  </si>
  <si>
    <t>Lead Machine Learning Engineer</t>
  </si>
  <si>
    <t>DZ</t>
  </si>
  <si>
    <t>TN</t>
  </si>
  <si>
    <t>MY</t>
  </si>
  <si>
    <t>EE</t>
  </si>
  <si>
    <t>AUD</t>
  </si>
  <si>
    <t>AU</t>
  </si>
  <si>
    <t>BO</t>
  </si>
  <si>
    <t>IE</t>
  </si>
  <si>
    <t>CHF</t>
  </si>
  <si>
    <t>Data Analytics Lead</t>
  </si>
  <si>
    <t>value</t>
  </si>
  <si>
    <t>discriptions</t>
  </si>
  <si>
    <t>distriptions</t>
  </si>
  <si>
    <t>fact</t>
  </si>
  <si>
    <t>Employment</t>
  </si>
  <si>
    <t>Employee</t>
  </si>
  <si>
    <t>Company</t>
  </si>
  <si>
    <t>Job Title</t>
  </si>
  <si>
    <t>Remote Ratio</t>
  </si>
  <si>
    <t>Work Year</t>
  </si>
  <si>
    <t>Remote ratio</t>
  </si>
  <si>
    <t>ID</t>
  </si>
  <si>
    <t>Experience Level</t>
  </si>
  <si>
    <t>Employment Type</t>
  </si>
  <si>
    <t>Salary</t>
  </si>
  <si>
    <t>Salary Currency</t>
  </si>
  <si>
    <t>Salary in USD</t>
  </si>
  <si>
    <t>Employee Residence</t>
  </si>
  <si>
    <t>Company Location</t>
  </si>
  <si>
    <t>Company Size</t>
  </si>
  <si>
    <t>pk</t>
  </si>
  <si>
    <t>size</t>
  </si>
  <si>
    <t>Employement</t>
  </si>
  <si>
    <t>Average Salary</t>
  </si>
  <si>
    <t>Row Labels</t>
  </si>
  <si>
    <t>Grand Total</t>
  </si>
  <si>
    <t>Contract</t>
  </si>
  <si>
    <t>Freelance</t>
  </si>
  <si>
    <t>Full Time</t>
  </si>
  <si>
    <t>Part Time</t>
  </si>
  <si>
    <t>All</t>
  </si>
  <si>
    <t>Job Count</t>
  </si>
  <si>
    <t>Remote</t>
  </si>
  <si>
    <t>No remote</t>
  </si>
  <si>
    <t>Partially Remote</t>
  </si>
  <si>
    <t>Fully Remote</t>
  </si>
  <si>
    <t>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</si>
</sst>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quot;$&quot;#,##0.00"/>
    <numFmt numFmtId="165" formatCode="&quot;$&quot;#,###,&quot;K&quot;"/>
    <numFmt numFmtId="166" formatCode="@\ &quot;*&quot;"/>
    <numFmt numFmtId="167" formatCode="&quot;$&quot;#,###.0,&quot;K&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theme="4"/>
      </patternFill>
    </fill>
    <fill>
      <patternFill patternType="solid">
        <fgColor theme="0"/>
        <bgColor indexed="64"/>
      </patternFill>
    </fill>
    <fill>
      <patternFill patternType="solid">
        <fgColor theme="0"/>
        <bgColor theme="4" tint="0.79998168889431442"/>
      </patternFill>
    </fill>
    <fill>
      <patternFill patternType="solid">
        <fgColor rgb="FF00206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42">
    <xf numFmtId="0" fontId="0" fillId="0" borderId="0" xfId="0"/>
    <xf numFmtId="0" fontId="0" fillId="34" borderId="10" xfId="0" applyFont="1" applyFill="1" applyBorder="1"/>
    <xf numFmtId="0" fontId="0" fillId="34" borderId="11" xfId="0" applyFont="1" applyFill="1" applyBorder="1"/>
    <xf numFmtId="0" fontId="0" fillId="34" borderId="12" xfId="0" applyFont="1" applyFill="1" applyBorder="1"/>
    <xf numFmtId="0" fontId="13" fillId="33" borderId="13" xfId="0" applyFont="1" applyFill="1" applyBorder="1"/>
    <xf numFmtId="0" fontId="13" fillId="33" borderId="14" xfId="0" applyFont="1" applyFill="1" applyBorder="1"/>
    <xf numFmtId="0" fontId="13" fillId="33" borderId="15" xfId="0" applyFont="1" applyFill="1" applyBorder="1"/>
    <xf numFmtId="0" fontId="0" fillId="34" borderId="13" xfId="0" applyFont="1" applyFill="1" applyBorder="1"/>
    <xf numFmtId="0" fontId="0" fillId="34" borderId="14" xfId="0" applyFont="1" applyFill="1" applyBorder="1"/>
    <xf numFmtId="0" fontId="0" fillId="34" borderId="15" xfId="0" applyFont="1" applyFill="1" applyBorder="1"/>
    <xf numFmtId="0" fontId="0" fillId="0" borderId="13" xfId="0" applyFont="1" applyBorder="1"/>
    <xf numFmtId="0" fontId="0" fillId="0" borderId="14" xfId="0" applyFont="1" applyBorder="1"/>
    <xf numFmtId="0" fontId="0" fillId="0" borderId="15" xfId="0" applyFont="1" applyBorder="1"/>
    <xf numFmtId="0" fontId="0" fillId="36" borderId="16" xfId="0" applyFont="1" applyFill="1" applyBorder="1"/>
    <xf numFmtId="0" fontId="0" fillId="37" borderId="16" xfId="0" applyFont="1" applyFill="1" applyBorder="1"/>
    <xf numFmtId="0" fontId="16" fillId="0" borderId="0" xfId="0" applyFont="1"/>
    <xf numFmtId="0" fontId="0" fillId="38" borderId="0" xfId="0" applyFill="1"/>
    <xf numFmtId="0" fontId="0" fillId="37" borderId="17" xfId="0" applyFont="1" applyFill="1" applyBorder="1"/>
    <xf numFmtId="0" fontId="0" fillId="36" borderId="17" xfId="0" applyFont="1" applyFill="1" applyBorder="1"/>
    <xf numFmtId="0" fontId="0" fillId="37" borderId="18" xfId="0" applyFont="1" applyFill="1" applyBorder="1"/>
    <xf numFmtId="0" fontId="0" fillId="35" borderId="19" xfId="0" applyFont="1" applyFill="1" applyBorder="1"/>
    <xf numFmtId="0" fontId="0" fillId="35" borderId="20" xfId="0" applyFont="1" applyFill="1" applyBorder="1"/>
    <xf numFmtId="0" fontId="0" fillId="36" borderId="20" xfId="0" applyFont="1" applyFill="1" applyBorder="1"/>
    <xf numFmtId="0" fontId="0" fillId="35" borderId="21" xfId="0" applyFont="1" applyFill="1" applyBorder="1"/>
    <xf numFmtId="0" fontId="0" fillId="37" borderId="22" xfId="0" applyFont="1" applyFill="1" applyBorder="1"/>
    <xf numFmtId="0" fontId="0" fillId="37" borderId="23" xfId="0" applyFont="1" applyFill="1" applyBorder="1"/>
    <xf numFmtId="0" fontId="0" fillId="36" borderId="23" xfId="0" applyFont="1" applyFill="1" applyBorder="1"/>
    <xf numFmtId="0" fontId="0" fillId="37" borderId="24" xfId="0" applyFont="1" applyFill="1" applyBorder="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5" fontId="0" fillId="0" borderId="0" xfId="42" applyNumberFormat="1" applyFont="1"/>
    <xf numFmtId="10" fontId="0" fillId="0" borderId="0" xfId="0" applyNumberFormat="1"/>
    <xf numFmtId="166" fontId="0" fillId="0" borderId="0" xfId="0" applyNumberFormat="1" applyAlignment="1">
      <alignment horizontal="left"/>
    </xf>
    <xf numFmtId="0" fontId="0" fillId="0" borderId="16" xfId="0" applyFont="1" applyFill="1" applyBorder="1"/>
    <xf numFmtId="0" fontId="0" fillId="37" borderId="20" xfId="0" applyFont="1" applyFill="1" applyBorder="1"/>
    <xf numFmtId="9" fontId="0" fillId="0" borderId="0" xfId="0" applyNumberFormat="1"/>
    <xf numFmtId="9" fontId="0" fillId="0" borderId="0" xfId="43" applyFont="1"/>
    <xf numFmtId="0" fontId="0" fillId="0" borderId="0" xfId="0" applyBorder="1"/>
    <xf numFmtId="167" fontId="0" fillId="0" borderId="0" xfId="42"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63">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0"/>
        </patternFill>
      </fill>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fill>
        <patternFill patternType="solid">
          <fgColor rgb="FFD9E1F2"/>
          <bgColor rgb="FFFFFFFF"/>
        </patternFill>
      </fill>
    </dxf>
    <dxf>
      <border outline="0">
        <bottom style="thin">
          <color rgb="FF000000"/>
        </bottom>
      </border>
    </dxf>
    <dxf>
      <font>
        <b val="0"/>
        <i val="0"/>
        <strike val="0"/>
        <condense val="0"/>
        <extend val="0"/>
        <outline val="0"/>
        <shadow val="0"/>
        <u val="none"/>
        <vertAlign val="baseline"/>
        <sz val="11"/>
        <color theme="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0"/>
        </patternFill>
      </fill>
    </dxf>
    <dxf>
      <border outline="0">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theme="4"/>
          <bgColor theme="0"/>
        </patternFill>
      </fill>
      <border diagonalUp="0" diagonalDown="0" outline="0">
        <left style="thin">
          <color indexed="64"/>
        </left>
        <right style="thin">
          <color indexed="64"/>
        </right>
        <top/>
        <bottom/>
      </border>
    </dxf>
    <dxf>
      <font>
        <sz val="10"/>
        <color rgb="FF6A0DAD"/>
        <name val="Georgia"/>
        <family val="1"/>
        <scheme val="none"/>
      </font>
      <fill>
        <patternFill patternType="none">
          <bgColor auto="1"/>
        </patternFill>
      </fill>
    </dxf>
    <dxf>
      <font>
        <sz val="10"/>
        <color rgb="FF6A0DAD"/>
        <name val="Georgia"/>
        <family val="1"/>
        <scheme val="none"/>
      </font>
      <fill>
        <patternFill patternType="none">
          <bgColor auto="1"/>
        </patternFill>
      </fill>
    </dxf>
    <dxf>
      <font>
        <name val="Georgia"/>
        <family val="1"/>
        <scheme val="none"/>
      </font>
      <fill>
        <patternFill patternType="none">
          <bgColor auto="1"/>
        </patternFill>
      </fill>
    </dxf>
    <dxf>
      <font>
        <color theme="0"/>
        <name val="Georgia"/>
        <family val="1"/>
        <scheme val="none"/>
      </font>
    </dxf>
    <dxf>
      <fill>
        <patternFill>
          <bgColor rgb="FF6A0DAD"/>
        </patternFill>
      </fill>
    </dxf>
    <dxf>
      <fill>
        <patternFill patternType="none">
          <bgColor auto="1"/>
        </patternFill>
      </fill>
    </dxf>
  </dxfs>
  <tableStyles count="5" defaultTableStyle="TableStyleMedium2" defaultPivotStyle="PivotStyleLight16">
    <tableStyle name="Slicer Style 1" pivot="0" table="0" count="1" xr9:uid="{E998CDEC-45AF-468E-AA79-42D0C005AE60}">
      <tableStyleElement type="wholeTable" dxfId="62"/>
    </tableStyle>
    <tableStyle name="Slicer Style 2" pivot="0" table="0" count="2" xr9:uid="{555E4685-CAD2-48BB-B545-F3CADE0E20F4}">
      <tableStyleElement type="wholeTable" dxfId="61"/>
      <tableStyleElement type="headerRow" dxfId="60"/>
    </tableStyle>
    <tableStyle name="Slicer Style 3" pivot="0" table="0" count="1" xr9:uid="{5A04B350-F8FB-4BF5-83EC-3BAD102A0833}">
      <tableStyleElement type="headerRow" dxfId="59"/>
    </tableStyle>
    <tableStyle name="Slicer Style 4" pivot="0" table="0" count="3" xr9:uid="{CD5E18B3-6559-4331-9EE0-D95587A0D581}">
      <tableStyleElement type="headerRow" dxfId="58"/>
    </tableStyle>
    <tableStyle name="Slicer Style 4 2" pivot="0" table="0" count="3" xr9:uid="{40939719-A35F-4C02-AEE2-8E8B6BFC3E45}">
      <tableStyleElement type="headerRow" dxfId="57"/>
    </tableStyle>
  </tableStyles>
  <colors>
    <mruColors>
      <color rgb="FF6A0DAD"/>
      <color rgb="FFADF802"/>
      <color rgb="FFC29B0C"/>
    </mruColors>
  </colors>
  <extLst>
    <ext xmlns:x14="http://schemas.microsoft.com/office/spreadsheetml/2009/9/main" uri="{46F421CA-312F-682f-3DD2-61675219B42D}">
      <x14:dxfs count="4">
        <dxf>
          <font>
            <sz val="9"/>
            <color theme="0"/>
            <name val="Arial"/>
            <family val="2"/>
            <scheme val="none"/>
          </font>
          <fill>
            <patternFill>
              <bgColor rgb="FF6A0DAD"/>
            </patternFill>
          </fill>
        </dxf>
        <dxf>
          <font>
            <sz val="9"/>
            <color rgb="FF6A0DAD"/>
            <name val="Arial"/>
            <family val="2"/>
            <scheme val="none"/>
          </font>
        </dxf>
        <dxf>
          <font>
            <color theme="0"/>
            <name val="Arial"/>
            <family val="2"/>
            <scheme val="none"/>
          </font>
          <fill>
            <patternFill>
              <bgColor rgb="FF6A0DAD"/>
            </patternFill>
          </fill>
        </dxf>
        <dxf>
          <font>
            <sz val="9"/>
            <color rgb="FF6A0DAD"/>
            <name val="Arial"/>
            <family val="2"/>
            <scheme val="none"/>
          </font>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Elements>
            <x14:slicerStyleElement type="unselectedItemWithData" dxfId="3"/>
            <x14:slicerStyleElement type="selectedItemWithData" dxfId="2"/>
          </x14:slicerStyleElements>
        </x14:slicerStyle>
        <x14:slicerStyle name="Slicer Style 4 2">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theme" Target="theme/theme1.xml"/><Relationship Id="rId39" Type="http://schemas.openxmlformats.org/officeDocument/2006/relationships/customXml" Target="../customXml/item7.xml"/><Relationship Id="rId21" Type="http://schemas.microsoft.com/office/2007/relationships/slicerCache" Target="slicerCaches/slicerCache3.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sharedStrings" Target="sharedStrings.xml"/><Relationship Id="rId11" Type="http://schemas.openxmlformats.org/officeDocument/2006/relationships/pivotCacheDefinition" Target="pivotCache/pivotCacheDefinition4.xml"/><Relationship Id="rId24" Type="http://schemas.openxmlformats.org/officeDocument/2006/relationships/pivotTable" Target="pivotTables/pivotTable1.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 Type="http://schemas.openxmlformats.org/officeDocument/2006/relationships/worksheet" Target="worksheets/sheet5.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2.xml"/><Relationship Id="rId27" Type="http://schemas.openxmlformats.org/officeDocument/2006/relationships/connections" Target="connections.xml"/><Relationship Id="rId30" Type="http://schemas.openxmlformats.org/officeDocument/2006/relationships/sheetMetadata" Target="metadata.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8" Type="http://schemas.openxmlformats.org/officeDocument/2006/relationships/pivotCacheDefinition" Target="pivotCache/pivotCacheDefinition1.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ivotTable" Target="pivotTables/pivotTable2.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microsoft.com/office/2007/relationships/slicerCache" Target="slicerCaches/slicerCache2.xml"/><Relationship Id="rId41" Type="http://schemas.openxmlformats.org/officeDocument/2006/relationships/customXml" Target="../customXml/item9.xml"/><Relationship Id="rId54"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3.xml"/><Relationship Id="rId28" Type="http://schemas.openxmlformats.org/officeDocument/2006/relationships/styles" Target="style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openxmlformats.org/officeDocument/2006/relationships/pivotCacheDefinition" Target="pivotCache/pivotCacheDefinition3.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by</a:t>
            </a:r>
            <a:r>
              <a:rPr lang="en-US" baseline="0"/>
              <a:t> Experience Level</a:t>
            </a:r>
            <a:endParaRPr lang="en-US"/>
          </a:p>
        </c:rich>
      </c:tx>
      <c:layout>
        <c:manualLayout>
          <c:xMode val="edge"/>
          <c:yMode val="edge"/>
          <c:x val="0.23526917049037935"/>
          <c:y val="6.8741988646767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A0DAD"/>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6A0DAD"/>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Executive Level/ Director</c:v>
              </c:pt>
              <c:pt idx="1">
                <c:v>Senior Level/ Intermediate</c:v>
              </c:pt>
              <c:pt idx="2">
                <c:v>Junior Level/ Mid</c:v>
              </c:pt>
              <c:pt idx="3">
                <c:v>Entry Level</c:v>
              </c:pt>
            </c:strLit>
          </c:cat>
          <c:val>
            <c:numLit>
              <c:formatCode>General</c:formatCode>
              <c:ptCount val="4"/>
              <c:pt idx="0">
                <c:v>199392.03846153847</c:v>
              </c:pt>
              <c:pt idx="1">
                <c:v>138617.29285714286</c:v>
              </c:pt>
              <c:pt idx="2">
                <c:v>87996.056338028167</c:v>
              </c:pt>
              <c:pt idx="3">
                <c:v>61643.318181818184</c:v>
              </c:pt>
            </c:numLit>
          </c:val>
          <c:extLst>
            <c:ext xmlns:c16="http://schemas.microsoft.com/office/drawing/2014/chart" uri="{C3380CC4-5D6E-409C-BE32-E72D297353CC}">
              <c16:uniqueId val="{00000000-9A25-4EF4-BCC6-E1481AD63793}"/>
            </c:ext>
          </c:extLst>
        </c:ser>
        <c:dLbls>
          <c:dLblPos val="outEnd"/>
          <c:showLegendKey val="0"/>
          <c:showVal val="1"/>
          <c:showCatName val="0"/>
          <c:showSerName val="0"/>
          <c:showPercent val="0"/>
          <c:showBubbleSize val="0"/>
        </c:dLbls>
        <c:gapWidth val="60"/>
        <c:axId val="1981936176"/>
        <c:axId val="1862530944"/>
      </c:barChart>
      <c:catAx>
        <c:axId val="1981936176"/>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530944"/>
        <c:crosses val="autoZero"/>
        <c:auto val="1"/>
        <c:lblAlgn val="ctr"/>
        <c:lblOffset val="100"/>
        <c:noMultiLvlLbl val="0"/>
        <c:extLst>
          <c:ext xmlns:c15="http://schemas.microsoft.com/office/drawing/2012/chart" uri="{F40574EE-89B7-4290-83BB-5DA773EAF853}">
            <c15:numFmt c:formatCode="General" c:sourceLinked="1"/>
          </c:ext>
        </c:extLst>
      </c:catAx>
      <c:valAx>
        <c:axId val="1862530944"/>
        <c:scaling>
          <c:orientation val="minMax"/>
        </c:scaling>
        <c:delete val="1"/>
        <c:axPos val="b"/>
        <c:numFmt formatCode="&quot;$&quot;#\K" sourceLinked="0"/>
        <c:majorTickMark val="none"/>
        <c:minorTickMark val="none"/>
        <c:tickLblPos val="nextTo"/>
        <c:crossAx val="1981936176"/>
        <c:crosses val="autoZero"/>
        <c:crossBetween val="between"/>
        <c:extLst/>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[DS Salaries.xlsx]PivotChartTable1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Salaries.xlsx]Visualization!PivotTable1</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Top 5 Data Science Job Title by Average Salary</a:t>
            </a:r>
          </a:p>
        </c:rich>
      </c:tx>
      <c:layout>
        <c:manualLayout>
          <c:xMode val="edge"/>
          <c:yMode val="edge"/>
          <c:x val="0.1396388888888889"/>
          <c:y val="3.6016331291921846E-2"/>
        </c:manualLayout>
      </c:layout>
      <c:overlay val="0"/>
      <c:spPr>
        <a:noFill/>
        <a:ln>
          <a:noFill/>
        </a:ln>
        <a:effectLst/>
      </c:spPr>
    </c:title>
    <c:autoTitleDeleted val="0"/>
    <c:pivotFmts>
      <c:pivotFmt>
        <c:idx val="0"/>
        <c:spPr>
          <a:solidFill>
            <a:schemeClr val="accent1"/>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A0DAD"/>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A0DAD"/>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A0DAD"/>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A0DAD"/>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155465037338764E-2"/>
          <c:y val="0.16045804551323145"/>
          <c:w val="0.94025797691785473"/>
          <c:h val="0.70403357478857165"/>
        </c:manualLayout>
      </c:layout>
      <c:barChart>
        <c:barDir val="col"/>
        <c:grouping val="clustered"/>
        <c:varyColors val="0"/>
        <c:ser>
          <c:idx val="0"/>
          <c:order val="0"/>
          <c:tx>
            <c:strRef>
              <c:f>Visualization!$K$12</c:f>
              <c:strCache>
                <c:ptCount val="1"/>
                <c:pt idx="0">
                  <c:v>Total</c:v>
                </c:pt>
              </c:strCache>
            </c:strRef>
          </c:tx>
          <c:spPr>
            <a:solidFill>
              <a:srgbClr val="6A0DAD"/>
            </a:solidFill>
            <a:ln>
              <a:noFill/>
            </a:ln>
            <a:effectLst/>
          </c:spPr>
          <c:invertIfNegative val="0"/>
          <c:dLbls>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Visualization!$J$13:$J$18</c:f>
              <c:strCache>
                <c:ptCount val="5"/>
                <c:pt idx="0">
                  <c:v>Data Analytics Lead</c:v>
                </c:pt>
                <c:pt idx="1">
                  <c:v>Principal Data Engineer</c:v>
                </c:pt>
                <c:pt idx="2">
                  <c:v>Financial Data Analyst</c:v>
                </c:pt>
                <c:pt idx="3">
                  <c:v>Principal Data Scientist</c:v>
                </c:pt>
                <c:pt idx="4">
                  <c:v>Director of Data Science</c:v>
                </c:pt>
              </c:strCache>
            </c:strRef>
          </c:cat>
          <c:val>
            <c:numRef>
              <c:f>Visualization!$K$13:$K$18</c:f>
              <c:numCache>
                <c:formatCode>"$"#,##0.00</c:formatCode>
                <c:ptCount val="5"/>
                <c:pt idx="0">
                  <c:v>405000</c:v>
                </c:pt>
                <c:pt idx="1">
                  <c:v>328333.33333333331</c:v>
                </c:pt>
                <c:pt idx="2">
                  <c:v>275000</c:v>
                </c:pt>
                <c:pt idx="3">
                  <c:v>215242.42857142858</c:v>
                </c:pt>
                <c:pt idx="4">
                  <c:v>195074</c:v>
                </c:pt>
              </c:numCache>
            </c:numRef>
          </c:val>
          <c:extLst>
            <c:ext xmlns:c16="http://schemas.microsoft.com/office/drawing/2014/chart" uri="{C3380CC4-5D6E-409C-BE32-E72D297353CC}">
              <c16:uniqueId val="{00000001-1D89-4B95-B6FD-0F278785A4EB}"/>
            </c:ext>
          </c:extLst>
        </c:ser>
        <c:dLbls>
          <c:dLblPos val="outEnd"/>
          <c:showLegendKey val="0"/>
          <c:showVal val="1"/>
          <c:showCatName val="0"/>
          <c:showSerName val="0"/>
          <c:showPercent val="0"/>
          <c:showBubbleSize val="0"/>
        </c:dLbls>
        <c:gapWidth val="112"/>
        <c:overlap val="-27"/>
        <c:axId val="2087258464"/>
        <c:axId val="2089195984"/>
      </c:barChart>
      <c:catAx>
        <c:axId val="208725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089195984"/>
        <c:crosses val="autoZero"/>
        <c:auto val="1"/>
        <c:lblAlgn val="ctr"/>
        <c:lblOffset val="100"/>
        <c:noMultiLvlLbl val="0"/>
      </c:catAx>
      <c:valAx>
        <c:axId val="2089195984"/>
        <c:scaling>
          <c:orientation val="minMax"/>
        </c:scaling>
        <c:delete val="1"/>
        <c:axPos val="l"/>
        <c:numFmt formatCode="&quot;$&quot;#,##0.00" sourceLinked="1"/>
        <c:majorTickMark val="none"/>
        <c:minorTickMark val="none"/>
        <c:tickLblPos val="nextTo"/>
        <c:crossAx val="2087258464"/>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Salaries.xlsx]Visualization!PivotTable4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of Average Salary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6A0DA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Visualization!$G$46</c:f>
              <c:strCache>
                <c:ptCount val="1"/>
                <c:pt idx="0">
                  <c:v>Total</c:v>
                </c:pt>
              </c:strCache>
            </c:strRef>
          </c:tx>
          <c:spPr>
            <a:ln w="28575" cap="rnd">
              <a:solidFill>
                <a:srgbClr val="6A0DAD"/>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Visualization!$F$47:$F$50</c:f>
              <c:strCache>
                <c:ptCount val="3"/>
                <c:pt idx="0">
                  <c:v>2020</c:v>
                </c:pt>
                <c:pt idx="1">
                  <c:v>2021</c:v>
                </c:pt>
                <c:pt idx="2">
                  <c:v>2022</c:v>
                </c:pt>
              </c:strCache>
            </c:strRef>
          </c:cat>
          <c:val>
            <c:numRef>
              <c:f>Visualization!$G$47:$G$50</c:f>
              <c:numCache>
                <c:formatCode>"$"#,###,"K"</c:formatCode>
                <c:ptCount val="3"/>
                <c:pt idx="0">
                  <c:v>95813</c:v>
                </c:pt>
                <c:pt idx="1">
                  <c:v>99853.792626728115</c:v>
                </c:pt>
                <c:pt idx="2">
                  <c:v>124522.00628930818</c:v>
                </c:pt>
              </c:numCache>
            </c:numRef>
          </c:val>
          <c:smooth val="0"/>
          <c:extLst>
            <c:ext xmlns:c16="http://schemas.microsoft.com/office/drawing/2014/chart" uri="{C3380CC4-5D6E-409C-BE32-E72D297353CC}">
              <c16:uniqueId val="{00000000-4FD6-45F1-9E26-439E091B3EC0}"/>
            </c:ext>
          </c:extLst>
        </c:ser>
        <c:dLbls>
          <c:dLblPos val="t"/>
          <c:showLegendKey val="0"/>
          <c:showVal val="1"/>
          <c:showCatName val="0"/>
          <c:showSerName val="0"/>
          <c:showPercent val="0"/>
          <c:showBubbleSize val="0"/>
        </c:dLbls>
        <c:smooth val="0"/>
        <c:axId val="1676451215"/>
        <c:axId val="1109638975"/>
      </c:lineChart>
      <c:catAx>
        <c:axId val="167645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638975"/>
        <c:crosses val="autoZero"/>
        <c:auto val="1"/>
        <c:lblAlgn val="ctr"/>
        <c:lblOffset val="100"/>
        <c:noMultiLvlLbl val="0"/>
      </c:catAx>
      <c:valAx>
        <c:axId val="1109638975"/>
        <c:scaling>
          <c:orientation val="minMax"/>
          <c:min val="90000"/>
        </c:scaling>
        <c:delete val="1"/>
        <c:axPos val="l"/>
        <c:numFmt formatCode="&quot;$&quot;#,###,&quot;K&quot;" sourceLinked="1"/>
        <c:majorTickMark val="none"/>
        <c:minorTickMark val="none"/>
        <c:tickLblPos val="nextTo"/>
        <c:crossAx val="1676451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Salaries.xlsx]Visualization!PivotTable6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Data Science Roles by Demand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A0DAD"/>
          </a:solidFill>
          <a:ln>
            <a:noFill/>
          </a:ln>
          <a:effectLst>
            <a:softEdge rad="0"/>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Visualization!$D$60</c:f>
              <c:strCache>
                <c:ptCount val="1"/>
                <c:pt idx="0">
                  <c:v>Total</c:v>
                </c:pt>
              </c:strCache>
            </c:strRef>
          </c:tx>
          <c:spPr>
            <a:solidFill>
              <a:srgbClr val="6A0DAD"/>
            </a:solidFill>
            <a:ln>
              <a:noFill/>
            </a:ln>
            <a:effectLst>
              <a:softEdge rad="0"/>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Visualization!$C$61:$C$66</c:f>
              <c:strCache>
                <c:ptCount val="5"/>
                <c:pt idx="0">
                  <c:v>Research Scientist</c:v>
                </c:pt>
                <c:pt idx="1">
                  <c:v>Machine Learning Engineer</c:v>
                </c:pt>
                <c:pt idx="2">
                  <c:v>Data Analyst</c:v>
                </c:pt>
                <c:pt idx="3">
                  <c:v>Data Engineer</c:v>
                </c:pt>
                <c:pt idx="4">
                  <c:v>Data Scientist</c:v>
                </c:pt>
              </c:strCache>
            </c:strRef>
          </c:cat>
          <c:val>
            <c:numRef>
              <c:f>Visualization!$D$61:$D$66</c:f>
              <c:numCache>
                <c:formatCode>0.00%</c:formatCode>
                <c:ptCount val="5"/>
                <c:pt idx="0">
                  <c:v>2.6359143327841845E-2</c:v>
                </c:pt>
                <c:pt idx="1">
                  <c:v>6.7545304777594725E-2</c:v>
                </c:pt>
                <c:pt idx="2">
                  <c:v>0.15980230642504117</c:v>
                </c:pt>
                <c:pt idx="3">
                  <c:v>0.21746293245469522</c:v>
                </c:pt>
                <c:pt idx="4">
                  <c:v>0.23558484349258649</c:v>
                </c:pt>
              </c:numCache>
            </c:numRef>
          </c:val>
          <c:extLst>
            <c:ext xmlns:c16="http://schemas.microsoft.com/office/drawing/2014/chart" uri="{C3380CC4-5D6E-409C-BE32-E72D297353CC}">
              <c16:uniqueId val="{00000000-1108-416B-A128-56029826A33F}"/>
            </c:ext>
          </c:extLst>
        </c:ser>
        <c:dLbls>
          <c:showLegendKey val="0"/>
          <c:showVal val="1"/>
          <c:showCatName val="0"/>
          <c:showSerName val="0"/>
          <c:showPercent val="0"/>
          <c:showBubbleSize val="0"/>
        </c:dLbls>
        <c:gapWidth val="78"/>
        <c:axId val="1702225135"/>
        <c:axId val="1697738095"/>
      </c:barChart>
      <c:catAx>
        <c:axId val="1702225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38095"/>
        <c:crosses val="autoZero"/>
        <c:auto val="1"/>
        <c:lblAlgn val="ctr"/>
        <c:lblOffset val="100"/>
        <c:noMultiLvlLbl val="0"/>
      </c:catAx>
      <c:valAx>
        <c:axId val="1697738095"/>
        <c:scaling>
          <c:orientation val="minMax"/>
        </c:scaling>
        <c:delete val="1"/>
        <c:axPos val="b"/>
        <c:numFmt formatCode="0.00%" sourceLinked="1"/>
        <c:majorTickMark val="none"/>
        <c:minorTickMark val="none"/>
        <c:tickLblPos val="nextTo"/>
        <c:crossAx val="170222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rgbClr val="6A0DAD"/>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A0DAD"/>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A0DAD"/>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598372076758788"/>
          <c:y val="0.10812462849824436"/>
          <c:w val="0.6162154980695127"/>
          <c:h val="0.83459252099934966"/>
        </c:manualLayout>
      </c:layout>
      <c:barChart>
        <c:barDir val="bar"/>
        <c:grouping val="clustered"/>
        <c:varyColors val="0"/>
        <c:ser>
          <c:idx val="0"/>
          <c:order val="0"/>
          <c:tx>
            <c:v>Total</c:v>
          </c:tx>
          <c:spPr>
            <a:solidFill>
              <a:srgbClr val="6A0DAD"/>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Executive Level/ Director</c:v>
              </c:pt>
              <c:pt idx="1">
                <c:v>Senior Level/ Intermediate</c:v>
              </c:pt>
              <c:pt idx="2">
                <c:v>Junior Level/ Mid</c:v>
              </c:pt>
              <c:pt idx="3">
                <c:v>Entry Level</c:v>
              </c:pt>
            </c:strLit>
          </c:cat>
          <c:val>
            <c:numLit>
              <c:formatCode>General</c:formatCode>
              <c:ptCount val="4"/>
              <c:pt idx="0">
                <c:v>199392.03846153847</c:v>
              </c:pt>
              <c:pt idx="1">
                <c:v>138617.29285714286</c:v>
              </c:pt>
              <c:pt idx="2">
                <c:v>87996.056338028167</c:v>
              </c:pt>
              <c:pt idx="3">
                <c:v>61643.318181818184</c:v>
              </c:pt>
            </c:numLit>
          </c:val>
          <c:extLst>
            <c:ext xmlns:c16="http://schemas.microsoft.com/office/drawing/2014/chart" uri="{C3380CC4-5D6E-409C-BE32-E72D297353CC}">
              <c16:uniqueId val="{00000000-4E93-4497-81AF-3CEE3993CBE8}"/>
            </c:ext>
          </c:extLst>
        </c:ser>
        <c:dLbls>
          <c:dLblPos val="outEnd"/>
          <c:showLegendKey val="0"/>
          <c:showVal val="1"/>
          <c:showCatName val="0"/>
          <c:showSerName val="0"/>
          <c:showPercent val="0"/>
          <c:showBubbleSize val="0"/>
        </c:dLbls>
        <c:gapWidth val="60"/>
        <c:axId val="1981936176"/>
        <c:axId val="1862530944"/>
      </c:barChart>
      <c:catAx>
        <c:axId val="1981936176"/>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862530944"/>
        <c:crosses val="autoZero"/>
        <c:auto val="1"/>
        <c:lblAlgn val="ctr"/>
        <c:lblOffset val="100"/>
        <c:noMultiLvlLbl val="0"/>
        <c:extLst>
          <c:ext xmlns:c15="http://schemas.microsoft.com/office/drawing/2012/chart" uri="{F40574EE-89B7-4290-83BB-5DA773EAF853}">
            <c15:numFmt c:formatCode="General" c:sourceLinked="1"/>
          </c:ext>
        </c:extLst>
      </c:catAx>
      <c:valAx>
        <c:axId val="1862530944"/>
        <c:scaling>
          <c:orientation val="minMax"/>
        </c:scaling>
        <c:delete val="1"/>
        <c:axPos val="b"/>
        <c:numFmt formatCode="&quot;$&quot;#\K" sourceLinked="0"/>
        <c:majorTickMark val="none"/>
        <c:minorTickMark val="none"/>
        <c:tickLblPos val="nextTo"/>
        <c:crossAx val="1981936176"/>
        <c:crosses val="autoZero"/>
        <c:crossBetween val="between"/>
        <c:extLst/>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[DS Salaries.xlsx]PivotChartTable2</c15:name>
        <c15:fmtId val="2"/>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Salaries.xlsx]Visualization!PivotTable1</c:name>
    <c:fmtId val="12"/>
  </c:pivotSource>
  <c:chart>
    <c:autoTitleDeleted val="1"/>
    <c:pivotFmts>
      <c:pivotFmt>
        <c:idx val="0"/>
        <c:spPr>
          <a:solidFill>
            <a:schemeClr val="accent1"/>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A0DAD"/>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A0DAD"/>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A0DAD"/>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A0DAD"/>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A0DAD"/>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A0DAD"/>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155465037338764E-2"/>
          <c:y val="0.16045804551323145"/>
          <c:w val="0.94025797691785473"/>
          <c:h val="0.70403357478857165"/>
        </c:manualLayout>
      </c:layout>
      <c:barChart>
        <c:barDir val="col"/>
        <c:grouping val="clustered"/>
        <c:varyColors val="0"/>
        <c:ser>
          <c:idx val="0"/>
          <c:order val="0"/>
          <c:tx>
            <c:strRef>
              <c:f>Visualization!$K$12</c:f>
              <c:strCache>
                <c:ptCount val="1"/>
                <c:pt idx="0">
                  <c:v>Total</c:v>
                </c:pt>
              </c:strCache>
            </c:strRef>
          </c:tx>
          <c:spPr>
            <a:solidFill>
              <a:srgbClr val="6A0DAD"/>
            </a:solidFill>
            <a:ln>
              <a:noFill/>
            </a:ln>
            <a:effectLst/>
          </c:spPr>
          <c:invertIfNegative val="0"/>
          <c:dLbls>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Visualization!$J$13:$J$18</c:f>
              <c:strCache>
                <c:ptCount val="5"/>
                <c:pt idx="0">
                  <c:v>Data Analytics Lead</c:v>
                </c:pt>
                <c:pt idx="1">
                  <c:v>Principal Data Engineer</c:v>
                </c:pt>
                <c:pt idx="2">
                  <c:v>Financial Data Analyst</c:v>
                </c:pt>
                <c:pt idx="3">
                  <c:v>Principal Data Scientist</c:v>
                </c:pt>
                <c:pt idx="4">
                  <c:v>Director of Data Science</c:v>
                </c:pt>
              </c:strCache>
            </c:strRef>
          </c:cat>
          <c:val>
            <c:numRef>
              <c:f>Visualization!$K$13:$K$18</c:f>
              <c:numCache>
                <c:formatCode>"$"#,##0.00</c:formatCode>
                <c:ptCount val="5"/>
                <c:pt idx="0">
                  <c:v>405000</c:v>
                </c:pt>
                <c:pt idx="1">
                  <c:v>328333.33333333331</c:v>
                </c:pt>
                <c:pt idx="2">
                  <c:v>275000</c:v>
                </c:pt>
                <c:pt idx="3">
                  <c:v>215242.42857142858</c:v>
                </c:pt>
                <c:pt idx="4">
                  <c:v>195074</c:v>
                </c:pt>
              </c:numCache>
            </c:numRef>
          </c:val>
          <c:extLst>
            <c:ext xmlns:c16="http://schemas.microsoft.com/office/drawing/2014/chart" uri="{C3380CC4-5D6E-409C-BE32-E72D297353CC}">
              <c16:uniqueId val="{00000000-B473-4F97-A0CC-238094DD9B65}"/>
            </c:ext>
          </c:extLst>
        </c:ser>
        <c:dLbls>
          <c:dLblPos val="outEnd"/>
          <c:showLegendKey val="0"/>
          <c:showVal val="1"/>
          <c:showCatName val="0"/>
          <c:showSerName val="0"/>
          <c:showPercent val="0"/>
          <c:showBubbleSize val="0"/>
        </c:dLbls>
        <c:gapWidth val="112"/>
        <c:overlap val="-27"/>
        <c:axId val="2087258464"/>
        <c:axId val="2089195984"/>
      </c:barChart>
      <c:catAx>
        <c:axId val="208725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2089195984"/>
        <c:crosses val="autoZero"/>
        <c:auto val="1"/>
        <c:lblAlgn val="ctr"/>
        <c:lblOffset val="100"/>
        <c:noMultiLvlLbl val="0"/>
      </c:catAx>
      <c:valAx>
        <c:axId val="2089195984"/>
        <c:scaling>
          <c:orientation val="minMax"/>
        </c:scaling>
        <c:delete val="1"/>
        <c:axPos val="l"/>
        <c:numFmt formatCode="&quot;$&quot;#,##0.00" sourceLinked="1"/>
        <c:majorTickMark val="none"/>
        <c:minorTickMark val="none"/>
        <c:tickLblPos val="nextTo"/>
        <c:crossAx val="2087258464"/>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Salaries.xlsx]Visualization!PivotTable4</c:name>
    <c:fmtId val="8"/>
  </c:pivotSource>
  <c:chart>
    <c:autoTitleDeleted val="1"/>
    <c:pivotFmts>
      <c:pivotFmt>
        <c:idx val="0"/>
        <c:spPr>
          <a:solidFill>
            <a:schemeClr val="accent1"/>
          </a:solidFill>
          <a:ln w="28575" cap="rnd">
            <a:solidFill>
              <a:srgbClr val="6A0DA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A0DA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6A0DA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6A0DA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373877969236419E-2"/>
          <c:y val="0.18084298286243633"/>
          <c:w val="0.94443205844617795"/>
          <c:h val="0.72864700766433166"/>
        </c:manualLayout>
      </c:layout>
      <c:lineChart>
        <c:grouping val="standard"/>
        <c:varyColors val="0"/>
        <c:ser>
          <c:idx val="0"/>
          <c:order val="0"/>
          <c:tx>
            <c:strRef>
              <c:f>Visualization!$G$46</c:f>
              <c:strCache>
                <c:ptCount val="1"/>
                <c:pt idx="0">
                  <c:v>Total</c:v>
                </c:pt>
              </c:strCache>
            </c:strRef>
          </c:tx>
          <c:spPr>
            <a:ln w="28575" cap="rnd">
              <a:solidFill>
                <a:srgbClr val="6A0DAD"/>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Visualization!$F$47:$F$50</c:f>
              <c:strCache>
                <c:ptCount val="3"/>
                <c:pt idx="0">
                  <c:v>2020</c:v>
                </c:pt>
                <c:pt idx="1">
                  <c:v>2021</c:v>
                </c:pt>
                <c:pt idx="2">
                  <c:v>2022</c:v>
                </c:pt>
              </c:strCache>
            </c:strRef>
          </c:cat>
          <c:val>
            <c:numRef>
              <c:f>Visualization!$G$47:$G$50</c:f>
              <c:numCache>
                <c:formatCode>"$"#,###,"K"</c:formatCode>
                <c:ptCount val="3"/>
                <c:pt idx="0">
                  <c:v>95813</c:v>
                </c:pt>
                <c:pt idx="1">
                  <c:v>99853.792626728115</c:v>
                </c:pt>
                <c:pt idx="2">
                  <c:v>124522.00628930818</c:v>
                </c:pt>
              </c:numCache>
            </c:numRef>
          </c:val>
          <c:smooth val="0"/>
          <c:extLst>
            <c:ext xmlns:c16="http://schemas.microsoft.com/office/drawing/2014/chart" uri="{C3380CC4-5D6E-409C-BE32-E72D297353CC}">
              <c16:uniqueId val="{00000002-7649-4230-8652-4176C16543AA}"/>
            </c:ext>
          </c:extLst>
        </c:ser>
        <c:dLbls>
          <c:dLblPos val="t"/>
          <c:showLegendKey val="0"/>
          <c:showVal val="1"/>
          <c:showCatName val="0"/>
          <c:showSerName val="0"/>
          <c:showPercent val="0"/>
          <c:showBubbleSize val="0"/>
        </c:dLbls>
        <c:smooth val="0"/>
        <c:axId val="1676451215"/>
        <c:axId val="1109638975"/>
      </c:lineChart>
      <c:catAx>
        <c:axId val="167645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09638975"/>
        <c:crosses val="autoZero"/>
        <c:auto val="1"/>
        <c:lblAlgn val="ctr"/>
        <c:lblOffset val="100"/>
        <c:noMultiLvlLbl val="0"/>
      </c:catAx>
      <c:valAx>
        <c:axId val="1109638975"/>
        <c:scaling>
          <c:orientation val="minMax"/>
          <c:min val="90000"/>
        </c:scaling>
        <c:delete val="1"/>
        <c:axPos val="l"/>
        <c:numFmt formatCode="&quot;$&quot;#,###,&quot;K&quot;" sourceLinked="1"/>
        <c:majorTickMark val="none"/>
        <c:minorTickMark val="none"/>
        <c:tickLblPos val="nextTo"/>
        <c:crossAx val="1676451215"/>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Salaries.xlsx]Visualization!PivotTable6</c:name>
    <c:fmtId val="2"/>
  </c:pivotSource>
  <c:chart>
    <c:autoTitleDeleted val="1"/>
    <c:pivotFmts>
      <c:pivotFmt>
        <c:idx val="0"/>
        <c:spPr>
          <a:solidFill>
            <a:srgbClr val="6A0DAD"/>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A0DAD"/>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A0DAD"/>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608367155824613"/>
          <c:y val="9.6226737470350612E-2"/>
          <c:w val="0.57681383898953742"/>
          <c:h val="0.87971657816206172"/>
        </c:manualLayout>
      </c:layout>
      <c:barChart>
        <c:barDir val="bar"/>
        <c:grouping val="clustered"/>
        <c:varyColors val="0"/>
        <c:ser>
          <c:idx val="0"/>
          <c:order val="0"/>
          <c:tx>
            <c:strRef>
              <c:f>Visualization!$D$60</c:f>
              <c:strCache>
                <c:ptCount val="1"/>
                <c:pt idx="0">
                  <c:v>Total</c:v>
                </c:pt>
              </c:strCache>
            </c:strRef>
          </c:tx>
          <c:spPr>
            <a:solidFill>
              <a:srgbClr val="6A0DAD"/>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Visualization!$C$61:$C$66</c:f>
              <c:strCache>
                <c:ptCount val="5"/>
                <c:pt idx="0">
                  <c:v>Research Scientist</c:v>
                </c:pt>
                <c:pt idx="1">
                  <c:v>Machine Learning Engineer</c:v>
                </c:pt>
                <c:pt idx="2">
                  <c:v>Data Analyst</c:v>
                </c:pt>
                <c:pt idx="3">
                  <c:v>Data Engineer</c:v>
                </c:pt>
                <c:pt idx="4">
                  <c:v>Data Scientist</c:v>
                </c:pt>
              </c:strCache>
            </c:strRef>
          </c:cat>
          <c:val>
            <c:numRef>
              <c:f>Visualization!$D$61:$D$66</c:f>
              <c:numCache>
                <c:formatCode>0.00%</c:formatCode>
                <c:ptCount val="5"/>
                <c:pt idx="0">
                  <c:v>2.6359143327841845E-2</c:v>
                </c:pt>
                <c:pt idx="1">
                  <c:v>6.7545304777594725E-2</c:v>
                </c:pt>
                <c:pt idx="2">
                  <c:v>0.15980230642504117</c:v>
                </c:pt>
                <c:pt idx="3">
                  <c:v>0.21746293245469522</c:v>
                </c:pt>
                <c:pt idx="4">
                  <c:v>0.23558484349258649</c:v>
                </c:pt>
              </c:numCache>
            </c:numRef>
          </c:val>
          <c:extLst>
            <c:ext xmlns:c16="http://schemas.microsoft.com/office/drawing/2014/chart" uri="{C3380CC4-5D6E-409C-BE32-E72D297353CC}">
              <c16:uniqueId val="{00000000-9EB2-456E-8607-0AD090385B79}"/>
            </c:ext>
          </c:extLst>
        </c:ser>
        <c:dLbls>
          <c:showLegendKey val="0"/>
          <c:showVal val="1"/>
          <c:showCatName val="0"/>
          <c:showSerName val="0"/>
          <c:showPercent val="0"/>
          <c:showBubbleSize val="0"/>
        </c:dLbls>
        <c:gapWidth val="78"/>
        <c:axId val="1702225135"/>
        <c:axId val="1697738095"/>
      </c:barChart>
      <c:catAx>
        <c:axId val="1702225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97738095"/>
        <c:crosses val="autoZero"/>
        <c:auto val="1"/>
        <c:lblAlgn val="ctr"/>
        <c:lblOffset val="100"/>
        <c:noMultiLvlLbl val="0"/>
      </c:catAx>
      <c:valAx>
        <c:axId val="1697738095"/>
        <c:scaling>
          <c:orientation val="minMax"/>
        </c:scaling>
        <c:delete val="1"/>
        <c:axPos val="b"/>
        <c:numFmt formatCode="0.00%" sourceLinked="1"/>
        <c:majorTickMark val="none"/>
        <c:minorTickMark val="none"/>
        <c:tickLblPos val="nextTo"/>
        <c:crossAx val="170222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2.png"/><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266701</xdr:colOff>
      <xdr:row>1</xdr:row>
      <xdr:rowOff>171450</xdr:rowOff>
    </xdr:from>
    <xdr:to>
      <xdr:col>7</xdr:col>
      <xdr:colOff>400050</xdr:colOff>
      <xdr:row>16</xdr:row>
      <xdr:rowOff>44450</xdr:rowOff>
    </xdr:to>
    <xdr:graphicFrame macro="">
      <xdr:nvGraphicFramePr>
        <xdr:cNvPr id="2" name="Chart 1">
          <a:extLst>
            <a:ext uri="{FF2B5EF4-FFF2-40B4-BE49-F238E27FC236}">
              <a16:creationId xmlns:a16="http://schemas.microsoft.com/office/drawing/2014/main" id="{022A0EBA-1D96-4C34-931B-819F932851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1274669</xdr:colOff>
      <xdr:row>18</xdr:row>
      <xdr:rowOff>33617</xdr:rowOff>
    </xdr:from>
    <xdr:to>
      <xdr:col>13</xdr:col>
      <xdr:colOff>292473</xdr:colOff>
      <xdr:row>32</xdr:row>
      <xdr:rowOff>109817</xdr:rowOff>
    </xdr:to>
    <xdr:graphicFrame macro="">
      <xdr:nvGraphicFramePr>
        <xdr:cNvPr id="4" name="Chart 3">
          <a:extLst>
            <a:ext uri="{FF2B5EF4-FFF2-40B4-BE49-F238E27FC236}">
              <a16:creationId xmlns:a16="http://schemas.microsoft.com/office/drawing/2014/main" id="{444A012C-F68E-4596-B0A6-ED569B9363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1476375</xdr:colOff>
      <xdr:row>39</xdr:row>
      <xdr:rowOff>19050</xdr:rowOff>
    </xdr:from>
    <xdr:to>
      <xdr:col>11</xdr:col>
      <xdr:colOff>380775</xdr:colOff>
      <xdr:row>43</xdr:row>
      <xdr:rowOff>47625</xdr:rowOff>
    </xdr:to>
    <xdr:grpSp>
      <xdr:nvGrpSpPr>
        <xdr:cNvPr id="8" name="Group 7">
          <a:extLst>
            <a:ext uri="{FF2B5EF4-FFF2-40B4-BE49-F238E27FC236}">
              <a16:creationId xmlns:a16="http://schemas.microsoft.com/office/drawing/2014/main" id="{F51124F6-B000-4D07-8682-DB3FFC7CCDA6}"/>
            </a:ext>
          </a:extLst>
        </xdr:cNvPr>
        <xdr:cNvGrpSpPr/>
      </xdr:nvGrpSpPr>
      <xdr:grpSpPr>
        <a:xfrm>
          <a:off x="11239500" y="7667065"/>
          <a:ext cx="1495760" cy="812986"/>
          <a:chOff x="8058149" y="7343774"/>
          <a:chExt cx="1762125" cy="790575"/>
        </a:xfrm>
        <a:solidFill>
          <a:srgbClr val="ADF802"/>
        </a:solidFill>
      </xdr:grpSpPr>
      <xdr:sp macro="" textlink="$G$42">
        <xdr:nvSpPr>
          <xdr:cNvPr id="9" name="Rectangle: Rounded Corners 8">
            <a:extLst>
              <a:ext uri="{FF2B5EF4-FFF2-40B4-BE49-F238E27FC236}">
                <a16:creationId xmlns:a16="http://schemas.microsoft.com/office/drawing/2014/main" id="{8C67E42A-7A82-4A35-A6F2-5C07234C3B9B}"/>
              </a:ext>
            </a:extLst>
          </xdr:cNvPr>
          <xdr:cNvSpPr/>
        </xdr:nvSpPr>
        <xdr:spPr>
          <a:xfrm>
            <a:off x="8058149" y="7343774"/>
            <a:ext cx="1762125" cy="790575"/>
          </a:xfrm>
          <a:prstGeom prst="roundRect">
            <a:avLst>
              <a:gd name="adj" fmla="val 30953"/>
            </a:avLst>
          </a:prstGeom>
          <a:solidFill>
            <a:srgbClr val="6A0DA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F741FE6-A314-4C40-80BF-8DD23B530098}" type="TxLink">
              <a:rPr lang="en-US" sz="1800" b="0" i="0" u="none" strike="noStrike">
                <a:solidFill>
                  <a:schemeClr val="bg1"/>
                </a:solidFill>
                <a:latin typeface="Georgia" panose="02040502050405020303" pitchFamily="18" charset="0"/>
              </a:rPr>
              <a:pPr algn="ctr"/>
              <a:t>$33K</a:t>
            </a:fld>
            <a:endParaRPr lang="en-US" sz="1800">
              <a:solidFill>
                <a:schemeClr val="bg1"/>
              </a:solidFill>
              <a:latin typeface="Georgia" panose="02040502050405020303" pitchFamily="18" charset="0"/>
            </a:endParaRPr>
          </a:p>
        </xdr:txBody>
      </xdr:sp>
      <xdr:sp macro="" textlink="$G$39">
        <xdr:nvSpPr>
          <xdr:cNvPr id="10" name="TextBox 9">
            <a:extLst>
              <a:ext uri="{FF2B5EF4-FFF2-40B4-BE49-F238E27FC236}">
                <a16:creationId xmlns:a16="http://schemas.microsoft.com/office/drawing/2014/main" id="{356C1B25-EDA4-4D58-869C-6E43E0128071}"/>
              </a:ext>
            </a:extLst>
          </xdr:cNvPr>
          <xdr:cNvSpPr txBox="1"/>
        </xdr:nvSpPr>
        <xdr:spPr>
          <a:xfrm>
            <a:off x="8382000" y="7896224"/>
            <a:ext cx="1152525" cy="19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Georgia" panose="02040502050405020303" pitchFamily="18" charset="0"/>
              </a:rPr>
              <a:t>Part Time</a:t>
            </a:r>
          </a:p>
        </xdr:txBody>
      </xdr:sp>
    </xdr:grpSp>
    <xdr:clientData/>
  </xdr:twoCellAnchor>
  <xdr:twoCellAnchor>
    <xdr:from>
      <xdr:col>8</xdr:col>
      <xdr:colOff>0</xdr:colOff>
      <xdr:row>39</xdr:row>
      <xdr:rowOff>0</xdr:rowOff>
    </xdr:from>
    <xdr:to>
      <xdr:col>9</xdr:col>
      <xdr:colOff>733200</xdr:colOff>
      <xdr:row>43</xdr:row>
      <xdr:rowOff>28575</xdr:rowOff>
    </xdr:to>
    <xdr:grpSp>
      <xdr:nvGrpSpPr>
        <xdr:cNvPr id="14" name="Group 13">
          <a:extLst>
            <a:ext uri="{FF2B5EF4-FFF2-40B4-BE49-F238E27FC236}">
              <a16:creationId xmlns:a16="http://schemas.microsoft.com/office/drawing/2014/main" id="{56B111F4-960F-4783-BADD-0A1C8834B384}"/>
            </a:ext>
          </a:extLst>
        </xdr:cNvPr>
        <xdr:cNvGrpSpPr/>
      </xdr:nvGrpSpPr>
      <xdr:grpSpPr>
        <a:xfrm>
          <a:off x="9146801" y="7648015"/>
          <a:ext cx="1349524" cy="812986"/>
          <a:chOff x="8058149" y="7343774"/>
          <a:chExt cx="1762125" cy="790575"/>
        </a:xfrm>
        <a:solidFill>
          <a:srgbClr val="6A0DAD"/>
        </a:solidFill>
      </xdr:grpSpPr>
      <xdr:sp macro="" textlink="$G$40">
        <xdr:nvSpPr>
          <xdr:cNvPr id="15" name="Rectangle: Rounded Corners 14">
            <a:extLst>
              <a:ext uri="{FF2B5EF4-FFF2-40B4-BE49-F238E27FC236}">
                <a16:creationId xmlns:a16="http://schemas.microsoft.com/office/drawing/2014/main" id="{4D35DEF1-068D-4418-93C0-9D7C606FE4AE}"/>
              </a:ext>
            </a:extLst>
          </xdr:cNvPr>
          <xdr:cNvSpPr/>
        </xdr:nvSpPr>
        <xdr:spPr>
          <a:xfrm>
            <a:off x="8058149" y="7343774"/>
            <a:ext cx="1762125" cy="790575"/>
          </a:xfrm>
          <a:prstGeom prst="roundRect">
            <a:avLst>
              <a:gd name="adj" fmla="val 30953"/>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6836A92-3084-43A9-92F3-A07E643AF7EE}" type="TxLink">
              <a:rPr lang="en-US" sz="1800" b="0" i="0" u="none" strike="noStrike">
                <a:solidFill>
                  <a:schemeClr val="bg1"/>
                </a:solidFill>
                <a:latin typeface="Georgia" panose="02040502050405020303" pitchFamily="18" charset="0"/>
                <a:cs typeface="Arial" panose="020B0604020202020204" pitchFamily="34" charset="0"/>
              </a:rPr>
              <a:pPr algn="ctr"/>
              <a:t>$48K</a:t>
            </a:fld>
            <a:endParaRPr lang="en-US" sz="1800">
              <a:solidFill>
                <a:schemeClr val="bg1"/>
              </a:solidFill>
              <a:latin typeface="Georgia" panose="02040502050405020303" pitchFamily="18" charset="0"/>
              <a:cs typeface="Arial" panose="020B0604020202020204" pitchFamily="34" charset="0"/>
            </a:endParaRPr>
          </a:p>
        </xdr:txBody>
      </xdr:sp>
      <xdr:sp macro="" textlink="$G$39">
        <xdr:nvSpPr>
          <xdr:cNvPr id="16" name="TextBox 15">
            <a:extLst>
              <a:ext uri="{FF2B5EF4-FFF2-40B4-BE49-F238E27FC236}">
                <a16:creationId xmlns:a16="http://schemas.microsoft.com/office/drawing/2014/main" id="{C5B10DA8-B356-4847-A6A0-23730A0530F5}"/>
              </a:ext>
            </a:extLst>
          </xdr:cNvPr>
          <xdr:cNvSpPr txBox="1"/>
        </xdr:nvSpPr>
        <xdr:spPr>
          <a:xfrm>
            <a:off x="8382000" y="7848600"/>
            <a:ext cx="1152525" cy="23812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Georgia" panose="02040502050405020303" pitchFamily="18" charset="0"/>
              </a:rPr>
              <a:t>Freelance</a:t>
            </a:r>
          </a:p>
        </xdr:txBody>
      </xdr:sp>
    </xdr:grpSp>
    <xdr:clientData/>
  </xdr:twoCellAnchor>
  <xdr:twoCellAnchor>
    <xdr:from>
      <xdr:col>8</xdr:col>
      <xdr:colOff>0</xdr:colOff>
      <xdr:row>34</xdr:row>
      <xdr:rowOff>19050</xdr:rowOff>
    </xdr:from>
    <xdr:to>
      <xdr:col>9</xdr:col>
      <xdr:colOff>733425</xdr:colOff>
      <xdr:row>38</xdr:row>
      <xdr:rowOff>47625</xdr:rowOff>
    </xdr:to>
    <xdr:grpSp>
      <xdr:nvGrpSpPr>
        <xdr:cNvPr id="17" name="Group 16">
          <a:extLst>
            <a:ext uri="{FF2B5EF4-FFF2-40B4-BE49-F238E27FC236}">
              <a16:creationId xmlns:a16="http://schemas.microsoft.com/office/drawing/2014/main" id="{177C7BDA-322A-4CFC-ABB9-9E003D0AFED0}"/>
            </a:ext>
          </a:extLst>
        </xdr:cNvPr>
        <xdr:cNvGrpSpPr/>
      </xdr:nvGrpSpPr>
      <xdr:grpSpPr>
        <a:xfrm>
          <a:off x="9146801" y="6686550"/>
          <a:ext cx="1349749" cy="812987"/>
          <a:chOff x="8058149" y="7343774"/>
          <a:chExt cx="1762125" cy="790575"/>
        </a:xfrm>
        <a:solidFill>
          <a:srgbClr val="6A0DAD"/>
        </a:solidFill>
      </xdr:grpSpPr>
      <xdr:sp macro="" textlink="$G$41">
        <xdr:nvSpPr>
          <xdr:cNvPr id="18" name="Rectangle: Rounded Corners 17">
            <a:extLst>
              <a:ext uri="{FF2B5EF4-FFF2-40B4-BE49-F238E27FC236}">
                <a16:creationId xmlns:a16="http://schemas.microsoft.com/office/drawing/2014/main" id="{8CC55411-5D8A-4896-A145-226243844F35}"/>
              </a:ext>
            </a:extLst>
          </xdr:cNvPr>
          <xdr:cNvSpPr/>
        </xdr:nvSpPr>
        <xdr:spPr>
          <a:xfrm>
            <a:off x="8058149" y="7343774"/>
            <a:ext cx="1762125" cy="790575"/>
          </a:xfrm>
          <a:prstGeom prst="roundRect">
            <a:avLst>
              <a:gd name="adj" fmla="val 30953"/>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5F3A3DA-E30A-4B5D-99F9-4FB75D7E9AA8}" type="TxLink">
              <a:rPr lang="en-US" sz="1800" b="0" i="0" u="none" strike="noStrike">
                <a:solidFill>
                  <a:schemeClr val="bg1"/>
                </a:solidFill>
                <a:latin typeface="Georgia" panose="02040502050405020303" pitchFamily="18" charset="0"/>
              </a:rPr>
              <a:pPr algn="ctr"/>
              <a:t>$113K</a:t>
            </a:fld>
            <a:endParaRPr lang="en-US" sz="2800">
              <a:solidFill>
                <a:schemeClr val="bg1"/>
              </a:solidFill>
              <a:latin typeface="Georgia" panose="02040502050405020303" pitchFamily="18" charset="0"/>
            </a:endParaRPr>
          </a:p>
        </xdr:txBody>
      </xdr:sp>
      <xdr:sp macro="" textlink="$G$39">
        <xdr:nvSpPr>
          <xdr:cNvPr id="19" name="TextBox 18">
            <a:extLst>
              <a:ext uri="{FF2B5EF4-FFF2-40B4-BE49-F238E27FC236}">
                <a16:creationId xmlns:a16="http://schemas.microsoft.com/office/drawing/2014/main" id="{DE97F623-F045-452E-A711-DAF13C45F54E}"/>
              </a:ext>
            </a:extLst>
          </xdr:cNvPr>
          <xdr:cNvSpPr txBox="1"/>
        </xdr:nvSpPr>
        <xdr:spPr>
          <a:xfrm>
            <a:off x="8382000" y="7848600"/>
            <a:ext cx="1152525" cy="23812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Georgia" panose="02040502050405020303" pitchFamily="18" charset="0"/>
              </a:rPr>
              <a:t>Full Time</a:t>
            </a:r>
          </a:p>
        </xdr:txBody>
      </xdr:sp>
    </xdr:grpSp>
    <xdr:clientData/>
  </xdr:twoCellAnchor>
  <xdr:twoCellAnchor>
    <xdr:from>
      <xdr:col>9</xdr:col>
      <xdr:colOff>1438275</xdr:colOff>
      <xdr:row>33</xdr:row>
      <xdr:rowOff>152400</xdr:rowOff>
    </xdr:from>
    <xdr:to>
      <xdr:col>11</xdr:col>
      <xdr:colOff>342675</xdr:colOff>
      <xdr:row>37</xdr:row>
      <xdr:rowOff>180975</xdr:rowOff>
    </xdr:to>
    <xdr:grpSp>
      <xdr:nvGrpSpPr>
        <xdr:cNvPr id="20" name="Group 19">
          <a:extLst>
            <a:ext uri="{FF2B5EF4-FFF2-40B4-BE49-F238E27FC236}">
              <a16:creationId xmlns:a16="http://schemas.microsoft.com/office/drawing/2014/main" id="{C1C315E9-EF32-4AA1-B741-0AFE794AA187}"/>
            </a:ext>
          </a:extLst>
        </xdr:cNvPr>
        <xdr:cNvGrpSpPr/>
      </xdr:nvGrpSpPr>
      <xdr:grpSpPr>
        <a:xfrm>
          <a:off x="11201400" y="6623797"/>
          <a:ext cx="1495760" cy="812987"/>
          <a:chOff x="8058149" y="7343774"/>
          <a:chExt cx="1762125" cy="790575"/>
        </a:xfrm>
      </xdr:grpSpPr>
      <xdr:sp macro="" textlink="$G$39">
        <xdr:nvSpPr>
          <xdr:cNvPr id="21" name="Rectangle: Rounded Corners 20">
            <a:extLst>
              <a:ext uri="{FF2B5EF4-FFF2-40B4-BE49-F238E27FC236}">
                <a16:creationId xmlns:a16="http://schemas.microsoft.com/office/drawing/2014/main" id="{DBE285D3-E17F-4D13-8777-707C822BA08B}"/>
              </a:ext>
            </a:extLst>
          </xdr:cNvPr>
          <xdr:cNvSpPr/>
        </xdr:nvSpPr>
        <xdr:spPr>
          <a:xfrm>
            <a:off x="8058149" y="7343774"/>
            <a:ext cx="1762125" cy="790575"/>
          </a:xfrm>
          <a:prstGeom prst="roundRect">
            <a:avLst>
              <a:gd name="adj" fmla="val 30953"/>
            </a:avLst>
          </a:prstGeom>
          <a:solidFill>
            <a:srgbClr val="6A0DA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A182D80-EEE6-464A-A158-8EE7FDFFCB35}" type="TxLink">
              <a:rPr lang="en-US" sz="1800" b="0" i="0" u="none" strike="noStrike">
                <a:solidFill>
                  <a:schemeClr val="bg1"/>
                </a:solidFill>
                <a:latin typeface="Georgia" panose="02040502050405020303" pitchFamily="18" charset="0"/>
              </a:rPr>
              <a:pPr algn="ctr"/>
              <a:t>$185K</a:t>
            </a:fld>
            <a:endParaRPr lang="en-US" sz="1800">
              <a:solidFill>
                <a:schemeClr val="bg1"/>
              </a:solidFill>
              <a:latin typeface="Georgia" panose="02040502050405020303" pitchFamily="18" charset="0"/>
            </a:endParaRPr>
          </a:p>
        </xdr:txBody>
      </xdr:sp>
      <xdr:sp macro="" textlink="$G$39">
        <xdr:nvSpPr>
          <xdr:cNvPr id="22" name="TextBox 21">
            <a:extLst>
              <a:ext uri="{FF2B5EF4-FFF2-40B4-BE49-F238E27FC236}">
                <a16:creationId xmlns:a16="http://schemas.microsoft.com/office/drawing/2014/main" id="{D219B10A-5D37-4853-B4A7-AA647AF3B5DA}"/>
              </a:ext>
            </a:extLst>
          </xdr:cNvPr>
          <xdr:cNvSpPr txBox="1"/>
        </xdr:nvSpPr>
        <xdr:spPr>
          <a:xfrm>
            <a:off x="8382000" y="7848600"/>
            <a:ext cx="11525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Georgia" panose="02040502050405020303" pitchFamily="18" charset="0"/>
              </a:rPr>
              <a:t>Contract</a:t>
            </a:r>
          </a:p>
        </xdr:txBody>
      </xdr:sp>
    </xdr:grpSp>
    <xdr:clientData/>
  </xdr:twoCellAnchor>
  <xdr:twoCellAnchor>
    <xdr:from>
      <xdr:col>4</xdr:col>
      <xdr:colOff>714375</xdr:colOff>
      <xdr:row>43</xdr:row>
      <xdr:rowOff>100012</xdr:rowOff>
    </xdr:from>
    <xdr:to>
      <xdr:col>9</xdr:col>
      <xdr:colOff>685800</xdr:colOff>
      <xdr:row>57</xdr:row>
      <xdr:rowOff>176212</xdr:rowOff>
    </xdr:to>
    <xdr:graphicFrame macro="">
      <xdr:nvGraphicFramePr>
        <xdr:cNvPr id="26" name="Chart 25">
          <a:extLst>
            <a:ext uri="{FF2B5EF4-FFF2-40B4-BE49-F238E27FC236}">
              <a16:creationId xmlns:a16="http://schemas.microsoft.com/office/drawing/2014/main" id="{72C826AF-8E45-4F0D-B2ED-79B15E308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728662</xdr:colOff>
      <xdr:row>60</xdr:row>
      <xdr:rowOff>4762</xdr:rowOff>
    </xdr:from>
    <xdr:to>
      <xdr:col>9</xdr:col>
      <xdr:colOff>762000</xdr:colOff>
      <xdr:row>74</xdr:row>
      <xdr:rowOff>80962</xdr:rowOff>
    </xdr:to>
    <xdr:graphicFrame macro="">
      <xdr:nvGraphicFramePr>
        <xdr:cNvPr id="28" name="Chart 27">
          <a:extLst>
            <a:ext uri="{FF2B5EF4-FFF2-40B4-BE49-F238E27FC236}">
              <a16:creationId xmlns:a16="http://schemas.microsoft.com/office/drawing/2014/main" id="{20F527F9-207B-4480-9320-37D8C91C0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66675</xdr:colOff>
      <xdr:row>54</xdr:row>
      <xdr:rowOff>114299</xdr:rowOff>
    </xdr:from>
    <xdr:to>
      <xdr:col>11</xdr:col>
      <xdr:colOff>295275</xdr:colOff>
      <xdr:row>58</xdr:row>
      <xdr:rowOff>123824</xdr:rowOff>
    </xdr:to>
    <xdr:grpSp>
      <xdr:nvGrpSpPr>
        <xdr:cNvPr id="3" name="Group 2">
          <a:extLst>
            <a:ext uri="{FF2B5EF4-FFF2-40B4-BE49-F238E27FC236}">
              <a16:creationId xmlns:a16="http://schemas.microsoft.com/office/drawing/2014/main" id="{B10FA506-2E01-4C55-B6B9-2810DB1A7266}"/>
            </a:ext>
          </a:extLst>
        </xdr:cNvPr>
        <xdr:cNvGrpSpPr/>
      </xdr:nvGrpSpPr>
      <xdr:grpSpPr>
        <a:xfrm>
          <a:off x="11510682" y="10703858"/>
          <a:ext cx="1139078" cy="793937"/>
          <a:chOff x="10201275" y="9505950"/>
          <a:chExt cx="933450" cy="476250"/>
        </a:xfrm>
      </xdr:grpSpPr>
      <xdr:sp macro="" textlink="$K$63">
        <xdr:nvSpPr>
          <xdr:cNvPr id="24" name="Rectangle: Rounded Corners 23">
            <a:extLst>
              <a:ext uri="{FF2B5EF4-FFF2-40B4-BE49-F238E27FC236}">
                <a16:creationId xmlns:a16="http://schemas.microsoft.com/office/drawing/2014/main" id="{56FD27A9-B4D4-4B33-971C-444F72F1483E}"/>
              </a:ext>
            </a:extLst>
          </xdr:cNvPr>
          <xdr:cNvSpPr/>
        </xdr:nvSpPr>
        <xdr:spPr>
          <a:xfrm>
            <a:off x="10201275" y="9505950"/>
            <a:ext cx="933450" cy="476250"/>
          </a:xfrm>
          <a:prstGeom prst="roundRect">
            <a:avLst>
              <a:gd name="adj" fmla="val 30953"/>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867F0A-57D8-40C7-9CA9-3DDD1936C18D}" type="TxLink">
              <a:rPr lang="en-US" sz="2000" b="0" i="0" u="none" strike="noStrike">
                <a:solidFill>
                  <a:srgbClr val="6A0DAD"/>
                </a:solidFill>
                <a:latin typeface="Georgia" panose="02040502050405020303" pitchFamily="18" charset="0"/>
                <a:cs typeface="Arial" panose="020B0604020202020204" pitchFamily="34" charset="0"/>
              </a:rPr>
              <a:pPr algn="ctr"/>
              <a:t>21%</a:t>
            </a:fld>
            <a:endParaRPr lang="en-US" sz="3600">
              <a:solidFill>
                <a:srgbClr val="6A0DAD"/>
              </a:solidFill>
              <a:latin typeface="Georgia" panose="02040502050405020303" pitchFamily="18" charset="0"/>
              <a:cs typeface="Arial" panose="020B0604020202020204" pitchFamily="34" charset="0"/>
            </a:endParaRPr>
          </a:p>
        </xdr:txBody>
      </xdr:sp>
      <xdr:sp macro="" textlink="$G$39">
        <xdr:nvSpPr>
          <xdr:cNvPr id="25" name="TextBox 24">
            <a:extLst>
              <a:ext uri="{FF2B5EF4-FFF2-40B4-BE49-F238E27FC236}">
                <a16:creationId xmlns:a16="http://schemas.microsoft.com/office/drawing/2014/main" id="{8FEAF8B2-BD67-460D-85DC-B1FFD84897A0}"/>
              </a:ext>
            </a:extLst>
          </xdr:cNvPr>
          <xdr:cNvSpPr txBox="1"/>
        </xdr:nvSpPr>
        <xdr:spPr>
          <a:xfrm>
            <a:off x="10372829" y="9810062"/>
            <a:ext cx="610527" cy="143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rgbClr val="6A0DAD"/>
                </a:solidFill>
                <a:latin typeface="Georgia" panose="02040502050405020303" pitchFamily="18" charset="0"/>
              </a:rPr>
              <a:t>No</a:t>
            </a:r>
            <a:r>
              <a:rPr lang="en-US" sz="1000" baseline="0">
                <a:solidFill>
                  <a:srgbClr val="6A0DAD"/>
                </a:solidFill>
                <a:latin typeface="Georgia" panose="02040502050405020303" pitchFamily="18" charset="0"/>
              </a:rPr>
              <a:t> Remote</a:t>
            </a:r>
            <a:endParaRPr lang="en-US" sz="1000">
              <a:solidFill>
                <a:srgbClr val="6A0DAD"/>
              </a:solidFill>
              <a:latin typeface="Georgia" panose="02040502050405020303" pitchFamily="18" charset="0"/>
            </a:endParaRPr>
          </a:p>
        </xdr:txBody>
      </xdr:sp>
    </xdr:grpSp>
    <xdr:clientData/>
  </xdr:twoCellAnchor>
  <xdr:twoCellAnchor>
    <xdr:from>
      <xdr:col>13</xdr:col>
      <xdr:colOff>457200</xdr:colOff>
      <xdr:row>51</xdr:row>
      <xdr:rowOff>133349</xdr:rowOff>
    </xdr:from>
    <xdr:to>
      <xdr:col>15</xdr:col>
      <xdr:colOff>457200</xdr:colOff>
      <xdr:row>56</xdr:row>
      <xdr:rowOff>104774</xdr:rowOff>
    </xdr:to>
    <xdr:grpSp>
      <xdr:nvGrpSpPr>
        <xdr:cNvPr id="27" name="Group 26">
          <a:extLst>
            <a:ext uri="{FF2B5EF4-FFF2-40B4-BE49-F238E27FC236}">
              <a16:creationId xmlns:a16="http://schemas.microsoft.com/office/drawing/2014/main" id="{7A459ECB-FBB6-4E5D-B27B-2E4ECED422A7}"/>
            </a:ext>
          </a:extLst>
        </xdr:cNvPr>
        <xdr:cNvGrpSpPr/>
      </xdr:nvGrpSpPr>
      <xdr:grpSpPr>
        <a:xfrm>
          <a:off x="15347016" y="10134599"/>
          <a:ext cx="2366122" cy="951940"/>
          <a:chOff x="10201275" y="9505950"/>
          <a:chExt cx="933450" cy="476250"/>
        </a:xfrm>
      </xdr:grpSpPr>
      <xdr:sp macro="" textlink="$M$63">
        <xdr:nvSpPr>
          <xdr:cNvPr id="29" name="Rectangle: Rounded Corners 28">
            <a:extLst>
              <a:ext uri="{FF2B5EF4-FFF2-40B4-BE49-F238E27FC236}">
                <a16:creationId xmlns:a16="http://schemas.microsoft.com/office/drawing/2014/main" id="{841AED8C-EE7C-4923-9947-766C729AB329}"/>
              </a:ext>
            </a:extLst>
          </xdr:cNvPr>
          <xdr:cNvSpPr/>
        </xdr:nvSpPr>
        <xdr:spPr>
          <a:xfrm>
            <a:off x="10201275" y="9505950"/>
            <a:ext cx="933450" cy="476250"/>
          </a:xfrm>
          <a:prstGeom prst="roundRect">
            <a:avLst>
              <a:gd name="adj" fmla="val 30953"/>
            </a:avLst>
          </a:prstGeom>
          <a:solidFill>
            <a:srgbClr val="ADF80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0FA27D1-531C-4F4F-8424-641D4991203F}" type="TxLink">
              <a:rPr lang="en-US" sz="1100" b="0" i="0" u="none" strike="noStrike">
                <a:solidFill>
                  <a:srgbClr val="000000"/>
                </a:solidFill>
                <a:latin typeface="Calibri"/>
                <a:cs typeface="Arial" panose="020B0604020202020204" pitchFamily="34" charset="0"/>
              </a:rPr>
              <a:pPr algn="ctr"/>
              <a:t>63%</a:t>
            </a:fld>
            <a:endParaRPr lang="en-US" sz="1800">
              <a:solidFill>
                <a:srgbClr val="6A0DAD"/>
              </a:solidFill>
              <a:latin typeface="Georgia" panose="02040502050405020303" pitchFamily="18" charset="0"/>
              <a:cs typeface="Arial" panose="020B0604020202020204" pitchFamily="34" charset="0"/>
            </a:endParaRPr>
          </a:p>
        </xdr:txBody>
      </xdr:sp>
      <xdr:sp macro="" textlink="$G$39">
        <xdr:nvSpPr>
          <xdr:cNvPr id="30" name="TextBox 29">
            <a:extLst>
              <a:ext uri="{FF2B5EF4-FFF2-40B4-BE49-F238E27FC236}">
                <a16:creationId xmlns:a16="http://schemas.microsoft.com/office/drawing/2014/main" id="{2AF89547-27C6-4499-A471-FF991C9C4CD1}"/>
              </a:ext>
            </a:extLst>
          </xdr:cNvPr>
          <xdr:cNvSpPr txBox="1"/>
        </xdr:nvSpPr>
        <xdr:spPr>
          <a:xfrm>
            <a:off x="10372829" y="9810062"/>
            <a:ext cx="610527" cy="143449"/>
          </a:xfrm>
          <a:prstGeom prst="rect">
            <a:avLst/>
          </a:prstGeom>
          <a:solidFill>
            <a:srgbClr val="ADF80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600">
                <a:solidFill>
                  <a:srgbClr val="6A0DAD"/>
                </a:solidFill>
                <a:latin typeface="Georgia" panose="02040502050405020303" pitchFamily="18" charset="0"/>
              </a:rPr>
              <a:t>Fully</a:t>
            </a:r>
            <a:r>
              <a:rPr lang="en-US" sz="600" baseline="0">
                <a:solidFill>
                  <a:srgbClr val="6A0DAD"/>
                </a:solidFill>
                <a:latin typeface="Georgia" panose="02040502050405020303" pitchFamily="18" charset="0"/>
              </a:rPr>
              <a:t> Remote</a:t>
            </a:r>
            <a:endParaRPr lang="en-US" sz="600">
              <a:solidFill>
                <a:srgbClr val="6A0DAD"/>
              </a:solidFill>
              <a:latin typeface="Georgia" panose="02040502050405020303" pitchFamily="18" charset="0"/>
            </a:endParaRPr>
          </a:p>
        </xdr:txBody>
      </xdr:sp>
    </xdr:grpSp>
    <xdr:clientData/>
  </xdr:twoCellAnchor>
  <xdr:twoCellAnchor>
    <xdr:from>
      <xdr:col>11</xdr:col>
      <xdr:colOff>672353</xdr:colOff>
      <xdr:row>51</xdr:row>
      <xdr:rowOff>84044</xdr:rowOff>
    </xdr:from>
    <xdr:to>
      <xdr:col>12</xdr:col>
      <xdr:colOff>1134035</xdr:colOff>
      <xdr:row>56</xdr:row>
      <xdr:rowOff>98050</xdr:rowOff>
    </xdr:to>
    <xdr:grpSp>
      <xdr:nvGrpSpPr>
        <xdr:cNvPr id="31" name="Group 30">
          <a:extLst>
            <a:ext uri="{FF2B5EF4-FFF2-40B4-BE49-F238E27FC236}">
              <a16:creationId xmlns:a16="http://schemas.microsoft.com/office/drawing/2014/main" id="{C7637028-D3EA-47FE-93D9-BE5F0899EA65}"/>
            </a:ext>
          </a:extLst>
        </xdr:cNvPr>
        <xdr:cNvGrpSpPr/>
      </xdr:nvGrpSpPr>
      <xdr:grpSpPr>
        <a:xfrm>
          <a:off x="13026838" y="10085294"/>
          <a:ext cx="1862418" cy="994521"/>
          <a:chOff x="10201275" y="9505950"/>
          <a:chExt cx="933450" cy="476250"/>
        </a:xfrm>
      </xdr:grpSpPr>
      <xdr:sp macro="" textlink="$M$63">
        <xdr:nvSpPr>
          <xdr:cNvPr id="32" name="Rectangle: Rounded Corners 31">
            <a:extLst>
              <a:ext uri="{FF2B5EF4-FFF2-40B4-BE49-F238E27FC236}">
                <a16:creationId xmlns:a16="http://schemas.microsoft.com/office/drawing/2014/main" id="{21F4C16A-6060-4E4F-8264-5845D0153F58}"/>
              </a:ext>
            </a:extLst>
          </xdr:cNvPr>
          <xdr:cNvSpPr/>
        </xdr:nvSpPr>
        <xdr:spPr>
          <a:xfrm>
            <a:off x="10201275" y="9505950"/>
            <a:ext cx="933450" cy="476250"/>
          </a:xfrm>
          <a:prstGeom prst="roundRect">
            <a:avLst>
              <a:gd name="adj" fmla="val 30953"/>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007F043-BB54-4EB1-B7F0-C90616082F0D}" type="TxLink">
              <a:rPr lang="en-US" sz="1000">
                <a:solidFill>
                  <a:srgbClr val="6A0DAD"/>
                </a:solidFill>
                <a:latin typeface="Georgia" panose="02040502050405020303" pitchFamily="18" charset="0"/>
                <a:ea typeface="+mn-ea"/>
                <a:cs typeface="+mn-cs"/>
              </a:rPr>
              <a:pPr marL="0" indent="0" algn="ctr"/>
              <a:t>63%</a:t>
            </a:fld>
            <a:endParaRPr lang="en-US" sz="1000">
              <a:solidFill>
                <a:srgbClr val="6A0DAD"/>
              </a:solidFill>
              <a:latin typeface="Georgia" panose="02040502050405020303" pitchFamily="18" charset="0"/>
              <a:ea typeface="+mn-ea"/>
              <a:cs typeface="+mn-cs"/>
            </a:endParaRPr>
          </a:p>
        </xdr:txBody>
      </xdr:sp>
      <xdr:sp macro="" textlink="$G$39">
        <xdr:nvSpPr>
          <xdr:cNvPr id="33" name="TextBox 32">
            <a:extLst>
              <a:ext uri="{FF2B5EF4-FFF2-40B4-BE49-F238E27FC236}">
                <a16:creationId xmlns:a16="http://schemas.microsoft.com/office/drawing/2014/main" id="{FCC8866D-AD86-4DAD-994A-5E8E8172E04A}"/>
              </a:ext>
            </a:extLst>
          </xdr:cNvPr>
          <xdr:cNvSpPr txBox="1"/>
        </xdr:nvSpPr>
        <xdr:spPr>
          <a:xfrm>
            <a:off x="10372829" y="9810062"/>
            <a:ext cx="610527" cy="143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000">
                <a:solidFill>
                  <a:srgbClr val="6A0DAD"/>
                </a:solidFill>
                <a:latin typeface="Georgia" panose="02040502050405020303" pitchFamily="18" charset="0"/>
                <a:ea typeface="+mn-ea"/>
                <a:cs typeface="+mn-cs"/>
              </a:rPr>
              <a:t>Partially Remote</a:t>
            </a:r>
          </a:p>
        </xdr:txBody>
      </xdr:sp>
    </xdr:grpSp>
    <xdr:clientData/>
  </xdr:twoCellAnchor>
  <xdr:twoCellAnchor>
    <xdr:from>
      <xdr:col>12</xdr:col>
      <xdr:colOff>0</xdr:colOff>
      <xdr:row>67</xdr:row>
      <xdr:rowOff>0</xdr:rowOff>
    </xdr:from>
    <xdr:to>
      <xdr:col>13</xdr:col>
      <xdr:colOff>210110</xdr:colOff>
      <xdr:row>71</xdr:row>
      <xdr:rowOff>42021</xdr:rowOff>
    </xdr:to>
    <xdr:grpSp>
      <xdr:nvGrpSpPr>
        <xdr:cNvPr id="34" name="Group 33">
          <a:extLst>
            <a:ext uri="{FF2B5EF4-FFF2-40B4-BE49-F238E27FC236}">
              <a16:creationId xmlns:a16="http://schemas.microsoft.com/office/drawing/2014/main" id="{817BDF31-7AB0-4EC1-B7B9-CAA8CBCE7118}"/>
            </a:ext>
          </a:extLst>
        </xdr:cNvPr>
        <xdr:cNvGrpSpPr/>
      </xdr:nvGrpSpPr>
      <xdr:grpSpPr>
        <a:xfrm>
          <a:off x="13755221" y="13138897"/>
          <a:ext cx="1344705" cy="826433"/>
          <a:chOff x="10201275" y="9505950"/>
          <a:chExt cx="1074584" cy="495743"/>
        </a:xfrm>
      </xdr:grpSpPr>
      <xdr:sp macro="" textlink="$K$63">
        <xdr:nvSpPr>
          <xdr:cNvPr id="35" name="Rectangle: Rounded Corners 34">
            <a:extLst>
              <a:ext uri="{FF2B5EF4-FFF2-40B4-BE49-F238E27FC236}">
                <a16:creationId xmlns:a16="http://schemas.microsoft.com/office/drawing/2014/main" id="{1FEF9865-C273-4534-9033-6BC7B979FF39}"/>
              </a:ext>
            </a:extLst>
          </xdr:cNvPr>
          <xdr:cNvSpPr/>
        </xdr:nvSpPr>
        <xdr:spPr>
          <a:xfrm>
            <a:off x="10201275" y="9505950"/>
            <a:ext cx="933450" cy="476250"/>
          </a:xfrm>
          <a:prstGeom prst="roundRect">
            <a:avLst>
              <a:gd name="adj" fmla="val 30953"/>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867F0A-57D8-40C7-9CA9-3DDD1936C18D}" type="TxLink">
              <a:rPr lang="en-US" sz="2000" b="0" i="0" u="none" strike="noStrike">
                <a:solidFill>
                  <a:srgbClr val="6A0DAD"/>
                </a:solidFill>
                <a:latin typeface="Georgia" panose="02040502050405020303" pitchFamily="18" charset="0"/>
                <a:cs typeface="Arial" panose="020B0604020202020204" pitchFamily="34" charset="0"/>
              </a:rPr>
              <a:pPr algn="ctr"/>
              <a:t>21%</a:t>
            </a:fld>
            <a:endParaRPr lang="en-US" sz="3600">
              <a:solidFill>
                <a:srgbClr val="6A0DAD"/>
              </a:solidFill>
              <a:latin typeface="Georgia" panose="02040502050405020303" pitchFamily="18" charset="0"/>
              <a:cs typeface="Arial" panose="020B0604020202020204" pitchFamily="34" charset="0"/>
            </a:endParaRPr>
          </a:p>
        </xdr:txBody>
      </xdr:sp>
      <xdr:sp macro="" textlink="$G$39">
        <xdr:nvSpPr>
          <xdr:cNvPr id="36" name="TextBox 35">
            <a:extLst>
              <a:ext uri="{FF2B5EF4-FFF2-40B4-BE49-F238E27FC236}">
                <a16:creationId xmlns:a16="http://schemas.microsoft.com/office/drawing/2014/main" id="{51298769-BA86-412F-B211-0D1037F55BF4}"/>
              </a:ext>
            </a:extLst>
          </xdr:cNvPr>
          <xdr:cNvSpPr txBox="1"/>
        </xdr:nvSpPr>
        <xdr:spPr>
          <a:xfrm>
            <a:off x="10372829" y="9810062"/>
            <a:ext cx="903030" cy="1916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aseline="0">
                <a:solidFill>
                  <a:srgbClr val="6A0DAD"/>
                </a:solidFill>
                <a:latin typeface="Georgia" panose="02040502050405020303" pitchFamily="18" charset="0"/>
              </a:rPr>
              <a:t>Partially Remote</a:t>
            </a:r>
            <a:endParaRPr lang="en-US" sz="1000">
              <a:solidFill>
                <a:srgbClr val="6A0DAD"/>
              </a:solidFill>
              <a:latin typeface="Georgia" panose="02040502050405020303" pitchFamily="18" charset="0"/>
            </a:endParaRPr>
          </a:p>
        </xdr:txBody>
      </xdr:sp>
    </xdr:grpSp>
    <xdr:clientData/>
  </xdr:twoCellAnchor>
  <xdr:twoCellAnchor>
    <xdr:from>
      <xdr:col>10</xdr:col>
      <xdr:colOff>0</xdr:colOff>
      <xdr:row>67</xdr:row>
      <xdr:rowOff>0</xdr:rowOff>
    </xdr:from>
    <xdr:to>
      <xdr:col>11</xdr:col>
      <xdr:colOff>66675</xdr:colOff>
      <xdr:row>70</xdr:row>
      <xdr:rowOff>177053</xdr:rowOff>
    </xdr:to>
    <xdr:grpSp>
      <xdr:nvGrpSpPr>
        <xdr:cNvPr id="37" name="Group 36">
          <a:extLst>
            <a:ext uri="{FF2B5EF4-FFF2-40B4-BE49-F238E27FC236}">
              <a16:creationId xmlns:a16="http://schemas.microsoft.com/office/drawing/2014/main" id="{99874E15-2B6C-47F2-9256-7B98D2A39F70}"/>
            </a:ext>
          </a:extLst>
        </xdr:cNvPr>
        <xdr:cNvGrpSpPr/>
      </xdr:nvGrpSpPr>
      <xdr:grpSpPr>
        <a:xfrm>
          <a:off x="11444007" y="13138897"/>
          <a:ext cx="977153" cy="765362"/>
          <a:chOff x="10201275" y="9505950"/>
          <a:chExt cx="933450" cy="476250"/>
        </a:xfrm>
      </xdr:grpSpPr>
      <xdr:sp macro="" textlink="$M$63">
        <xdr:nvSpPr>
          <xdr:cNvPr id="38" name="Rectangle: Rounded Corners 37">
            <a:extLst>
              <a:ext uri="{FF2B5EF4-FFF2-40B4-BE49-F238E27FC236}">
                <a16:creationId xmlns:a16="http://schemas.microsoft.com/office/drawing/2014/main" id="{AC3C8A3D-B67B-4BFB-A282-B3E642DE1517}"/>
              </a:ext>
            </a:extLst>
          </xdr:cNvPr>
          <xdr:cNvSpPr/>
        </xdr:nvSpPr>
        <xdr:spPr>
          <a:xfrm>
            <a:off x="10201275" y="9505950"/>
            <a:ext cx="933450" cy="476250"/>
          </a:xfrm>
          <a:prstGeom prst="roundRect">
            <a:avLst>
              <a:gd name="adj" fmla="val 30953"/>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00B1B24-E045-4D31-9640-4D8521F009C8}" type="TxLink">
              <a:rPr lang="en-US" sz="1600" b="0" i="0" u="none" strike="noStrike">
                <a:solidFill>
                  <a:srgbClr val="6A0DAD"/>
                </a:solidFill>
                <a:latin typeface="Georgia" panose="02040502050405020303" pitchFamily="18" charset="0"/>
                <a:cs typeface="Arial" panose="020B0604020202020204" pitchFamily="34" charset="0"/>
              </a:rPr>
              <a:pPr algn="ctr"/>
              <a:t>63%</a:t>
            </a:fld>
            <a:endParaRPr lang="en-US" sz="1600">
              <a:solidFill>
                <a:srgbClr val="6A0DAD"/>
              </a:solidFill>
              <a:latin typeface="Georgia" panose="02040502050405020303" pitchFamily="18" charset="0"/>
              <a:cs typeface="Arial" panose="020B0604020202020204" pitchFamily="34" charset="0"/>
            </a:endParaRPr>
          </a:p>
        </xdr:txBody>
      </xdr:sp>
      <xdr:sp macro="" textlink="$G$39">
        <xdr:nvSpPr>
          <xdr:cNvPr id="39" name="TextBox 38">
            <a:extLst>
              <a:ext uri="{FF2B5EF4-FFF2-40B4-BE49-F238E27FC236}">
                <a16:creationId xmlns:a16="http://schemas.microsoft.com/office/drawing/2014/main" id="{E7417D13-C7CA-4543-8AE5-FA9E9882A3C0}"/>
              </a:ext>
            </a:extLst>
          </xdr:cNvPr>
          <xdr:cNvSpPr txBox="1"/>
        </xdr:nvSpPr>
        <xdr:spPr>
          <a:xfrm>
            <a:off x="10372829" y="9810062"/>
            <a:ext cx="610527" cy="143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aseline="0">
                <a:solidFill>
                  <a:srgbClr val="6A0DAD"/>
                </a:solidFill>
                <a:latin typeface="Georgia" panose="02040502050405020303" pitchFamily="18" charset="0"/>
              </a:rPr>
              <a:t>Fu;;y Remote</a:t>
            </a:r>
            <a:endParaRPr lang="en-US" sz="800">
              <a:solidFill>
                <a:srgbClr val="6A0DAD"/>
              </a:solidFill>
              <a:latin typeface="Georgia" panose="02040502050405020303" pitchFamily="18" charset="0"/>
            </a:endParaRPr>
          </a:p>
        </xdr:txBody>
      </xdr:sp>
    </xdr:grpSp>
    <xdr:clientData/>
  </xdr:twoCellAnchor>
  <xdr:twoCellAnchor editAs="oneCell">
    <xdr:from>
      <xdr:col>13</xdr:col>
      <xdr:colOff>526676</xdr:colOff>
      <xdr:row>7</xdr:row>
      <xdr:rowOff>90768</xdr:rowOff>
    </xdr:from>
    <xdr:to>
      <xdr:col>15</xdr:col>
      <xdr:colOff>70036</xdr:colOff>
      <xdr:row>11</xdr:row>
      <xdr:rowOff>1</xdr:rowOff>
    </xdr:to>
    <mc:AlternateContent xmlns:mc="http://schemas.openxmlformats.org/markup-compatibility/2006" xmlns:a14="http://schemas.microsoft.com/office/drawing/2010/main">
      <mc:Choice Requires="a14">
        <xdr:graphicFrame macro="">
          <xdr:nvGraphicFramePr>
            <xdr:cNvPr id="13" name="Company Size">
              <a:extLst>
                <a:ext uri="{FF2B5EF4-FFF2-40B4-BE49-F238E27FC236}">
                  <a16:creationId xmlns:a16="http://schemas.microsoft.com/office/drawing/2014/main" id="{08472A87-1F13-4951-A393-CD1F9CD5012A}"/>
                </a:ext>
              </a:extLst>
            </xdr:cNvPr>
            <xdr:cNvGraphicFramePr/>
          </xdr:nvGraphicFramePr>
          <xdr:xfrm>
            <a:off x="0" y="0"/>
            <a:ext cx="0" cy="0"/>
          </xdr:xfrm>
          <a:graphic>
            <a:graphicData uri="http://schemas.microsoft.com/office/drawing/2010/slicer">
              <sle:slicer xmlns:sle="http://schemas.microsoft.com/office/drawing/2010/slicer" name="Company Size"/>
            </a:graphicData>
          </a:graphic>
        </xdr:graphicFrame>
      </mc:Choice>
      <mc:Fallback xmlns="">
        <xdr:sp macro="" textlink="">
          <xdr:nvSpPr>
            <xdr:cNvPr id="0" name=""/>
            <xdr:cNvSpPr>
              <a:spLocks noTextEdit="1"/>
            </xdr:cNvSpPr>
          </xdr:nvSpPr>
          <xdr:spPr>
            <a:xfrm>
              <a:off x="16495058" y="1463489"/>
              <a:ext cx="1966632" cy="6936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50426</xdr:colOff>
      <xdr:row>7</xdr:row>
      <xdr:rowOff>132790</xdr:rowOff>
    </xdr:from>
    <xdr:to>
      <xdr:col>13</xdr:col>
      <xdr:colOff>744631</xdr:colOff>
      <xdr:row>11</xdr:row>
      <xdr:rowOff>84045</xdr:rowOff>
    </xdr:to>
    <mc:AlternateContent xmlns:mc="http://schemas.openxmlformats.org/markup-compatibility/2006" xmlns:a14="http://schemas.microsoft.com/office/drawing/2010/main">
      <mc:Choice Requires="a14">
        <xdr:graphicFrame macro="">
          <xdr:nvGraphicFramePr>
            <xdr:cNvPr id="23" name="Work Year">
              <a:extLst>
                <a:ext uri="{FF2B5EF4-FFF2-40B4-BE49-F238E27FC236}">
                  <a16:creationId xmlns:a16="http://schemas.microsoft.com/office/drawing/2014/main" id="{89C413A0-A52C-4A39-A48D-FBB283A933B0}"/>
                </a:ext>
              </a:extLst>
            </xdr:cNvPr>
            <xdr:cNvGraphicFramePr/>
          </xdr:nvGraphicFramePr>
          <xdr:xfrm>
            <a:off x="0" y="0"/>
            <a:ext cx="0" cy="0"/>
          </xdr:xfrm>
          <a:graphic>
            <a:graphicData uri="http://schemas.microsoft.com/office/drawing/2010/slicer">
              <sle:slicer xmlns:sle="http://schemas.microsoft.com/office/drawing/2010/slicer" name="Work Year"/>
            </a:graphicData>
          </a:graphic>
        </xdr:graphicFrame>
      </mc:Choice>
      <mc:Fallback xmlns="">
        <xdr:sp macro="" textlink="">
          <xdr:nvSpPr>
            <xdr:cNvPr id="0" name=""/>
            <xdr:cNvSpPr>
              <a:spLocks noTextEdit="1"/>
            </xdr:cNvSpPr>
          </xdr:nvSpPr>
          <xdr:spPr>
            <a:xfrm>
              <a:off x="14884213" y="1505511"/>
              <a:ext cx="1828800" cy="735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551890</xdr:colOff>
      <xdr:row>7</xdr:row>
      <xdr:rowOff>129988</xdr:rowOff>
    </xdr:from>
    <xdr:to>
      <xdr:col>12</xdr:col>
      <xdr:colOff>69476</xdr:colOff>
      <xdr:row>12</xdr:row>
      <xdr:rowOff>84045</xdr:rowOff>
    </xdr:to>
    <mc:AlternateContent xmlns:mc="http://schemas.openxmlformats.org/markup-compatibility/2006" xmlns:a14="http://schemas.microsoft.com/office/drawing/2010/main">
      <mc:Choice Requires="a14">
        <xdr:graphicFrame macro="">
          <xdr:nvGraphicFramePr>
            <xdr:cNvPr id="40" name="Employment Type">
              <a:extLst>
                <a:ext uri="{FF2B5EF4-FFF2-40B4-BE49-F238E27FC236}">
                  <a16:creationId xmlns:a16="http://schemas.microsoft.com/office/drawing/2014/main" id="{F512B210-3A20-4715-8AE4-4F47054DD600}"/>
                </a:ext>
              </a:extLst>
            </xdr:cNvPr>
            <xdr:cNvGraphicFramePr/>
          </xdr:nvGraphicFramePr>
          <xdr:xfrm>
            <a:off x="0" y="0"/>
            <a:ext cx="0" cy="0"/>
          </xdr:xfrm>
          <a:graphic>
            <a:graphicData uri="http://schemas.microsoft.com/office/drawing/2010/slicer">
              <sle:slicer xmlns:sle="http://schemas.microsoft.com/office/drawing/2010/slicer" name="Employment Type"/>
            </a:graphicData>
          </a:graphic>
        </xdr:graphicFrame>
      </mc:Choice>
      <mc:Fallback xmlns="">
        <xdr:sp macro="" textlink="">
          <xdr:nvSpPr>
            <xdr:cNvPr id="0" name=""/>
            <xdr:cNvSpPr>
              <a:spLocks noTextEdit="1"/>
            </xdr:cNvSpPr>
          </xdr:nvSpPr>
          <xdr:spPr>
            <a:xfrm>
              <a:off x="12668250" y="1502709"/>
              <a:ext cx="1828800" cy="934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34</xdr:row>
      <xdr:rowOff>0</xdr:rowOff>
    </xdr:from>
    <xdr:to>
      <xdr:col>15</xdr:col>
      <xdr:colOff>585283</xdr:colOff>
      <xdr:row>38</xdr:row>
      <xdr:rowOff>28575</xdr:rowOff>
    </xdr:to>
    <xdr:grpSp>
      <xdr:nvGrpSpPr>
        <xdr:cNvPr id="41" name="Group 40">
          <a:extLst>
            <a:ext uri="{FF2B5EF4-FFF2-40B4-BE49-F238E27FC236}">
              <a16:creationId xmlns:a16="http://schemas.microsoft.com/office/drawing/2014/main" id="{F0A88E04-82F9-4153-9769-2095B559DD07}"/>
            </a:ext>
          </a:extLst>
        </xdr:cNvPr>
        <xdr:cNvGrpSpPr/>
      </xdr:nvGrpSpPr>
      <xdr:grpSpPr>
        <a:xfrm>
          <a:off x="15996397" y="6667500"/>
          <a:ext cx="1720999" cy="812987"/>
          <a:chOff x="8058149" y="7343774"/>
          <a:chExt cx="1762125" cy="790575"/>
        </a:xfrm>
      </xdr:grpSpPr>
      <xdr:sp macro="" textlink="$O$30">
        <xdr:nvSpPr>
          <xdr:cNvPr id="42" name="Rectangle: Rounded Corners 41">
            <a:extLst>
              <a:ext uri="{FF2B5EF4-FFF2-40B4-BE49-F238E27FC236}">
                <a16:creationId xmlns:a16="http://schemas.microsoft.com/office/drawing/2014/main" id="{C37EC039-BA36-4DC2-9299-485B6CE15176}"/>
              </a:ext>
            </a:extLst>
          </xdr:cNvPr>
          <xdr:cNvSpPr/>
        </xdr:nvSpPr>
        <xdr:spPr>
          <a:xfrm>
            <a:off x="8058149" y="7343774"/>
            <a:ext cx="1762125" cy="790575"/>
          </a:xfrm>
          <a:prstGeom prst="roundRect">
            <a:avLst>
              <a:gd name="adj" fmla="val 30953"/>
            </a:avLst>
          </a:prstGeom>
          <a:solidFill>
            <a:srgbClr val="6A0DA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6CA3F4-4FE4-4E82-A9F7-C3167E658B52}" type="TxLink">
              <a:rPr lang="en-US" sz="1800" b="0" i="0" u="none" strike="noStrike">
                <a:solidFill>
                  <a:schemeClr val="bg1"/>
                </a:solidFill>
                <a:latin typeface="Georgia" panose="02040502050405020303" pitchFamily="18" charset="0"/>
              </a:rPr>
              <a:pPr algn="ctr"/>
              <a:t>$112.3K</a:t>
            </a:fld>
            <a:endParaRPr lang="en-US" sz="3200">
              <a:solidFill>
                <a:schemeClr val="bg1"/>
              </a:solidFill>
              <a:latin typeface="Georgia" panose="02040502050405020303" pitchFamily="18" charset="0"/>
            </a:endParaRPr>
          </a:p>
        </xdr:txBody>
      </xdr:sp>
      <xdr:sp macro="" textlink="$G$39">
        <xdr:nvSpPr>
          <xdr:cNvPr id="43" name="TextBox 42">
            <a:extLst>
              <a:ext uri="{FF2B5EF4-FFF2-40B4-BE49-F238E27FC236}">
                <a16:creationId xmlns:a16="http://schemas.microsoft.com/office/drawing/2014/main" id="{0BA17E37-0CE4-4FF2-9F3D-64FB6A2DD7E2}"/>
              </a:ext>
            </a:extLst>
          </xdr:cNvPr>
          <xdr:cNvSpPr txBox="1"/>
        </xdr:nvSpPr>
        <xdr:spPr>
          <a:xfrm>
            <a:off x="8382000" y="7848600"/>
            <a:ext cx="11525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Georgia" panose="02040502050405020303" pitchFamily="18" charset="0"/>
              </a:rPr>
              <a:t>Average Salary</a:t>
            </a:r>
          </a:p>
        </xdr:txBody>
      </xdr:sp>
    </xdr:grpSp>
    <xdr:clientData/>
  </xdr:twoCellAnchor>
  <xdr:twoCellAnchor>
    <xdr:from>
      <xdr:col>19</xdr:col>
      <xdr:colOff>616323</xdr:colOff>
      <xdr:row>28</xdr:row>
      <xdr:rowOff>84044</xdr:rowOff>
    </xdr:from>
    <xdr:to>
      <xdr:col>23</xdr:col>
      <xdr:colOff>53002</xdr:colOff>
      <xdr:row>32</xdr:row>
      <xdr:rowOff>112618</xdr:rowOff>
    </xdr:to>
    <xdr:grpSp>
      <xdr:nvGrpSpPr>
        <xdr:cNvPr id="47" name="Group 46">
          <a:extLst>
            <a:ext uri="{FF2B5EF4-FFF2-40B4-BE49-F238E27FC236}">
              <a16:creationId xmlns:a16="http://schemas.microsoft.com/office/drawing/2014/main" id="{D359B877-983D-464E-B55A-DA203DF2BD15}"/>
            </a:ext>
          </a:extLst>
        </xdr:cNvPr>
        <xdr:cNvGrpSpPr/>
      </xdr:nvGrpSpPr>
      <xdr:grpSpPr>
        <a:xfrm>
          <a:off x="20175070" y="5574926"/>
          <a:ext cx="1911498" cy="812986"/>
          <a:chOff x="8058149" y="7343774"/>
          <a:chExt cx="1762125" cy="790575"/>
        </a:xfrm>
        <a:solidFill>
          <a:srgbClr val="6A0DAD"/>
        </a:solidFill>
      </xdr:grpSpPr>
      <xdr:sp macro="" textlink="$P$30">
        <xdr:nvSpPr>
          <xdr:cNvPr id="48" name="Rectangle: Rounded Corners 47">
            <a:extLst>
              <a:ext uri="{FF2B5EF4-FFF2-40B4-BE49-F238E27FC236}">
                <a16:creationId xmlns:a16="http://schemas.microsoft.com/office/drawing/2014/main" id="{54651A4F-561A-4AA2-9341-C74DB91925BC}"/>
              </a:ext>
            </a:extLst>
          </xdr:cNvPr>
          <xdr:cNvSpPr/>
        </xdr:nvSpPr>
        <xdr:spPr>
          <a:xfrm>
            <a:off x="8058149" y="7343774"/>
            <a:ext cx="1762125" cy="790575"/>
          </a:xfrm>
          <a:prstGeom prst="roundRect">
            <a:avLst>
              <a:gd name="adj" fmla="val 30953"/>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F46C5D1-6CB2-43D8-9C92-AB3EAA3A1E79}" type="TxLink">
              <a:rPr lang="en-US" sz="1600" b="0" i="0" u="none" strike="noStrike">
                <a:solidFill>
                  <a:schemeClr val="bg1"/>
                </a:solidFill>
                <a:latin typeface="Georgia" panose="02040502050405020303" pitchFamily="18" charset="0"/>
              </a:rPr>
              <a:pPr algn="ctr"/>
              <a:t>50</a:t>
            </a:fld>
            <a:endParaRPr lang="en-US" sz="1600">
              <a:solidFill>
                <a:schemeClr val="bg1"/>
              </a:solidFill>
              <a:latin typeface="Georgia" panose="02040502050405020303" pitchFamily="18" charset="0"/>
            </a:endParaRPr>
          </a:p>
        </xdr:txBody>
      </xdr:sp>
      <xdr:sp macro="" textlink="$G$39">
        <xdr:nvSpPr>
          <xdr:cNvPr id="49" name="TextBox 48">
            <a:extLst>
              <a:ext uri="{FF2B5EF4-FFF2-40B4-BE49-F238E27FC236}">
                <a16:creationId xmlns:a16="http://schemas.microsoft.com/office/drawing/2014/main" id="{8C4E3528-AEE1-4A07-A494-28CC5446AE0C}"/>
              </a:ext>
            </a:extLst>
          </xdr:cNvPr>
          <xdr:cNvSpPr txBox="1"/>
        </xdr:nvSpPr>
        <xdr:spPr>
          <a:xfrm>
            <a:off x="8382000" y="7896224"/>
            <a:ext cx="1152525" cy="1905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rgbClr val="6A0DAD"/>
                </a:solidFill>
                <a:latin typeface="Georgia" panose="02040502050405020303" pitchFamily="18" charset="0"/>
              </a:rPr>
              <a:t>T</a:t>
            </a:r>
            <a:r>
              <a:rPr lang="en-US" sz="1200">
                <a:solidFill>
                  <a:schemeClr val="bg1"/>
                </a:solidFill>
                <a:latin typeface="Georgia" panose="02040502050405020303" pitchFamily="18" charset="0"/>
              </a:rPr>
              <a:t>Total</a:t>
            </a:r>
            <a:r>
              <a:rPr lang="en-US" sz="1200" baseline="0">
                <a:solidFill>
                  <a:schemeClr val="bg1"/>
                </a:solidFill>
                <a:latin typeface="Georgia" panose="02040502050405020303" pitchFamily="18" charset="0"/>
              </a:rPr>
              <a:t> Roles</a:t>
            </a:r>
            <a:endParaRPr lang="en-US" sz="1200">
              <a:solidFill>
                <a:schemeClr val="bg1"/>
              </a:solidFill>
              <a:latin typeface="Georgia" panose="02040502050405020303"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347467</xdr:colOff>
      <xdr:row>0</xdr:row>
      <xdr:rowOff>122781</xdr:rowOff>
    </xdr:from>
    <xdr:to>
      <xdr:col>18</xdr:col>
      <xdr:colOff>471292</xdr:colOff>
      <xdr:row>60</xdr:row>
      <xdr:rowOff>27531</xdr:rowOff>
    </xdr:to>
    <xdr:pic>
      <xdr:nvPicPr>
        <xdr:cNvPr id="3" name="Picture 2">
          <a:extLst>
            <a:ext uri="{FF2B5EF4-FFF2-40B4-BE49-F238E27FC236}">
              <a16:creationId xmlns:a16="http://schemas.microsoft.com/office/drawing/2014/main" id="{B68FC28D-2B68-4DE3-B3FB-6112811B75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13734" y="122781"/>
          <a:ext cx="8096120" cy="11647901"/>
        </a:xfrm>
        <a:prstGeom prst="rect">
          <a:avLst/>
        </a:prstGeom>
      </xdr:spPr>
    </xdr:pic>
    <xdr:clientData/>
  </xdr:twoCellAnchor>
  <xdr:twoCellAnchor>
    <xdr:from>
      <xdr:col>5</xdr:col>
      <xdr:colOff>512915</xdr:colOff>
      <xdr:row>32</xdr:row>
      <xdr:rowOff>136480</xdr:rowOff>
    </xdr:from>
    <xdr:to>
      <xdr:col>12</xdr:col>
      <xdr:colOff>13048</xdr:colOff>
      <xdr:row>46</xdr:row>
      <xdr:rowOff>52192</xdr:rowOff>
    </xdr:to>
    <xdr:grpSp>
      <xdr:nvGrpSpPr>
        <xdr:cNvPr id="4" name="Group 3">
          <a:extLst>
            <a:ext uri="{FF2B5EF4-FFF2-40B4-BE49-F238E27FC236}">
              <a16:creationId xmlns:a16="http://schemas.microsoft.com/office/drawing/2014/main" id="{04F8B52F-31E2-4783-BA4C-D6D209620D3C}"/>
            </a:ext>
          </a:extLst>
        </xdr:cNvPr>
        <xdr:cNvGrpSpPr/>
      </xdr:nvGrpSpPr>
      <xdr:grpSpPr>
        <a:xfrm>
          <a:off x="3574522" y="6232480"/>
          <a:ext cx="3786383" cy="2582712"/>
          <a:chOff x="3553086" y="6451686"/>
          <a:chExt cx="3792907" cy="2655780"/>
        </a:xfrm>
      </xdr:grpSpPr>
      <xdr:graphicFrame macro="">
        <xdr:nvGraphicFramePr>
          <xdr:cNvPr id="6" name="Chart 5">
            <a:extLst>
              <a:ext uri="{FF2B5EF4-FFF2-40B4-BE49-F238E27FC236}">
                <a16:creationId xmlns:a16="http://schemas.microsoft.com/office/drawing/2014/main" id="{D69D70AE-B30D-4189-8B53-472CB2D95A43}"/>
              </a:ext>
            </a:extLst>
          </xdr:cNvPr>
          <xdr:cNvGraphicFramePr>
            <a:graphicFrameLocks/>
          </xdr:cNvGraphicFramePr>
        </xdr:nvGraphicFramePr>
        <xdr:xfrm>
          <a:off x="3562089" y="6470738"/>
          <a:ext cx="3783904" cy="2636728"/>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7" name="TextBox 6">
            <a:extLst>
              <a:ext uri="{FF2B5EF4-FFF2-40B4-BE49-F238E27FC236}">
                <a16:creationId xmlns:a16="http://schemas.microsoft.com/office/drawing/2014/main" id="{375CB1C8-AC31-437D-A0E3-F33D6F028DC8}"/>
              </a:ext>
            </a:extLst>
          </xdr:cNvPr>
          <xdr:cNvSpPr txBox="1"/>
        </xdr:nvSpPr>
        <xdr:spPr>
          <a:xfrm>
            <a:off x="3553086" y="6451686"/>
            <a:ext cx="3209142" cy="214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6A0DAD"/>
                </a:solidFill>
                <a:latin typeface="Georgia" panose="02040502050405020303" pitchFamily="18" charset="0"/>
              </a:rPr>
              <a:t>Average Salary by Experience</a:t>
            </a:r>
            <a:r>
              <a:rPr lang="en-US" sz="1100" baseline="0">
                <a:solidFill>
                  <a:srgbClr val="6A0DAD"/>
                </a:solidFill>
                <a:latin typeface="Georgia" panose="02040502050405020303" pitchFamily="18" charset="0"/>
              </a:rPr>
              <a:t> Level</a:t>
            </a:r>
            <a:endParaRPr lang="en-US" sz="1100">
              <a:solidFill>
                <a:srgbClr val="6A0DAD"/>
              </a:solidFill>
              <a:latin typeface="Georgia" panose="02040502050405020303" pitchFamily="18" charset="0"/>
            </a:endParaRPr>
          </a:p>
        </xdr:txBody>
      </xdr:sp>
      <xdr:cxnSp macro="">
        <xdr:nvCxnSpPr>
          <xdr:cNvPr id="9" name="Straight Connector 8">
            <a:extLst>
              <a:ext uri="{FF2B5EF4-FFF2-40B4-BE49-F238E27FC236}">
                <a16:creationId xmlns:a16="http://schemas.microsoft.com/office/drawing/2014/main" id="{46659F60-DDFE-4A1C-B44B-9E2CC003B10E}"/>
              </a:ext>
            </a:extLst>
          </xdr:cNvPr>
          <xdr:cNvCxnSpPr/>
        </xdr:nvCxnSpPr>
        <xdr:spPr>
          <a:xfrm flipV="1">
            <a:off x="3580616" y="6702081"/>
            <a:ext cx="3717621" cy="9524"/>
          </a:xfrm>
          <a:prstGeom prst="line">
            <a:avLst/>
          </a:prstGeom>
          <a:ln>
            <a:solidFill>
              <a:srgbClr val="6A0DAD"/>
            </a:solidFill>
          </a:ln>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12</xdr:col>
      <xdr:colOff>152400</xdr:colOff>
      <xdr:row>19</xdr:row>
      <xdr:rowOff>1</xdr:rowOff>
    </xdr:from>
    <xdr:to>
      <xdr:col>18</xdr:col>
      <xdr:colOff>260959</xdr:colOff>
      <xdr:row>32</xdr:row>
      <xdr:rowOff>104383</xdr:rowOff>
    </xdr:to>
    <xdr:graphicFrame macro="">
      <xdr:nvGraphicFramePr>
        <xdr:cNvPr id="14" name="Chart 13">
          <a:extLst>
            <a:ext uri="{FF2B5EF4-FFF2-40B4-BE49-F238E27FC236}">
              <a16:creationId xmlns:a16="http://schemas.microsoft.com/office/drawing/2014/main" id="{8D4A32F5-2FD0-4B63-B016-037576EF1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95250</xdr:colOff>
      <xdr:row>19</xdr:row>
      <xdr:rowOff>0</xdr:rowOff>
    </xdr:from>
    <xdr:to>
      <xdr:col>17</xdr:col>
      <xdr:colOff>238125</xdr:colOff>
      <xdr:row>20</xdr:row>
      <xdr:rowOff>19050</xdr:rowOff>
    </xdr:to>
    <xdr:sp macro="" textlink="">
      <xdr:nvSpPr>
        <xdr:cNvPr id="11" name="TextBox 10">
          <a:extLst>
            <a:ext uri="{FF2B5EF4-FFF2-40B4-BE49-F238E27FC236}">
              <a16:creationId xmlns:a16="http://schemas.microsoft.com/office/drawing/2014/main" id="{A78E7124-0A8E-4A78-9727-F156F30BCF26}"/>
            </a:ext>
          </a:extLst>
        </xdr:cNvPr>
        <xdr:cNvSpPr txBox="1"/>
      </xdr:nvSpPr>
      <xdr:spPr>
        <a:xfrm>
          <a:off x="7410450" y="3619500"/>
          <a:ext cx="319087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6A0DAD"/>
              </a:solidFill>
              <a:latin typeface="Georgia" panose="02040502050405020303" pitchFamily="18" charset="0"/>
            </a:rPr>
            <a:t>Top</a:t>
          </a:r>
          <a:r>
            <a:rPr lang="en-US" sz="1100" baseline="0">
              <a:solidFill>
                <a:srgbClr val="6A0DAD"/>
              </a:solidFill>
              <a:latin typeface="Georgia" panose="02040502050405020303" pitchFamily="18" charset="0"/>
            </a:rPr>
            <a:t> 5 Data Science Job Roles by Average Salary</a:t>
          </a:r>
          <a:endParaRPr lang="en-US" sz="1100">
            <a:solidFill>
              <a:srgbClr val="6A0DAD"/>
            </a:solidFill>
            <a:latin typeface="Georgia" panose="02040502050405020303" pitchFamily="18" charset="0"/>
          </a:endParaRPr>
        </a:p>
      </xdr:txBody>
    </xdr:sp>
    <xdr:clientData/>
  </xdr:twoCellAnchor>
  <xdr:twoCellAnchor>
    <xdr:from>
      <xdr:col>12</xdr:col>
      <xdr:colOff>169623</xdr:colOff>
      <xdr:row>20</xdr:row>
      <xdr:rowOff>38101</xdr:rowOff>
    </xdr:from>
    <xdr:to>
      <xdr:col>18</xdr:col>
      <xdr:colOff>255739</xdr:colOff>
      <xdr:row>20</xdr:row>
      <xdr:rowOff>39143</xdr:rowOff>
    </xdr:to>
    <xdr:cxnSp macro="">
      <xdr:nvCxnSpPr>
        <xdr:cNvPr id="12" name="Straight Connector 11">
          <a:extLst>
            <a:ext uri="{FF2B5EF4-FFF2-40B4-BE49-F238E27FC236}">
              <a16:creationId xmlns:a16="http://schemas.microsoft.com/office/drawing/2014/main" id="{2355B9AB-AB4C-4900-A9F5-C8A63C78A07F}"/>
            </a:ext>
          </a:extLst>
        </xdr:cNvPr>
        <xdr:cNvCxnSpPr/>
      </xdr:nvCxnSpPr>
      <xdr:spPr>
        <a:xfrm flipV="1">
          <a:off x="7528664" y="3952485"/>
          <a:ext cx="3765637" cy="1042"/>
        </a:xfrm>
        <a:prstGeom prst="line">
          <a:avLst/>
        </a:prstGeom>
        <a:ln>
          <a:solidFill>
            <a:srgbClr val="6A0DAD"/>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563298</xdr:colOff>
      <xdr:row>18</xdr:row>
      <xdr:rowOff>182671</xdr:rowOff>
    </xdr:from>
    <xdr:to>
      <xdr:col>12</xdr:col>
      <xdr:colOff>16442</xdr:colOff>
      <xdr:row>32</xdr:row>
      <xdr:rowOff>110777</xdr:rowOff>
    </xdr:to>
    <xdr:graphicFrame macro="">
      <xdr:nvGraphicFramePr>
        <xdr:cNvPr id="15" name="Chart 14">
          <a:extLst>
            <a:ext uri="{FF2B5EF4-FFF2-40B4-BE49-F238E27FC236}">
              <a16:creationId xmlns:a16="http://schemas.microsoft.com/office/drawing/2014/main" id="{876F23FC-88DE-4230-813D-4B11289DF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576346</xdr:colOff>
      <xdr:row>20</xdr:row>
      <xdr:rowOff>21762</xdr:rowOff>
    </xdr:from>
    <xdr:to>
      <xdr:col>12</xdr:col>
      <xdr:colOff>13048</xdr:colOff>
      <xdr:row>20</xdr:row>
      <xdr:rowOff>26095</xdr:rowOff>
    </xdr:to>
    <xdr:cxnSp macro="">
      <xdr:nvCxnSpPr>
        <xdr:cNvPr id="16" name="Straight Connector 15">
          <a:extLst>
            <a:ext uri="{FF2B5EF4-FFF2-40B4-BE49-F238E27FC236}">
              <a16:creationId xmlns:a16="http://schemas.microsoft.com/office/drawing/2014/main" id="{1F71E651-F7B0-427C-A49A-DFB93D5ED328}"/>
            </a:ext>
          </a:extLst>
        </xdr:cNvPr>
        <xdr:cNvCxnSpPr/>
      </xdr:nvCxnSpPr>
      <xdr:spPr>
        <a:xfrm>
          <a:off x="3642613" y="3936146"/>
          <a:ext cx="3729476" cy="4333"/>
        </a:xfrm>
        <a:prstGeom prst="line">
          <a:avLst/>
        </a:prstGeom>
        <a:ln>
          <a:solidFill>
            <a:srgbClr val="6A0DAD"/>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501524</xdr:colOff>
      <xdr:row>34</xdr:row>
      <xdr:rowOff>171852</xdr:rowOff>
    </xdr:from>
    <xdr:to>
      <xdr:col>8</xdr:col>
      <xdr:colOff>53170</xdr:colOff>
      <xdr:row>38</xdr:row>
      <xdr:rowOff>195189</xdr:rowOff>
    </xdr:to>
    <xdr:sp macro="" textlink="$K$63">
      <xdr:nvSpPr>
        <xdr:cNvPr id="18" name="Rectangle: Rounded Corners 17">
          <a:extLst>
            <a:ext uri="{FF2B5EF4-FFF2-40B4-BE49-F238E27FC236}">
              <a16:creationId xmlns:a16="http://schemas.microsoft.com/office/drawing/2014/main" id="{C74E275E-B746-4EA1-A33D-9B9E99F302D6}"/>
            </a:ext>
          </a:extLst>
        </xdr:cNvPr>
        <xdr:cNvSpPr/>
      </xdr:nvSpPr>
      <xdr:spPr>
        <a:xfrm>
          <a:off x="3567791" y="6826304"/>
          <a:ext cx="1391406" cy="806214"/>
        </a:xfrm>
        <a:prstGeom prst="roundRect">
          <a:avLst>
            <a:gd name="adj" fmla="val 30953"/>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867F0A-57D8-40C7-9CA9-3DDD1936C18D}" type="TxLink">
            <a:rPr lang="en-US" sz="1200" b="0" i="0" u="none" strike="noStrike">
              <a:solidFill>
                <a:srgbClr val="6A0DAD"/>
              </a:solidFill>
              <a:latin typeface="Georgia" panose="02040502050405020303" pitchFamily="18" charset="0"/>
              <a:cs typeface="Arial" panose="020B0604020202020204" pitchFamily="34" charset="0"/>
            </a:rPr>
            <a:pPr algn="ctr"/>
            <a:t> </a:t>
          </a:fld>
          <a:endParaRPr lang="en-US" sz="1200">
            <a:solidFill>
              <a:srgbClr val="6A0DAD"/>
            </a:solidFill>
            <a:latin typeface="Georgia" panose="02040502050405020303" pitchFamily="18" charset="0"/>
            <a:cs typeface="Arial" panose="020B0604020202020204" pitchFamily="34" charset="0"/>
          </a:endParaRPr>
        </a:p>
      </xdr:txBody>
    </xdr:sp>
    <xdr:clientData/>
  </xdr:twoCellAnchor>
  <xdr:twoCellAnchor>
    <xdr:from>
      <xdr:col>5</xdr:col>
      <xdr:colOff>501524</xdr:colOff>
      <xdr:row>36</xdr:row>
      <xdr:rowOff>132845</xdr:rowOff>
    </xdr:from>
    <xdr:to>
      <xdr:col>8</xdr:col>
      <xdr:colOff>53170</xdr:colOff>
      <xdr:row>40</xdr:row>
      <xdr:rowOff>136603</xdr:rowOff>
    </xdr:to>
    <xdr:sp macro="" textlink="$L$63">
      <xdr:nvSpPr>
        <xdr:cNvPr id="21" name="Rectangle: Rounded Corners 20">
          <a:extLst>
            <a:ext uri="{FF2B5EF4-FFF2-40B4-BE49-F238E27FC236}">
              <a16:creationId xmlns:a16="http://schemas.microsoft.com/office/drawing/2014/main" id="{84D20ECD-9F77-45BF-A9C3-47B836890068}"/>
            </a:ext>
          </a:extLst>
        </xdr:cNvPr>
        <xdr:cNvSpPr/>
      </xdr:nvSpPr>
      <xdr:spPr>
        <a:xfrm>
          <a:off x="3567791" y="7178735"/>
          <a:ext cx="1391406" cy="786635"/>
        </a:xfrm>
        <a:prstGeom prst="roundRect">
          <a:avLst>
            <a:gd name="adj" fmla="val 30953"/>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40DDE00-CC33-443C-A2B4-AADEC38B4609}" type="TxLink">
            <a:rPr lang="en-US" sz="1200" b="0" i="0" u="none" strike="noStrike">
              <a:solidFill>
                <a:srgbClr val="6A0DAD"/>
              </a:solidFill>
              <a:latin typeface="Georgia" panose="02040502050405020303" pitchFamily="18" charset="0"/>
              <a:cs typeface="Arial" panose="020B0604020202020204" pitchFamily="34" charset="0"/>
            </a:rPr>
            <a:pPr algn="ctr"/>
            <a:t> </a:t>
          </a:fld>
          <a:endParaRPr lang="en-US" sz="1200">
            <a:solidFill>
              <a:srgbClr val="6A0DAD"/>
            </a:solidFill>
            <a:latin typeface="Georgia" panose="02040502050405020303" pitchFamily="18" charset="0"/>
            <a:cs typeface="Arial" panose="020B0604020202020204" pitchFamily="34" charset="0"/>
          </a:endParaRPr>
        </a:p>
      </xdr:txBody>
    </xdr:sp>
    <xdr:clientData/>
  </xdr:twoCellAnchor>
  <xdr:twoCellAnchor>
    <xdr:from>
      <xdr:col>5</xdr:col>
      <xdr:colOff>491944</xdr:colOff>
      <xdr:row>38</xdr:row>
      <xdr:rowOff>74257</xdr:rowOff>
    </xdr:from>
    <xdr:to>
      <xdr:col>8</xdr:col>
      <xdr:colOff>43590</xdr:colOff>
      <xdr:row>42</xdr:row>
      <xdr:rowOff>78016</xdr:rowOff>
    </xdr:to>
    <xdr:sp macro="" textlink="$M$63">
      <xdr:nvSpPr>
        <xdr:cNvPr id="24" name="Rectangle: Rounded Corners 23">
          <a:extLst>
            <a:ext uri="{FF2B5EF4-FFF2-40B4-BE49-F238E27FC236}">
              <a16:creationId xmlns:a16="http://schemas.microsoft.com/office/drawing/2014/main" id="{702D6272-0617-4735-8747-63D47A72F8BB}"/>
            </a:ext>
          </a:extLst>
        </xdr:cNvPr>
        <xdr:cNvSpPr/>
      </xdr:nvSpPr>
      <xdr:spPr>
        <a:xfrm>
          <a:off x="3558211" y="7511586"/>
          <a:ext cx="1391406" cy="786635"/>
        </a:xfrm>
        <a:prstGeom prst="roundRect">
          <a:avLst>
            <a:gd name="adj" fmla="val 30953"/>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00B1B24-E045-4D31-9640-4D8521F009C8}" type="TxLink">
            <a:rPr lang="en-US" sz="1200" b="0" i="0" u="none" strike="noStrike">
              <a:solidFill>
                <a:srgbClr val="6A0DAD"/>
              </a:solidFill>
              <a:latin typeface="Georgia" panose="02040502050405020303" pitchFamily="18" charset="0"/>
              <a:cs typeface="Arial" panose="020B0604020202020204" pitchFamily="34" charset="0"/>
            </a:rPr>
            <a:pPr algn="ctr"/>
            <a:t> </a:t>
          </a:fld>
          <a:endParaRPr lang="en-US" sz="1200">
            <a:solidFill>
              <a:srgbClr val="6A0DAD"/>
            </a:solidFill>
            <a:latin typeface="Georgia" panose="02040502050405020303" pitchFamily="18" charset="0"/>
            <a:cs typeface="Arial" panose="020B0604020202020204" pitchFamily="34" charset="0"/>
          </a:endParaRPr>
        </a:p>
      </xdr:txBody>
    </xdr:sp>
    <xdr:clientData/>
  </xdr:twoCellAnchor>
  <xdr:twoCellAnchor>
    <xdr:from>
      <xdr:col>5</xdr:col>
      <xdr:colOff>476252</xdr:colOff>
      <xdr:row>19</xdr:row>
      <xdr:rowOff>18399</xdr:rowOff>
    </xdr:from>
    <xdr:to>
      <xdr:col>11</xdr:col>
      <xdr:colOff>6150</xdr:colOff>
      <xdr:row>20</xdr:row>
      <xdr:rowOff>38053</xdr:rowOff>
    </xdr:to>
    <xdr:sp macro="" textlink="">
      <xdr:nvSpPr>
        <xdr:cNvPr id="26" name="TextBox 25">
          <a:extLst>
            <a:ext uri="{FF2B5EF4-FFF2-40B4-BE49-F238E27FC236}">
              <a16:creationId xmlns:a16="http://schemas.microsoft.com/office/drawing/2014/main" id="{450D9A17-909D-47D2-8715-08D7B43AC98A}"/>
            </a:ext>
          </a:extLst>
        </xdr:cNvPr>
        <xdr:cNvSpPr txBox="1"/>
      </xdr:nvSpPr>
      <xdr:spPr>
        <a:xfrm>
          <a:off x="3542519" y="3737063"/>
          <a:ext cx="3209419" cy="215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6A0DAD"/>
              </a:solidFill>
              <a:latin typeface="Georgia" panose="02040502050405020303" pitchFamily="18" charset="0"/>
            </a:rPr>
            <a:t>Yearly</a:t>
          </a:r>
          <a:r>
            <a:rPr lang="en-US" sz="1100" baseline="0">
              <a:solidFill>
                <a:srgbClr val="6A0DAD"/>
              </a:solidFill>
              <a:latin typeface="Georgia" panose="02040502050405020303" pitchFamily="18" charset="0"/>
            </a:rPr>
            <a:t> Trend of Average Salary</a:t>
          </a:r>
          <a:r>
            <a:rPr lang="en-US" sz="1100">
              <a:solidFill>
                <a:srgbClr val="6A0DAD"/>
              </a:solidFill>
              <a:latin typeface="Georgia" panose="02040502050405020303" pitchFamily="18" charset="0"/>
            </a:rPr>
            <a:t> </a:t>
          </a:r>
        </a:p>
      </xdr:txBody>
    </xdr:sp>
    <xdr:clientData/>
  </xdr:twoCellAnchor>
  <xdr:twoCellAnchor>
    <xdr:from>
      <xdr:col>6</xdr:col>
      <xdr:colOff>292406</xdr:colOff>
      <xdr:row>21</xdr:row>
      <xdr:rowOff>28574</xdr:rowOff>
    </xdr:from>
    <xdr:to>
      <xdr:col>9</xdr:col>
      <xdr:colOff>235256</xdr:colOff>
      <xdr:row>22</xdr:row>
      <xdr:rowOff>57149</xdr:rowOff>
    </xdr:to>
    <xdr:sp macro="" textlink="">
      <xdr:nvSpPr>
        <xdr:cNvPr id="32" name="TextBox 31">
          <a:extLst>
            <a:ext uri="{FF2B5EF4-FFF2-40B4-BE49-F238E27FC236}">
              <a16:creationId xmlns:a16="http://schemas.microsoft.com/office/drawing/2014/main" id="{1E64D2D4-BBF1-4A05-8359-20BC212DAB64}"/>
            </a:ext>
          </a:extLst>
        </xdr:cNvPr>
        <xdr:cNvSpPr txBox="1"/>
      </xdr:nvSpPr>
      <xdr:spPr>
        <a:xfrm>
          <a:off x="3971927" y="4138677"/>
          <a:ext cx="1782610" cy="224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rgbClr val="6A0DAD"/>
              </a:solidFill>
              <a:latin typeface="Georgia" panose="02040502050405020303" pitchFamily="18" charset="0"/>
            </a:rPr>
            <a:t>%</a:t>
          </a:r>
          <a:r>
            <a:rPr lang="en-US" sz="1000" baseline="0">
              <a:solidFill>
                <a:srgbClr val="6A0DAD"/>
              </a:solidFill>
              <a:latin typeface="Georgia" panose="02040502050405020303" pitchFamily="18" charset="0"/>
            </a:rPr>
            <a:t> Remote Work</a:t>
          </a:r>
          <a:r>
            <a:rPr lang="en-US" sz="1000">
              <a:solidFill>
                <a:srgbClr val="6A0DAD"/>
              </a:solidFill>
              <a:latin typeface="Georgia" panose="02040502050405020303" pitchFamily="18" charset="0"/>
            </a:rPr>
            <a:t> </a:t>
          </a:r>
        </a:p>
      </xdr:txBody>
    </xdr:sp>
    <xdr:clientData/>
  </xdr:twoCellAnchor>
  <xdr:twoCellAnchor>
    <xdr:from>
      <xdr:col>6</xdr:col>
      <xdr:colOff>378130</xdr:colOff>
      <xdr:row>22</xdr:row>
      <xdr:rowOff>47626</xdr:rowOff>
    </xdr:from>
    <xdr:to>
      <xdr:col>8</xdr:col>
      <xdr:colOff>300103</xdr:colOff>
      <xdr:row>22</xdr:row>
      <xdr:rowOff>52192</xdr:rowOff>
    </xdr:to>
    <xdr:cxnSp macro="">
      <xdr:nvCxnSpPr>
        <xdr:cNvPr id="33" name="Straight Connector 32">
          <a:extLst>
            <a:ext uri="{FF2B5EF4-FFF2-40B4-BE49-F238E27FC236}">
              <a16:creationId xmlns:a16="http://schemas.microsoft.com/office/drawing/2014/main" id="{67386F29-43A3-4399-B87A-50546F6807C7}"/>
            </a:ext>
          </a:extLst>
        </xdr:cNvPr>
        <xdr:cNvCxnSpPr/>
      </xdr:nvCxnSpPr>
      <xdr:spPr>
        <a:xfrm>
          <a:off x="4057651" y="4353448"/>
          <a:ext cx="1148479" cy="4566"/>
        </a:xfrm>
        <a:prstGeom prst="line">
          <a:avLst/>
        </a:prstGeom>
        <a:ln>
          <a:solidFill>
            <a:srgbClr val="6A0DAD"/>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168970</xdr:colOff>
      <xdr:row>32</xdr:row>
      <xdr:rowOff>162578</xdr:rowOff>
    </xdr:from>
    <xdr:to>
      <xdr:col>18</xdr:col>
      <xdr:colOff>254695</xdr:colOff>
      <xdr:row>46</xdr:row>
      <xdr:rowOff>62109</xdr:rowOff>
    </xdr:to>
    <xdr:graphicFrame macro="">
      <xdr:nvGraphicFramePr>
        <xdr:cNvPr id="39" name="Chart 38">
          <a:extLst>
            <a:ext uri="{FF2B5EF4-FFF2-40B4-BE49-F238E27FC236}">
              <a16:creationId xmlns:a16="http://schemas.microsoft.com/office/drawing/2014/main" id="{F29741C8-4DBC-433F-81DA-0F7ECAFD3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169623</xdr:colOff>
      <xdr:row>33</xdr:row>
      <xdr:rowOff>169623</xdr:rowOff>
    </xdr:from>
    <xdr:to>
      <xdr:col>18</xdr:col>
      <xdr:colOff>274006</xdr:colOff>
      <xdr:row>33</xdr:row>
      <xdr:rowOff>179147</xdr:rowOff>
    </xdr:to>
    <xdr:cxnSp macro="">
      <xdr:nvCxnSpPr>
        <xdr:cNvPr id="28" name="Straight Connector 27">
          <a:extLst>
            <a:ext uri="{FF2B5EF4-FFF2-40B4-BE49-F238E27FC236}">
              <a16:creationId xmlns:a16="http://schemas.microsoft.com/office/drawing/2014/main" id="{27966331-F1D0-4F28-83C9-7D69F41E2FA6}"/>
            </a:ext>
          </a:extLst>
        </xdr:cNvPr>
        <xdr:cNvCxnSpPr/>
      </xdr:nvCxnSpPr>
      <xdr:spPr>
        <a:xfrm flipV="1">
          <a:off x="7528664" y="6628356"/>
          <a:ext cx="3783904" cy="9524"/>
        </a:xfrm>
        <a:prstGeom prst="line">
          <a:avLst/>
        </a:prstGeom>
        <a:ln>
          <a:solidFill>
            <a:srgbClr val="6A0DAD"/>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104383</xdr:colOff>
      <xdr:row>32</xdr:row>
      <xdr:rowOff>130479</xdr:rowOff>
    </xdr:from>
    <xdr:to>
      <xdr:col>17</xdr:col>
      <xdr:colOff>247258</xdr:colOff>
      <xdr:row>33</xdr:row>
      <xdr:rowOff>149530</xdr:rowOff>
    </xdr:to>
    <xdr:sp macro="" textlink="">
      <xdr:nvSpPr>
        <xdr:cNvPr id="29" name="TextBox 28">
          <a:extLst>
            <a:ext uri="{FF2B5EF4-FFF2-40B4-BE49-F238E27FC236}">
              <a16:creationId xmlns:a16="http://schemas.microsoft.com/office/drawing/2014/main" id="{36D7C5F6-EB24-4ED8-846B-E8C8708DED19}"/>
            </a:ext>
          </a:extLst>
        </xdr:cNvPr>
        <xdr:cNvSpPr txBox="1"/>
      </xdr:nvSpPr>
      <xdr:spPr>
        <a:xfrm>
          <a:off x="7463424" y="6393493"/>
          <a:ext cx="3209142" cy="214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6A0DAD"/>
              </a:solidFill>
              <a:latin typeface="Georgia" panose="02040502050405020303" pitchFamily="18" charset="0"/>
            </a:rPr>
            <a:t>Top</a:t>
          </a:r>
          <a:r>
            <a:rPr lang="en-US" sz="1100" baseline="0">
              <a:solidFill>
                <a:srgbClr val="6A0DAD"/>
              </a:solidFill>
              <a:latin typeface="Georgia" panose="02040502050405020303" pitchFamily="18" charset="0"/>
            </a:rPr>
            <a:t> 5 Most Sought After Data Science Roles</a:t>
          </a:r>
          <a:endParaRPr lang="en-US" sz="1100">
            <a:solidFill>
              <a:srgbClr val="6A0DAD"/>
            </a:solidFill>
            <a:latin typeface="Georgia" panose="02040502050405020303" pitchFamily="18" charset="0"/>
          </a:endParaRPr>
        </a:p>
      </xdr:txBody>
    </xdr:sp>
    <xdr:clientData/>
  </xdr:twoCellAnchor>
  <xdr:twoCellAnchor>
    <xdr:from>
      <xdr:col>5</xdr:col>
      <xdr:colOff>561063</xdr:colOff>
      <xdr:row>2</xdr:row>
      <xdr:rowOff>52193</xdr:rowOff>
    </xdr:from>
    <xdr:to>
      <xdr:col>18</xdr:col>
      <xdr:colOff>260958</xdr:colOff>
      <xdr:row>11</xdr:row>
      <xdr:rowOff>52192</xdr:rowOff>
    </xdr:to>
    <xdr:sp macro="" textlink="">
      <xdr:nvSpPr>
        <xdr:cNvPr id="8" name="Rectangle: Rounded Corners 7">
          <a:extLst>
            <a:ext uri="{FF2B5EF4-FFF2-40B4-BE49-F238E27FC236}">
              <a16:creationId xmlns:a16="http://schemas.microsoft.com/office/drawing/2014/main" id="{7143116E-C0B7-4196-9F2C-9E091761C237}"/>
            </a:ext>
          </a:extLst>
        </xdr:cNvPr>
        <xdr:cNvSpPr/>
      </xdr:nvSpPr>
      <xdr:spPr>
        <a:xfrm>
          <a:off x="3627330" y="443631"/>
          <a:ext cx="7672190" cy="1761472"/>
        </a:xfrm>
        <a:prstGeom prst="roundRect">
          <a:avLst>
            <a:gd name="adj" fmla="val 1060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15</xdr:col>
      <xdr:colOff>234861</xdr:colOff>
      <xdr:row>3</xdr:row>
      <xdr:rowOff>91335</xdr:rowOff>
    </xdr:from>
    <xdr:to>
      <xdr:col>18</xdr:col>
      <xdr:colOff>178409</xdr:colOff>
      <xdr:row>7</xdr:row>
      <xdr:rowOff>2103</xdr:rowOff>
    </xdr:to>
    <mc:AlternateContent xmlns:mc="http://schemas.openxmlformats.org/markup-compatibility/2006" xmlns:a14="http://schemas.microsoft.com/office/drawing/2010/main">
      <mc:Choice Requires="a14">
        <xdr:graphicFrame macro="">
          <xdr:nvGraphicFramePr>
            <xdr:cNvPr id="36" name="Company Size 1">
              <a:extLst>
                <a:ext uri="{FF2B5EF4-FFF2-40B4-BE49-F238E27FC236}">
                  <a16:creationId xmlns:a16="http://schemas.microsoft.com/office/drawing/2014/main" id="{4DC46520-7BE3-4072-B279-FB76DD03256F}"/>
                </a:ext>
              </a:extLst>
            </xdr:cNvPr>
            <xdr:cNvGraphicFramePr/>
          </xdr:nvGraphicFramePr>
          <xdr:xfrm>
            <a:off x="0" y="0"/>
            <a:ext cx="0" cy="0"/>
          </xdr:xfrm>
          <a:graphic>
            <a:graphicData uri="http://schemas.microsoft.com/office/drawing/2010/slicer">
              <sle:slicer xmlns:sle="http://schemas.microsoft.com/office/drawing/2010/slicer" name="Company Size 1"/>
            </a:graphicData>
          </a:graphic>
        </xdr:graphicFrame>
      </mc:Choice>
      <mc:Fallback xmlns="">
        <xdr:sp macro="" textlink="">
          <xdr:nvSpPr>
            <xdr:cNvPr id="0" name=""/>
            <xdr:cNvSpPr>
              <a:spLocks noTextEdit="1"/>
            </xdr:cNvSpPr>
          </xdr:nvSpPr>
          <xdr:spPr>
            <a:xfrm>
              <a:off x="9433662" y="678493"/>
              <a:ext cx="1783309" cy="6936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172424</xdr:colOff>
      <xdr:row>3</xdr:row>
      <xdr:rowOff>107261</xdr:rowOff>
    </xdr:from>
    <xdr:to>
      <xdr:col>15</xdr:col>
      <xdr:colOff>161464</xdr:colOff>
      <xdr:row>7</xdr:row>
      <xdr:rowOff>60051</xdr:rowOff>
    </xdr:to>
    <mc:AlternateContent xmlns:mc="http://schemas.openxmlformats.org/markup-compatibility/2006" xmlns:a14="http://schemas.microsoft.com/office/drawing/2010/main">
      <mc:Choice Requires="a14">
        <xdr:graphicFrame macro="">
          <xdr:nvGraphicFramePr>
            <xdr:cNvPr id="37" name="Work Year 1">
              <a:extLst>
                <a:ext uri="{FF2B5EF4-FFF2-40B4-BE49-F238E27FC236}">
                  <a16:creationId xmlns:a16="http://schemas.microsoft.com/office/drawing/2014/main" id="{5B84064E-5F5D-4F34-90FD-0CAD2719A67E}"/>
                </a:ext>
              </a:extLst>
            </xdr:cNvPr>
            <xdr:cNvGraphicFramePr/>
          </xdr:nvGraphicFramePr>
          <xdr:xfrm>
            <a:off x="0" y="0"/>
            <a:ext cx="0" cy="0"/>
          </xdr:xfrm>
          <a:graphic>
            <a:graphicData uri="http://schemas.microsoft.com/office/drawing/2010/slicer">
              <sle:slicer xmlns:sle="http://schemas.microsoft.com/office/drawing/2010/slicer" name="Work Year 1"/>
            </a:graphicData>
          </a:graphic>
        </xdr:graphicFrame>
      </mc:Choice>
      <mc:Fallback xmlns="">
        <xdr:sp macro="" textlink="">
          <xdr:nvSpPr>
            <xdr:cNvPr id="0" name=""/>
            <xdr:cNvSpPr>
              <a:spLocks noTextEdit="1"/>
            </xdr:cNvSpPr>
          </xdr:nvSpPr>
          <xdr:spPr>
            <a:xfrm>
              <a:off x="7531465" y="694419"/>
              <a:ext cx="1828800" cy="735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456678</xdr:colOff>
      <xdr:row>3</xdr:row>
      <xdr:rowOff>117506</xdr:rowOff>
    </xdr:from>
    <xdr:to>
      <xdr:col>12</xdr:col>
      <xdr:colOff>143528</xdr:colOff>
      <xdr:row>10</xdr:row>
      <xdr:rowOff>169623</xdr:rowOff>
    </xdr:to>
    <mc:AlternateContent xmlns:mc="http://schemas.openxmlformats.org/markup-compatibility/2006" xmlns:a14="http://schemas.microsoft.com/office/drawing/2010/main">
      <mc:Choice Requires="a14">
        <xdr:graphicFrame macro="">
          <xdr:nvGraphicFramePr>
            <xdr:cNvPr id="40" name="Employment Type 1">
              <a:extLst>
                <a:ext uri="{FF2B5EF4-FFF2-40B4-BE49-F238E27FC236}">
                  <a16:creationId xmlns:a16="http://schemas.microsoft.com/office/drawing/2014/main" id="{6B4FE78C-5954-46E3-BCD7-CECEC348CDB6}"/>
                </a:ext>
              </a:extLst>
            </xdr:cNvPr>
            <xdr:cNvGraphicFramePr/>
          </xdr:nvGraphicFramePr>
          <xdr:xfrm>
            <a:off x="0" y="0"/>
            <a:ext cx="0" cy="0"/>
          </xdr:xfrm>
          <a:graphic>
            <a:graphicData uri="http://schemas.microsoft.com/office/drawing/2010/slicer">
              <sle:slicer xmlns:sle="http://schemas.microsoft.com/office/drawing/2010/slicer" name="Employment Type 1"/>
            </a:graphicData>
          </a:graphic>
        </xdr:graphicFrame>
      </mc:Choice>
      <mc:Fallback xmlns="">
        <xdr:sp macro="" textlink="">
          <xdr:nvSpPr>
            <xdr:cNvPr id="0" name=""/>
            <xdr:cNvSpPr>
              <a:spLocks noTextEdit="1"/>
            </xdr:cNvSpPr>
          </xdr:nvSpPr>
          <xdr:spPr>
            <a:xfrm>
              <a:off x="5975959" y="704664"/>
              <a:ext cx="1526610" cy="14221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182670</xdr:colOff>
      <xdr:row>6</xdr:row>
      <xdr:rowOff>78287</xdr:rowOff>
    </xdr:from>
    <xdr:to>
      <xdr:col>15</xdr:col>
      <xdr:colOff>166597</xdr:colOff>
      <xdr:row>10</xdr:row>
      <xdr:rowOff>39143</xdr:rowOff>
    </xdr:to>
    <xdr:grpSp>
      <xdr:nvGrpSpPr>
        <xdr:cNvPr id="41" name="Group 40">
          <a:extLst>
            <a:ext uri="{FF2B5EF4-FFF2-40B4-BE49-F238E27FC236}">
              <a16:creationId xmlns:a16="http://schemas.microsoft.com/office/drawing/2014/main" id="{33905F09-E82E-4945-B263-59EDBB6E2A89}"/>
            </a:ext>
          </a:extLst>
        </xdr:cNvPr>
        <xdr:cNvGrpSpPr/>
      </xdr:nvGrpSpPr>
      <xdr:grpSpPr>
        <a:xfrm>
          <a:off x="7530527" y="1221287"/>
          <a:ext cx="1820891" cy="722856"/>
          <a:chOff x="8058149" y="7343774"/>
          <a:chExt cx="1762125" cy="790575"/>
        </a:xfrm>
      </xdr:grpSpPr>
      <xdr:sp macro="" textlink="$AA$5">
        <xdr:nvSpPr>
          <xdr:cNvPr id="42" name="Rectangle: Rounded Corners 41">
            <a:extLst>
              <a:ext uri="{FF2B5EF4-FFF2-40B4-BE49-F238E27FC236}">
                <a16:creationId xmlns:a16="http://schemas.microsoft.com/office/drawing/2014/main" id="{6CF31528-B414-4235-AB66-3415AF86AFB1}"/>
              </a:ext>
            </a:extLst>
          </xdr:cNvPr>
          <xdr:cNvSpPr/>
        </xdr:nvSpPr>
        <xdr:spPr>
          <a:xfrm>
            <a:off x="8058149" y="7343774"/>
            <a:ext cx="1762125" cy="790575"/>
          </a:xfrm>
          <a:prstGeom prst="roundRect">
            <a:avLst>
              <a:gd name="adj" fmla="val 1128"/>
            </a:avLst>
          </a:prstGeom>
          <a:solidFill>
            <a:srgbClr val="6A0DA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E756229-D0C2-4D48-8844-E1AD11685ABB}" type="TxLink">
              <a:rPr lang="en-US" sz="1800" b="0" i="0" u="none" strike="noStrike">
                <a:solidFill>
                  <a:schemeClr val="bg1"/>
                </a:solidFill>
                <a:latin typeface="Georgia" panose="02040502050405020303" pitchFamily="18" charset="0"/>
                <a:ea typeface="+mn-ea"/>
                <a:cs typeface="Calibri"/>
              </a:rPr>
              <a:pPr marL="0" indent="0" algn="ctr"/>
              <a:t>$112.3K</a:t>
            </a:fld>
            <a:endParaRPr lang="en-US" sz="1800" b="0" i="0" u="none" strike="noStrike">
              <a:solidFill>
                <a:schemeClr val="bg1"/>
              </a:solidFill>
              <a:latin typeface="Georgia" panose="02040502050405020303" pitchFamily="18" charset="0"/>
              <a:ea typeface="+mn-ea"/>
              <a:cs typeface="Calibri"/>
            </a:endParaRPr>
          </a:p>
        </xdr:txBody>
      </xdr:sp>
      <xdr:sp macro="" textlink="$G$39">
        <xdr:nvSpPr>
          <xdr:cNvPr id="43" name="TextBox 42">
            <a:extLst>
              <a:ext uri="{FF2B5EF4-FFF2-40B4-BE49-F238E27FC236}">
                <a16:creationId xmlns:a16="http://schemas.microsoft.com/office/drawing/2014/main" id="{332DC795-F855-497F-A1D6-40B8CD603A30}"/>
              </a:ext>
            </a:extLst>
          </xdr:cNvPr>
          <xdr:cNvSpPr txBox="1"/>
        </xdr:nvSpPr>
        <xdr:spPr>
          <a:xfrm>
            <a:off x="8382000" y="7890210"/>
            <a:ext cx="1395567" cy="231093"/>
          </a:xfrm>
          <a:prstGeom prst="rect">
            <a:avLst/>
          </a:prstGeom>
          <a:solidFill>
            <a:srgbClr val="6A0DA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0" u="none" strike="noStrike">
                <a:solidFill>
                  <a:schemeClr val="bg1"/>
                </a:solidFill>
                <a:latin typeface="Georgia" panose="02040502050405020303" pitchFamily="18" charset="0"/>
                <a:ea typeface="+mn-ea"/>
                <a:cs typeface="Calibri"/>
              </a:rPr>
              <a:t>Average Salary</a:t>
            </a:r>
          </a:p>
        </xdr:txBody>
      </xdr:sp>
    </xdr:grpSp>
    <xdr:clientData/>
  </xdr:twoCellAnchor>
  <xdr:twoCellAnchor>
    <xdr:from>
      <xdr:col>15</xdr:col>
      <xdr:colOff>221814</xdr:colOff>
      <xdr:row>6</xdr:row>
      <xdr:rowOff>65239</xdr:rowOff>
    </xdr:from>
    <xdr:to>
      <xdr:col>18</xdr:col>
      <xdr:colOff>207253</xdr:colOff>
      <xdr:row>10</xdr:row>
      <xdr:rowOff>27562</xdr:rowOff>
    </xdr:to>
    <xdr:grpSp>
      <xdr:nvGrpSpPr>
        <xdr:cNvPr id="48" name="Group 47">
          <a:extLst>
            <a:ext uri="{FF2B5EF4-FFF2-40B4-BE49-F238E27FC236}">
              <a16:creationId xmlns:a16="http://schemas.microsoft.com/office/drawing/2014/main" id="{85EC15C9-5DF0-4F57-B7E0-DBF82B0BD8AB}"/>
            </a:ext>
          </a:extLst>
        </xdr:cNvPr>
        <xdr:cNvGrpSpPr/>
      </xdr:nvGrpSpPr>
      <xdr:grpSpPr>
        <a:xfrm>
          <a:off x="9406635" y="1208239"/>
          <a:ext cx="1822404" cy="724323"/>
          <a:chOff x="8058149" y="7343774"/>
          <a:chExt cx="1762125" cy="790575"/>
        </a:xfrm>
        <a:solidFill>
          <a:srgbClr val="6A0DAD"/>
        </a:solidFill>
      </xdr:grpSpPr>
      <xdr:sp macro="" textlink="$AB$5">
        <xdr:nvSpPr>
          <xdr:cNvPr id="49" name="Rectangle: Rounded Corners 48">
            <a:extLst>
              <a:ext uri="{FF2B5EF4-FFF2-40B4-BE49-F238E27FC236}">
                <a16:creationId xmlns:a16="http://schemas.microsoft.com/office/drawing/2014/main" id="{D4AF4E3D-81E5-4606-9D40-BC2AC3EC9840}"/>
              </a:ext>
            </a:extLst>
          </xdr:cNvPr>
          <xdr:cNvSpPr/>
        </xdr:nvSpPr>
        <xdr:spPr>
          <a:xfrm>
            <a:off x="8058149" y="7343774"/>
            <a:ext cx="1762125" cy="790575"/>
          </a:xfrm>
          <a:prstGeom prst="roundRect">
            <a:avLst>
              <a:gd name="adj" fmla="val 0"/>
            </a:avLst>
          </a:prstGeom>
          <a:solidFill>
            <a:srgbClr val="6A0DA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537F315-186E-420C-8060-4199D76630C2}" type="TxLink">
              <a:rPr lang="en-US" sz="1800" b="0" i="0" u="none" strike="noStrike">
                <a:solidFill>
                  <a:schemeClr val="bg1"/>
                </a:solidFill>
                <a:latin typeface="Georgia" panose="02040502050405020303" pitchFamily="18" charset="0"/>
                <a:ea typeface="+mn-ea"/>
                <a:cs typeface="Calibri"/>
              </a:rPr>
              <a:pPr marL="0" indent="0" algn="ctr"/>
              <a:t>50</a:t>
            </a:fld>
            <a:endParaRPr lang="en-US" sz="1800" b="0" i="0" u="none" strike="noStrike">
              <a:solidFill>
                <a:schemeClr val="bg1"/>
              </a:solidFill>
              <a:latin typeface="Georgia" panose="02040502050405020303" pitchFamily="18" charset="0"/>
              <a:ea typeface="+mn-ea"/>
              <a:cs typeface="Calibri"/>
            </a:endParaRPr>
          </a:p>
        </xdr:txBody>
      </xdr:sp>
      <xdr:sp macro="" textlink="$G$39">
        <xdr:nvSpPr>
          <xdr:cNvPr id="50" name="TextBox 49">
            <a:extLst>
              <a:ext uri="{FF2B5EF4-FFF2-40B4-BE49-F238E27FC236}">
                <a16:creationId xmlns:a16="http://schemas.microsoft.com/office/drawing/2014/main" id="{607FFA78-F43D-4BD1-9621-FCDCC3D69443}"/>
              </a:ext>
            </a:extLst>
          </xdr:cNvPr>
          <xdr:cNvSpPr txBox="1"/>
        </xdr:nvSpPr>
        <xdr:spPr>
          <a:xfrm>
            <a:off x="8331831" y="7938906"/>
            <a:ext cx="1152525" cy="190501"/>
          </a:xfrm>
          <a:prstGeom prst="rect">
            <a:avLst/>
          </a:prstGeom>
          <a:solidFill>
            <a:srgbClr val="6A0DA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0" u="none" strike="noStrike">
                <a:solidFill>
                  <a:schemeClr val="bg1"/>
                </a:solidFill>
                <a:latin typeface="Georgia" panose="02040502050405020303" pitchFamily="18" charset="0"/>
                <a:ea typeface="+mn-ea"/>
                <a:cs typeface="Calibri"/>
              </a:rPr>
              <a:t>Total Roles</a:t>
            </a:r>
          </a:p>
        </xdr:txBody>
      </xdr:sp>
    </xdr:grpSp>
    <xdr:clientData/>
  </xdr:twoCellAnchor>
  <xdr:twoCellAnchor>
    <xdr:from>
      <xdr:col>5</xdr:col>
      <xdr:colOff>561061</xdr:colOff>
      <xdr:row>11</xdr:row>
      <xdr:rowOff>156576</xdr:rowOff>
    </xdr:from>
    <xdr:to>
      <xdr:col>18</xdr:col>
      <xdr:colOff>287054</xdr:colOff>
      <xdr:row>18</xdr:row>
      <xdr:rowOff>78288</xdr:rowOff>
    </xdr:to>
    <xdr:sp macro="" textlink="">
      <xdr:nvSpPr>
        <xdr:cNvPr id="13" name="Rectangle 12">
          <a:extLst>
            <a:ext uri="{FF2B5EF4-FFF2-40B4-BE49-F238E27FC236}">
              <a16:creationId xmlns:a16="http://schemas.microsoft.com/office/drawing/2014/main" id="{03E9B936-1ED4-449F-B7E4-EE1944F245A6}"/>
            </a:ext>
          </a:extLst>
        </xdr:cNvPr>
        <xdr:cNvSpPr/>
      </xdr:nvSpPr>
      <xdr:spPr>
        <a:xfrm>
          <a:off x="3627328" y="2309487"/>
          <a:ext cx="7698288" cy="129174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292085</xdr:colOff>
      <xdr:row>12</xdr:row>
      <xdr:rowOff>182672</xdr:rowOff>
    </xdr:from>
    <xdr:to>
      <xdr:col>18</xdr:col>
      <xdr:colOff>216324</xdr:colOff>
      <xdr:row>17</xdr:row>
      <xdr:rowOff>68076</xdr:rowOff>
    </xdr:to>
    <xdr:grpSp>
      <xdr:nvGrpSpPr>
        <xdr:cNvPr id="51" name="Group 50">
          <a:extLst>
            <a:ext uri="{FF2B5EF4-FFF2-40B4-BE49-F238E27FC236}">
              <a16:creationId xmlns:a16="http://schemas.microsoft.com/office/drawing/2014/main" id="{99A2637A-3B50-485D-8FE8-76E92B90B2B1}"/>
            </a:ext>
          </a:extLst>
        </xdr:cNvPr>
        <xdr:cNvGrpSpPr/>
      </xdr:nvGrpSpPr>
      <xdr:grpSpPr>
        <a:xfrm>
          <a:off x="9476906" y="2468672"/>
          <a:ext cx="1761204" cy="837904"/>
          <a:chOff x="8058149" y="7343774"/>
          <a:chExt cx="1762125" cy="793705"/>
        </a:xfrm>
        <a:solidFill>
          <a:srgbClr val="ADF802"/>
        </a:solidFill>
      </xdr:grpSpPr>
      <xdr:sp macro="" textlink="$Y$7">
        <xdr:nvSpPr>
          <xdr:cNvPr id="52" name="Rectangle: Rounded Corners 51">
            <a:extLst>
              <a:ext uri="{FF2B5EF4-FFF2-40B4-BE49-F238E27FC236}">
                <a16:creationId xmlns:a16="http://schemas.microsoft.com/office/drawing/2014/main" id="{337B652B-9EEA-40B9-A768-07BF6F06C15E}"/>
              </a:ext>
            </a:extLst>
          </xdr:cNvPr>
          <xdr:cNvSpPr/>
        </xdr:nvSpPr>
        <xdr:spPr>
          <a:xfrm>
            <a:off x="8058149" y="7343774"/>
            <a:ext cx="1762125" cy="790575"/>
          </a:xfrm>
          <a:prstGeom prst="roundRect">
            <a:avLst>
              <a:gd name="adj" fmla="val 0"/>
            </a:avLst>
          </a:prstGeom>
          <a:solidFill>
            <a:srgbClr val="6A0DA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247EDF1-95F5-46DF-8C0D-230931882225}" type="TxLink">
              <a:rPr lang="en-US" sz="1800" b="0" i="0" u="none" strike="noStrike">
                <a:solidFill>
                  <a:schemeClr val="bg1"/>
                </a:solidFill>
                <a:latin typeface="Georgia" panose="02040502050405020303" pitchFamily="18" charset="0"/>
                <a:ea typeface="+mn-ea"/>
                <a:cs typeface="Calibri"/>
              </a:rPr>
              <a:pPr marL="0" indent="0" algn="ctr"/>
              <a:t>$33K</a:t>
            </a:fld>
            <a:endParaRPr lang="en-US" sz="1800" b="0" i="0" u="none" strike="noStrike">
              <a:solidFill>
                <a:schemeClr val="bg1"/>
              </a:solidFill>
              <a:latin typeface="Georgia" panose="02040502050405020303" pitchFamily="18" charset="0"/>
              <a:ea typeface="+mn-ea"/>
              <a:cs typeface="Calibri"/>
            </a:endParaRPr>
          </a:p>
        </xdr:txBody>
      </xdr:sp>
      <xdr:sp macro="" textlink="$G$39">
        <xdr:nvSpPr>
          <xdr:cNvPr id="53" name="TextBox 52">
            <a:extLst>
              <a:ext uri="{FF2B5EF4-FFF2-40B4-BE49-F238E27FC236}">
                <a16:creationId xmlns:a16="http://schemas.microsoft.com/office/drawing/2014/main" id="{BA1A8686-909F-4C3A-A8FE-C720F65A710D}"/>
              </a:ext>
            </a:extLst>
          </xdr:cNvPr>
          <xdr:cNvSpPr txBox="1"/>
        </xdr:nvSpPr>
        <xdr:spPr>
          <a:xfrm>
            <a:off x="8382000" y="7946978"/>
            <a:ext cx="1152525" cy="190501"/>
          </a:xfrm>
          <a:prstGeom prst="rect">
            <a:avLst/>
          </a:prstGeom>
          <a:solidFill>
            <a:srgbClr val="6A0DA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0" u="none" strike="noStrike">
                <a:solidFill>
                  <a:schemeClr val="bg1"/>
                </a:solidFill>
                <a:latin typeface="Georgia" panose="02040502050405020303" pitchFamily="18" charset="0"/>
                <a:ea typeface="+mn-ea"/>
                <a:cs typeface="Calibri"/>
              </a:rPr>
              <a:t>Part Time</a:t>
            </a:r>
          </a:p>
        </xdr:txBody>
      </xdr:sp>
    </xdr:grpSp>
    <xdr:clientData/>
  </xdr:twoCellAnchor>
  <xdr:twoCellAnchor>
    <xdr:from>
      <xdr:col>12</xdr:col>
      <xdr:colOff>196747</xdr:colOff>
      <xdr:row>12</xdr:row>
      <xdr:rowOff>182673</xdr:rowOff>
    </xdr:from>
    <xdr:to>
      <xdr:col>15</xdr:col>
      <xdr:colOff>120987</xdr:colOff>
      <xdr:row>17</xdr:row>
      <xdr:rowOff>38916</xdr:rowOff>
    </xdr:to>
    <xdr:grpSp>
      <xdr:nvGrpSpPr>
        <xdr:cNvPr id="54" name="Group 53">
          <a:extLst>
            <a:ext uri="{FF2B5EF4-FFF2-40B4-BE49-F238E27FC236}">
              <a16:creationId xmlns:a16="http://schemas.microsoft.com/office/drawing/2014/main" id="{40D2B948-B3A8-4E6A-9CCF-193938F50D32}"/>
            </a:ext>
          </a:extLst>
        </xdr:cNvPr>
        <xdr:cNvGrpSpPr/>
      </xdr:nvGrpSpPr>
      <xdr:grpSpPr>
        <a:xfrm>
          <a:off x="7544604" y="2468673"/>
          <a:ext cx="1761204" cy="808743"/>
          <a:chOff x="8058149" y="7343774"/>
          <a:chExt cx="1762125" cy="790575"/>
        </a:xfrm>
        <a:solidFill>
          <a:srgbClr val="6A0DAD"/>
        </a:solidFill>
      </xdr:grpSpPr>
      <xdr:sp macro="" textlink="$Y$5">
        <xdr:nvSpPr>
          <xdr:cNvPr id="55" name="Rectangle: Rounded Corners 54">
            <a:extLst>
              <a:ext uri="{FF2B5EF4-FFF2-40B4-BE49-F238E27FC236}">
                <a16:creationId xmlns:a16="http://schemas.microsoft.com/office/drawing/2014/main" id="{8063BFB5-8497-47C7-94A6-014F14A9AA20}"/>
              </a:ext>
            </a:extLst>
          </xdr:cNvPr>
          <xdr:cNvSpPr/>
        </xdr:nvSpPr>
        <xdr:spPr>
          <a:xfrm>
            <a:off x="8058149" y="7343774"/>
            <a:ext cx="1762125" cy="790575"/>
          </a:xfrm>
          <a:prstGeom prst="roundRect">
            <a:avLst>
              <a:gd name="adj" fmla="val 0"/>
            </a:avLst>
          </a:prstGeom>
          <a:solidFill>
            <a:srgbClr val="6A0DA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33D4ED1-1B71-4FE1-909C-C8C8CEDAB3DA}" type="TxLink">
              <a:rPr lang="en-US" sz="1800" b="0" i="0" u="none" strike="noStrike">
                <a:solidFill>
                  <a:schemeClr val="bg1"/>
                </a:solidFill>
                <a:latin typeface="Georgia" panose="02040502050405020303" pitchFamily="18" charset="0"/>
                <a:ea typeface="+mn-ea"/>
                <a:cs typeface="Calibri"/>
              </a:rPr>
              <a:pPr marL="0" indent="0" algn="ctr"/>
              <a:t>$48K</a:t>
            </a:fld>
            <a:endParaRPr lang="en-US" sz="1800" b="0" i="0" u="none" strike="noStrike">
              <a:solidFill>
                <a:schemeClr val="bg1"/>
              </a:solidFill>
              <a:latin typeface="Georgia" panose="02040502050405020303" pitchFamily="18" charset="0"/>
              <a:ea typeface="+mn-ea"/>
              <a:cs typeface="Calibri"/>
            </a:endParaRPr>
          </a:p>
        </xdr:txBody>
      </xdr:sp>
      <xdr:sp macro="" textlink="$G$39">
        <xdr:nvSpPr>
          <xdr:cNvPr id="56" name="TextBox 55">
            <a:extLst>
              <a:ext uri="{FF2B5EF4-FFF2-40B4-BE49-F238E27FC236}">
                <a16:creationId xmlns:a16="http://schemas.microsoft.com/office/drawing/2014/main" id="{8C742865-8101-4179-8BF4-EDBA13E039A9}"/>
              </a:ext>
            </a:extLst>
          </xdr:cNvPr>
          <xdr:cNvSpPr txBox="1"/>
        </xdr:nvSpPr>
        <xdr:spPr>
          <a:xfrm>
            <a:off x="8382001" y="7871525"/>
            <a:ext cx="1152525" cy="238125"/>
          </a:xfrm>
          <a:prstGeom prst="rect">
            <a:avLst/>
          </a:prstGeom>
          <a:solidFill>
            <a:srgbClr val="6A0DA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0" u="none" strike="noStrike">
                <a:solidFill>
                  <a:schemeClr val="bg1"/>
                </a:solidFill>
                <a:latin typeface="Georgia" panose="02040502050405020303" pitchFamily="18" charset="0"/>
                <a:ea typeface="+mn-ea"/>
                <a:cs typeface="Calibri"/>
              </a:rPr>
              <a:t>Freelance</a:t>
            </a:r>
          </a:p>
        </xdr:txBody>
      </xdr:sp>
    </xdr:grpSp>
    <xdr:clientData/>
  </xdr:twoCellAnchor>
  <xdr:twoCellAnchor>
    <xdr:from>
      <xdr:col>9</xdr:col>
      <xdr:colOff>101409</xdr:colOff>
      <xdr:row>12</xdr:row>
      <xdr:rowOff>182673</xdr:rowOff>
    </xdr:from>
    <xdr:to>
      <xdr:col>12</xdr:col>
      <xdr:colOff>25649</xdr:colOff>
      <xdr:row>17</xdr:row>
      <xdr:rowOff>51642</xdr:rowOff>
    </xdr:to>
    <xdr:grpSp>
      <xdr:nvGrpSpPr>
        <xdr:cNvPr id="57" name="Group 56">
          <a:extLst>
            <a:ext uri="{FF2B5EF4-FFF2-40B4-BE49-F238E27FC236}">
              <a16:creationId xmlns:a16="http://schemas.microsoft.com/office/drawing/2014/main" id="{D7730129-477B-4C7B-BC44-712851E63B9B}"/>
            </a:ext>
          </a:extLst>
        </xdr:cNvPr>
        <xdr:cNvGrpSpPr/>
      </xdr:nvGrpSpPr>
      <xdr:grpSpPr>
        <a:xfrm>
          <a:off x="5612302" y="2468673"/>
          <a:ext cx="1761204" cy="821469"/>
          <a:chOff x="8058149" y="7343774"/>
          <a:chExt cx="1762125" cy="790575"/>
        </a:xfrm>
        <a:solidFill>
          <a:srgbClr val="6A0DAD"/>
        </a:solidFill>
      </xdr:grpSpPr>
      <xdr:sp macro="" textlink="$Y$6">
        <xdr:nvSpPr>
          <xdr:cNvPr id="58" name="Rectangle: Rounded Corners 57">
            <a:extLst>
              <a:ext uri="{FF2B5EF4-FFF2-40B4-BE49-F238E27FC236}">
                <a16:creationId xmlns:a16="http://schemas.microsoft.com/office/drawing/2014/main" id="{8F941D8A-DB2E-4EC7-B689-CC396C80F15D}"/>
              </a:ext>
            </a:extLst>
          </xdr:cNvPr>
          <xdr:cNvSpPr/>
        </xdr:nvSpPr>
        <xdr:spPr>
          <a:xfrm>
            <a:off x="8058149" y="7343774"/>
            <a:ext cx="1762125" cy="790575"/>
          </a:xfrm>
          <a:prstGeom prst="roundRect">
            <a:avLst>
              <a:gd name="adj" fmla="val 0"/>
            </a:avLst>
          </a:prstGeom>
          <a:solidFill>
            <a:srgbClr val="6A0DA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6BC49EF-B524-4A69-9DA5-9F3E733815EE}" type="TxLink">
              <a:rPr lang="en-US" sz="1800" b="0" i="0" u="none" strike="noStrike">
                <a:solidFill>
                  <a:schemeClr val="bg1"/>
                </a:solidFill>
                <a:latin typeface="Georgia" panose="02040502050405020303" pitchFamily="18" charset="0"/>
                <a:ea typeface="+mn-ea"/>
                <a:cs typeface="Calibri"/>
              </a:rPr>
              <a:pPr marL="0" indent="0" algn="ctr"/>
              <a:t>$113K</a:t>
            </a:fld>
            <a:endParaRPr lang="en-US" sz="1800" b="0" i="0" u="none" strike="noStrike">
              <a:solidFill>
                <a:schemeClr val="bg1"/>
              </a:solidFill>
              <a:latin typeface="Georgia" panose="02040502050405020303" pitchFamily="18" charset="0"/>
              <a:ea typeface="+mn-ea"/>
              <a:cs typeface="Calibri"/>
            </a:endParaRPr>
          </a:p>
        </xdr:txBody>
      </xdr:sp>
      <xdr:sp macro="" textlink="$G$39">
        <xdr:nvSpPr>
          <xdr:cNvPr id="59" name="TextBox 58">
            <a:extLst>
              <a:ext uri="{FF2B5EF4-FFF2-40B4-BE49-F238E27FC236}">
                <a16:creationId xmlns:a16="http://schemas.microsoft.com/office/drawing/2014/main" id="{BB69D81A-8BC3-42E5-948A-875B78B0392E}"/>
              </a:ext>
            </a:extLst>
          </xdr:cNvPr>
          <xdr:cNvSpPr txBox="1"/>
        </xdr:nvSpPr>
        <xdr:spPr>
          <a:xfrm>
            <a:off x="8382000" y="7885851"/>
            <a:ext cx="1152525" cy="238125"/>
          </a:xfrm>
          <a:prstGeom prst="rect">
            <a:avLst/>
          </a:prstGeom>
          <a:solidFill>
            <a:srgbClr val="6A0DA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0" u="none" strike="noStrike">
                <a:solidFill>
                  <a:schemeClr val="bg1"/>
                </a:solidFill>
                <a:latin typeface="Georgia" panose="02040502050405020303" pitchFamily="18" charset="0"/>
                <a:ea typeface="+mn-ea"/>
                <a:cs typeface="Calibri"/>
              </a:rPr>
              <a:t>Full Time</a:t>
            </a:r>
          </a:p>
        </xdr:txBody>
      </xdr:sp>
    </xdr:grpSp>
    <xdr:clientData/>
  </xdr:twoCellAnchor>
  <xdr:twoCellAnchor>
    <xdr:from>
      <xdr:col>6</xdr:col>
      <xdr:colOff>6071</xdr:colOff>
      <xdr:row>12</xdr:row>
      <xdr:rowOff>182672</xdr:rowOff>
    </xdr:from>
    <xdr:to>
      <xdr:col>8</xdr:col>
      <xdr:colOff>543565</xdr:colOff>
      <xdr:row>17</xdr:row>
      <xdr:rowOff>68076</xdr:rowOff>
    </xdr:to>
    <xdr:grpSp>
      <xdr:nvGrpSpPr>
        <xdr:cNvPr id="60" name="Group 59">
          <a:extLst>
            <a:ext uri="{FF2B5EF4-FFF2-40B4-BE49-F238E27FC236}">
              <a16:creationId xmlns:a16="http://schemas.microsoft.com/office/drawing/2014/main" id="{42B61E7D-A77B-44B5-A693-E1C36DEA23E5}"/>
            </a:ext>
          </a:extLst>
        </xdr:cNvPr>
        <xdr:cNvGrpSpPr/>
      </xdr:nvGrpSpPr>
      <xdr:grpSpPr>
        <a:xfrm>
          <a:off x="3680000" y="2468672"/>
          <a:ext cx="1762136" cy="837904"/>
          <a:chOff x="8058149" y="7343774"/>
          <a:chExt cx="1762125" cy="793704"/>
        </a:xfrm>
      </xdr:grpSpPr>
      <xdr:sp macro="" textlink="$Y$4">
        <xdr:nvSpPr>
          <xdr:cNvPr id="61" name="Rectangle: Rounded Corners 60">
            <a:extLst>
              <a:ext uri="{FF2B5EF4-FFF2-40B4-BE49-F238E27FC236}">
                <a16:creationId xmlns:a16="http://schemas.microsoft.com/office/drawing/2014/main" id="{1F1C8481-DE4F-4E9F-8BFC-96DBC6434D0E}"/>
              </a:ext>
            </a:extLst>
          </xdr:cNvPr>
          <xdr:cNvSpPr/>
        </xdr:nvSpPr>
        <xdr:spPr>
          <a:xfrm>
            <a:off x="8058149" y="7343774"/>
            <a:ext cx="1762125" cy="790575"/>
          </a:xfrm>
          <a:prstGeom prst="roundRect">
            <a:avLst>
              <a:gd name="adj" fmla="val 0"/>
            </a:avLst>
          </a:prstGeom>
          <a:solidFill>
            <a:srgbClr val="6A0DA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88A1A35-42EC-4D5C-A158-D1D8738E959C}" type="TxLink">
              <a:rPr lang="en-US" sz="1800" b="0" i="0" u="none" strike="noStrike">
                <a:solidFill>
                  <a:schemeClr val="bg1"/>
                </a:solidFill>
                <a:latin typeface="Georgia" panose="02040502050405020303" pitchFamily="18" charset="0"/>
                <a:cs typeface="Calibri"/>
              </a:rPr>
              <a:t>$185K</a:t>
            </a:fld>
            <a:endParaRPr lang="en-US" sz="1800">
              <a:solidFill>
                <a:schemeClr val="bg1"/>
              </a:solidFill>
              <a:latin typeface="Georgia" panose="02040502050405020303" pitchFamily="18" charset="0"/>
            </a:endParaRPr>
          </a:p>
        </xdr:txBody>
      </xdr:sp>
      <xdr:sp macro="" textlink="$G$39">
        <xdr:nvSpPr>
          <xdr:cNvPr id="62" name="TextBox 61">
            <a:extLst>
              <a:ext uri="{FF2B5EF4-FFF2-40B4-BE49-F238E27FC236}">
                <a16:creationId xmlns:a16="http://schemas.microsoft.com/office/drawing/2014/main" id="{75FE0FBA-58AF-4ADB-89BE-78A66C4289E0}"/>
              </a:ext>
            </a:extLst>
          </xdr:cNvPr>
          <xdr:cNvSpPr txBox="1"/>
        </xdr:nvSpPr>
        <xdr:spPr>
          <a:xfrm>
            <a:off x="8369912" y="7899353"/>
            <a:ext cx="11525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Georgia" panose="02040502050405020303" pitchFamily="18" charset="0"/>
              </a:rPr>
              <a:t>Contract</a:t>
            </a:r>
          </a:p>
        </xdr:txBody>
      </xdr:sp>
    </xdr:grpSp>
    <xdr:clientData/>
  </xdr:twoCellAnchor>
  <xdr:twoCellAnchor>
    <xdr:from>
      <xdr:col>7</xdr:col>
      <xdr:colOff>182671</xdr:colOff>
      <xdr:row>5</xdr:row>
      <xdr:rowOff>13048</xdr:rowOff>
    </xdr:from>
    <xdr:to>
      <xdr:col>9</xdr:col>
      <xdr:colOff>521918</xdr:colOff>
      <xdr:row>11</xdr:row>
      <xdr:rowOff>0</xdr:rowOff>
    </xdr:to>
    <xdr:sp macro="" textlink="">
      <xdr:nvSpPr>
        <xdr:cNvPr id="27" name="TextBox 26">
          <a:extLst>
            <a:ext uri="{FF2B5EF4-FFF2-40B4-BE49-F238E27FC236}">
              <a16:creationId xmlns:a16="http://schemas.microsoft.com/office/drawing/2014/main" id="{140D6703-C5C6-4692-9FBD-F4CF415C791A}"/>
            </a:ext>
          </a:extLst>
        </xdr:cNvPr>
        <xdr:cNvSpPr txBox="1"/>
      </xdr:nvSpPr>
      <xdr:spPr>
        <a:xfrm>
          <a:off x="4475445" y="991644"/>
          <a:ext cx="1565754" cy="1161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6A0DAD"/>
              </a:solidFill>
              <a:latin typeface="Georgia" panose="02040502050405020303" pitchFamily="18" charset="0"/>
            </a:rPr>
            <a:t>Data</a:t>
          </a:r>
          <a:r>
            <a:rPr lang="en-US" sz="1800" baseline="0">
              <a:solidFill>
                <a:srgbClr val="6A0DAD"/>
              </a:solidFill>
              <a:latin typeface="Georgia" panose="02040502050405020303" pitchFamily="18" charset="0"/>
            </a:rPr>
            <a:t> Science                          Job </a:t>
          </a:r>
        </a:p>
        <a:p>
          <a:r>
            <a:rPr lang="en-US" sz="1800" baseline="0">
              <a:solidFill>
                <a:srgbClr val="6A0DAD"/>
              </a:solidFill>
              <a:latin typeface="Georgia" panose="02040502050405020303" pitchFamily="18" charset="0"/>
            </a:rPr>
            <a:t>Analysis</a:t>
          </a:r>
          <a:endParaRPr lang="en-US" sz="1800">
            <a:solidFill>
              <a:srgbClr val="6A0DAD"/>
            </a:solidFill>
            <a:latin typeface="Georgia" panose="02040502050405020303" pitchFamily="18" charset="0"/>
          </a:endParaRPr>
        </a:p>
      </xdr:txBody>
    </xdr:sp>
    <xdr:clientData/>
  </xdr:twoCellAnchor>
  <xdr:twoCellAnchor editAs="oneCell">
    <xdr:from>
      <xdr:col>6</xdr:col>
      <xdr:colOff>52192</xdr:colOff>
      <xdr:row>5</xdr:row>
      <xdr:rowOff>52192</xdr:rowOff>
    </xdr:from>
    <xdr:to>
      <xdr:col>7</xdr:col>
      <xdr:colOff>143527</xdr:colOff>
      <xdr:row>9</xdr:row>
      <xdr:rowOff>91336</xdr:rowOff>
    </xdr:to>
    <xdr:pic>
      <xdr:nvPicPr>
        <xdr:cNvPr id="63" name="Picture 62">
          <a:extLst>
            <a:ext uri="{FF2B5EF4-FFF2-40B4-BE49-F238E27FC236}">
              <a16:creationId xmlns:a16="http://schemas.microsoft.com/office/drawing/2014/main" id="{606609E8-5EEC-4093-9B1B-457B31A9CA5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731713" y="1030788"/>
          <a:ext cx="704588" cy="822021"/>
        </a:xfrm>
        <a:prstGeom prst="rect">
          <a:avLst/>
        </a:prstGeom>
      </xdr:spPr>
    </xdr:pic>
    <xdr:clientData/>
  </xdr:twoCellAnchor>
  <xdr:twoCellAnchor>
    <xdr:from>
      <xdr:col>6</xdr:col>
      <xdr:colOff>404485</xdr:colOff>
      <xdr:row>27</xdr:row>
      <xdr:rowOff>0</xdr:rowOff>
    </xdr:from>
    <xdr:to>
      <xdr:col>6</xdr:col>
      <xdr:colOff>482774</xdr:colOff>
      <xdr:row>27</xdr:row>
      <xdr:rowOff>91335</xdr:rowOff>
    </xdr:to>
    <xdr:sp macro="" textlink="">
      <xdr:nvSpPr>
        <xdr:cNvPr id="76" name="Flowchart: Connector 75">
          <a:extLst>
            <a:ext uri="{FF2B5EF4-FFF2-40B4-BE49-F238E27FC236}">
              <a16:creationId xmlns:a16="http://schemas.microsoft.com/office/drawing/2014/main" id="{BC099ACD-C625-4D18-8B2C-BDFAFE4B9244}"/>
            </a:ext>
          </a:extLst>
        </xdr:cNvPr>
        <xdr:cNvSpPr/>
      </xdr:nvSpPr>
      <xdr:spPr>
        <a:xfrm>
          <a:off x="4084006" y="5284418"/>
          <a:ext cx="78289" cy="91335"/>
        </a:xfrm>
        <a:prstGeom prst="flowChartConnector">
          <a:avLst/>
        </a:prstGeom>
        <a:solidFill>
          <a:srgbClr val="6A0DA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404486</xdr:colOff>
      <xdr:row>25</xdr:row>
      <xdr:rowOff>13048</xdr:rowOff>
    </xdr:from>
    <xdr:to>
      <xdr:col>6</xdr:col>
      <xdr:colOff>482775</xdr:colOff>
      <xdr:row>25</xdr:row>
      <xdr:rowOff>104383</xdr:rowOff>
    </xdr:to>
    <xdr:sp macro="" textlink="">
      <xdr:nvSpPr>
        <xdr:cNvPr id="79" name="Flowchart: Connector 78">
          <a:extLst>
            <a:ext uri="{FF2B5EF4-FFF2-40B4-BE49-F238E27FC236}">
              <a16:creationId xmlns:a16="http://schemas.microsoft.com/office/drawing/2014/main" id="{9076AE11-E7F1-46CD-AB0F-03D908D9FA71}"/>
            </a:ext>
          </a:extLst>
        </xdr:cNvPr>
        <xdr:cNvSpPr/>
      </xdr:nvSpPr>
      <xdr:spPr>
        <a:xfrm>
          <a:off x="4084007" y="4906027"/>
          <a:ext cx="78289" cy="91335"/>
        </a:xfrm>
        <a:prstGeom prst="flowChartConnector">
          <a:avLst/>
        </a:prstGeom>
        <a:solidFill>
          <a:srgbClr val="6A0DA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404486</xdr:colOff>
      <xdr:row>23</xdr:row>
      <xdr:rowOff>42665</xdr:rowOff>
    </xdr:from>
    <xdr:to>
      <xdr:col>6</xdr:col>
      <xdr:colOff>482775</xdr:colOff>
      <xdr:row>23</xdr:row>
      <xdr:rowOff>143525</xdr:rowOff>
    </xdr:to>
    <xdr:sp macro="" textlink="">
      <xdr:nvSpPr>
        <xdr:cNvPr id="80" name="Flowchart: Connector 79">
          <a:extLst>
            <a:ext uri="{FF2B5EF4-FFF2-40B4-BE49-F238E27FC236}">
              <a16:creationId xmlns:a16="http://schemas.microsoft.com/office/drawing/2014/main" id="{8DF550F3-942E-4A11-B14B-B001959CD293}"/>
            </a:ext>
          </a:extLst>
        </xdr:cNvPr>
        <xdr:cNvSpPr/>
      </xdr:nvSpPr>
      <xdr:spPr>
        <a:xfrm>
          <a:off x="4084007" y="4544206"/>
          <a:ext cx="78289" cy="100860"/>
        </a:xfrm>
        <a:prstGeom prst="flowChartConnector">
          <a:avLst/>
        </a:prstGeom>
        <a:solidFill>
          <a:srgbClr val="6A0DA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548013</xdr:colOff>
      <xdr:row>46</xdr:row>
      <xdr:rowOff>182672</xdr:rowOff>
    </xdr:from>
    <xdr:to>
      <xdr:col>18</xdr:col>
      <xdr:colOff>339246</xdr:colOff>
      <xdr:row>58</xdr:row>
      <xdr:rowOff>39144</xdr:rowOff>
    </xdr:to>
    <xdr:sp macro="" textlink="">
      <xdr:nvSpPr>
        <xdr:cNvPr id="81" name="Rectangle 80">
          <a:extLst>
            <a:ext uri="{FF2B5EF4-FFF2-40B4-BE49-F238E27FC236}">
              <a16:creationId xmlns:a16="http://schemas.microsoft.com/office/drawing/2014/main" id="{B8653BD5-805D-41B9-B3C6-93CB5BBE869D}"/>
            </a:ext>
          </a:extLst>
        </xdr:cNvPr>
        <xdr:cNvSpPr/>
      </xdr:nvSpPr>
      <xdr:spPr>
        <a:xfrm>
          <a:off x="3614280" y="9185754"/>
          <a:ext cx="7763528" cy="2205102"/>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130480</xdr:colOff>
      <xdr:row>49</xdr:row>
      <xdr:rowOff>52192</xdr:rowOff>
    </xdr:from>
    <xdr:to>
      <xdr:col>18</xdr:col>
      <xdr:colOff>339246</xdr:colOff>
      <xdr:row>50</xdr:row>
      <xdr:rowOff>65240</xdr:rowOff>
    </xdr:to>
    <xdr:sp macro="" textlink="">
      <xdr:nvSpPr>
        <xdr:cNvPr id="82" name="TextBox 81">
          <a:extLst>
            <a:ext uri="{FF2B5EF4-FFF2-40B4-BE49-F238E27FC236}">
              <a16:creationId xmlns:a16="http://schemas.microsoft.com/office/drawing/2014/main" id="{50C365FA-94E5-4D96-84ED-DBCCC259C2EF}"/>
            </a:ext>
          </a:extLst>
        </xdr:cNvPr>
        <xdr:cNvSpPr txBox="1"/>
      </xdr:nvSpPr>
      <xdr:spPr>
        <a:xfrm>
          <a:off x="4423254" y="9642432"/>
          <a:ext cx="6954554" cy="2087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solidFill>
            </a:rPr>
            <a:t>There</a:t>
          </a:r>
          <a:r>
            <a:rPr lang="en-US" sz="1200" baseline="0">
              <a:solidFill>
                <a:schemeClr val="tx1"/>
              </a:solidFill>
            </a:rPr>
            <a:t> has been an overall increase in the average salary of Datascience roles in the past years.</a:t>
          </a:r>
          <a:endParaRPr lang="en-US" sz="1200">
            <a:solidFill>
              <a:schemeClr val="tx1"/>
            </a:solidFill>
          </a:endParaRPr>
        </a:p>
      </xdr:txBody>
    </xdr:sp>
    <xdr:clientData/>
  </xdr:twoCellAnchor>
  <xdr:twoCellAnchor>
    <xdr:from>
      <xdr:col>5</xdr:col>
      <xdr:colOff>534965</xdr:colOff>
      <xdr:row>47</xdr:row>
      <xdr:rowOff>13047</xdr:rowOff>
    </xdr:from>
    <xdr:to>
      <xdr:col>11</xdr:col>
      <xdr:colOff>64586</xdr:colOff>
      <xdr:row>48</xdr:row>
      <xdr:rowOff>91334</xdr:rowOff>
    </xdr:to>
    <xdr:sp macro="" textlink="">
      <xdr:nvSpPr>
        <xdr:cNvPr id="83" name="TextBox 82">
          <a:extLst>
            <a:ext uri="{FF2B5EF4-FFF2-40B4-BE49-F238E27FC236}">
              <a16:creationId xmlns:a16="http://schemas.microsoft.com/office/drawing/2014/main" id="{15A270D3-6817-46F4-954A-DC35A47A4938}"/>
            </a:ext>
          </a:extLst>
        </xdr:cNvPr>
        <xdr:cNvSpPr txBox="1"/>
      </xdr:nvSpPr>
      <xdr:spPr>
        <a:xfrm>
          <a:off x="3601232" y="9211848"/>
          <a:ext cx="3209142" cy="2740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6A0DAD"/>
              </a:solidFill>
              <a:latin typeface="Georgia" panose="02040502050405020303" pitchFamily="18" charset="0"/>
            </a:rPr>
            <a:t>Important</a:t>
          </a:r>
          <a:r>
            <a:rPr lang="en-US" sz="1400" baseline="0">
              <a:solidFill>
                <a:srgbClr val="6A0DAD"/>
              </a:solidFill>
              <a:latin typeface="Georgia" panose="02040502050405020303" pitchFamily="18" charset="0"/>
            </a:rPr>
            <a:t> Insights</a:t>
          </a:r>
          <a:endParaRPr lang="en-US" sz="1400">
            <a:solidFill>
              <a:srgbClr val="6A0DAD"/>
            </a:solidFill>
            <a:latin typeface="Georgia" panose="02040502050405020303" pitchFamily="18" charset="0"/>
          </a:endParaRPr>
        </a:p>
      </xdr:txBody>
    </xdr:sp>
    <xdr:clientData/>
  </xdr:twoCellAnchor>
  <xdr:twoCellAnchor>
    <xdr:from>
      <xdr:col>5</xdr:col>
      <xdr:colOff>548014</xdr:colOff>
      <xdr:row>48</xdr:row>
      <xdr:rowOff>91335</xdr:rowOff>
    </xdr:from>
    <xdr:to>
      <xdr:col>18</xdr:col>
      <xdr:colOff>339246</xdr:colOff>
      <xdr:row>48</xdr:row>
      <xdr:rowOff>100859</xdr:rowOff>
    </xdr:to>
    <xdr:cxnSp macro="">
      <xdr:nvCxnSpPr>
        <xdr:cNvPr id="84" name="Straight Connector 83">
          <a:extLst>
            <a:ext uri="{FF2B5EF4-FFF2-40B4-BE49-F238E27FC236}">
              <a16:creationId xmlns:a16="http://schemas.microsoft.com/office/drawing/2014/main" id="{F769975D-5D71-4EA2-9757-77BFD73C265F}"/>
            </a:ext>
          </a:extLst>
        </xdr:cNvPr>
        <xdr:cNvCxnSpPr/>
      </xdr:nvCxnSpPr>
      <xdr:spPr>
        <a:xfrm flipV="1">
          <a:off x="3614281" y="9485856"/>
          <a:ext cx="7763527" cy="9524"/>
        </a:xfrm>
        <a:prstGeom prst="line">
          <a:avLst/>
        </a:prstGeom>
        <a:ln>
          <a:solidFill>
            <a:srgbClr val="6A0DAD"/>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339247</xdr:colOff>
      <xdr:row>49</xdr:row>
      <xdr:rowOff>65239</xdr:rowOff>
    </xdr:from>
    <xdr:to>
      <xdr:col>7</xdr:col>
      <xdr:colOff>143527</xdr:colOff>
      <xdr:row>50</xdr:row>
      <xdr:rowOff>117431</xdr:rowOff>
    </xdr:to>
    <xdr:sp macro="" textlink="">
      <xdr:nvSpPr>
        <xdr:cNvPr id="88" name="Arrow: Right 87">
          <a:extLst>
            <a:ext uri="{FF2B5EF4-FFF2-40B4-BE49-F238E27FC236}">
              <a16:creationId xmlns:a16="http://schemas.microsoft.com/office/drawing/2014/main" id="{11DD7F00-C389-40D9-8CD8-9DE4ADD5E713}"/>
            </a:ext>
          </a:extLst>
        </xdr:cNvPr>
        <xdr:cNvSpPr/>
      </xdr:nvSpPr>
      <xdr:spPr>
        <a:xfrm>
          <a:off x="4018768" y="9655479"/>
          <a:ext cx="417533" cy="247911"/>
        </a:xfrm>
        <a:prstGeom prst="rightArrow">
          <a:avLst/>
        </a:prstGeom>
        <a:solidFill>
          <a:srgbClr val="6A0DA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322022</xdr:colOff>
      <xdr:row>51</xdr:row>
      <xdr:rowOff>48016</xdr:rowOff>
    </xdr:from>
    <xdr:to>
      <xdr:col>7</xdr:col>
      <xdr:colOff>126302</xdr:colOff>
      <xdr:row>52</xdr:row>
      <xdr:rowOff>100208</xdr:rowOff>
    </xdr:to>
    <xdr:sp macro="" textlink="">
      <xdr:nvSpPr>
        <xdr:cNvPr id="90" name="Arrow: Right 89">
          <a:extLst>
            <a:ext uri="{FF2B5EF4-FFF2-40B4-BE49-F238E27FC236}">
              <a16:creationId xmlns:a16="http://schemas.microsoft.com/office/drawing/2014/main" id="{DB5433D5-5148-4369-8E5B-EEB9E990DA2D}"/>
            </a:ext>
          </a:extLst>
        </xdr:cNvPr>
        <xdr:cNvSpPr/>
      </xdr:nvSpPr>
      <xdr:spPr>
        <a:xfrm>
          <a:off x="4001543" y="10029694"/>
          <a:ext cx="417533" cy="247911"/>
        </a:xfrm>
        <a:prstGeom prst="rightArrow">
          <a:avLst/>
        </a:prstGeom>
        <a:solidFill>
          <a:srgbClr val="6A0DA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343943</xdr:colOff>
      <xdr:row>53</xdr:row>
      <xdr:rowOff>30794</xdr:rowOff>
    </xdr:from>
    <xdr:to>
      <xdr:col>7</xdr:col>
      <xdr:colOff>148223</xdr:colOff>
      <xdr:row>54</xdr:row>
      <xdr:rowOff>82985</xdr:rowOff>
    </xdr:to>
    <xdr:sp macro="" textlink="">
      <xdr:nvSpPr>
        <xdr:cNvPr id="91" name="Arrow: Right 90">
          <a:extLst>
            <a:ext uri="{FF2B5EF4-FFF2-40B4-BE49-F238E27FC236}">
              <a16:creationId xmlns:a16="http://schemas.microsoft.com/office/drawing/2014/main" id="{9BA66196-D769-4F68-B5EC-B3186CE2267C}"/>
            </a:ext>
          </a:extLst>
        </xdr:cNvPr>
        <xdr:cNvSpPr/>
      </xdr:nvSpPr>
      <xdr:spPr>
        <a:xfrm>
          <a:off x="4023464" y="10403910"/>
          <a:ext cx="417533" cy="247911"/>
        </a:xfrm>
        <a:prstGeom prst="rightArrow">
          <a:avLst/>
        </a:prstGeom>
        <a:solidFill>
          <a:srgbClr val="6A0DA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156575</xdr:colOff>
      <xdr:row>51</xdr:row>
      <xdr:rowOff>39144</xdr:rowOff>
    </xdr:from>
    <xdr:to>
      <xdr:col>18</xdr:col>
      <xdr:colOff>26096</xdr:colOff>
      <xdr:row>52</xdr:row>
      <xdr:rowOff>65240</xdr:rowOff>
    </xdr:to>
    <xdr:sp macro="" textlink="">
      <xdr:nvSpPr>
        <xdr:cNvPr id="92" name="TextBox 91">
          <a:extLst>
            <a:ext uri="{FF2B5EF4-FFF2-40B4-BE49-F238E27FC236}">
              <a16:creationId xmlns:a16="http://schemas.microsoft.com/office/drawing/2014/main" id="{0A6A40CA-FDF4-4043-AC7A-5566EC86538A}"/>
            </a:ext>
          </a:extLst>
        </xdr:cNvPr>
        <xdr:cNvSpPr txBox="1"/>
      </xdr:nvSpPr>
      <xdr:spPr>
        <a:xfrm>
          <a:off x="4449349" y="10020822"/>
          <a:ext cx="6615309" cy="2218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solidFill>
            </a:rPr>
            <a:t>63%</a:t>
          </a:r>
          <a:r>
            <a:rPr lang="en-US" sz="1200" baseline="0">
              <a:solidFill>
                <a:schemeClr val="tx1"/>
              </a:solidFill>
            </a:rPr>
            <a:t> of Data Science roles are fully remote, possiblly due to the COVID 19 pandemic.</a:t>
          </a:r>
          <a:endParaRPr lang="en-US" sz="1200">
            <a:solidFill>
              <a:schemeClr val="tx1"/>
            </a:solidFill>
          </a:endParaRPr>
        </a:p>
      </xdr:txBody>
    </xdr:sp>
    <xdr:clientData/>
  </xdr:twoCellAnchor>
  <xdr:twoCellAnchor>
    <xdr:from>
      <xdr:col>7</xdr:col>
      <xdr:colOff>156575</xdr:colOff>
      <xdr:row>53</xdr:row>
      <xdr:rowOff>13049</xdr:rowOff>
    </xdr:from>
    <xdr:to>
      <xdr:col>17</xdr:col>
      <xdr:colOff>495822</xdr:colOff>
      <xdr:row>54</xdr:row>
      <xdr:rowOff>117431</xdr:rowOff>
    </xdr:to>
    <xdr:sp macro="" textlink="">
      <xdr:nvSpPr>
        <xdr:cNvPr id="93" name="TextBox 92">
          <a:extLst>
            <a:ext uri="{FF2B5EF4-FFF2-40B4-BE49-F238E27FC236}">
              <a16:creationId xmlns:a16="http://schemas.microsoft.com/office/drawing/2014/main" id="{2E2FAF46-A082-419B-8399-B04B7931B413}"/>
            </a:ext>
          </a:extLst>
        </xdr:cNvPr>
        <xdr:cNvSpPr txBox="1"/>
      </xdr:nvSpPr>
      <xdr:spPr>
        <a:xfrm>
          <a:off x="4449349" y="10386165"/>
          <a:ext cx="6471781" cy="3001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solidFill>
            </a:rPr>
            <a:t>Contract employees are getting</a:t>
          </a:r>
          <a:r>
            <a:rPr lang="en-US" sz="1200" baseline="0">
              <a:solidFill>
                <a:schemeClr val="tx1"/>
              </a:solidFill>
            </a:rPr>
            <a:t> paid the highest salaries with an average salary of $185K.</a:t>
          </a:r>
          <a:endParaRPr lang="en-US" sz="1200">
            <a:solidFill>
              <a:schemeClr val="tx1"/>
            </a:solidFill>
          </a:endParaRPr>
        </a:p>
      </xdr:txBody>
    </xdr:sp>
    <xdr:clientData/>
  </xdr:twoCellAnchor>
  <xdr:twoCellAnchor>
    <xdr:from>
      <xdr:col>6</xdr:col>
      <xdr:colOff>250375</xdr:colOff>
      <xdr:row>24</xdr:row>
      <xdr:rowOff>155122</xdr:rowOff>
    </xdr:from>
    <xdr:to>
      <xdr:col>8</xdr:col>
      <xdr:colOff>193827</xdr:colOff>
      <xdr:row>28</xdr:row>
      <xdr:rowOff>187059</xdr:rowOff>
    </xdr:to>
    <xdr:grpSp>
      <xdr:nvGrpSpPr>
        <xdr:cNvPr id="89" name="Group 88">
          <a:extLst>
            <a:ext uri="{FF2B5EF4-FFF2-40B4-BE49-F238E27FC236}">
              <a16:creationId xmlns:a16="http://schemas.microsoft.com/office/drawing/2014/main" id="{CEF817B4-839F-4427-AC04-4445386B0142}"/>
            </a:ext>
          </a:extLst>
        </xdr:cNvPr>
        <xdr:cNvGrpSpPr/>
      </xdr:nvGrpSpPr>
      <xdr:grpSpPr>
        <a:xfrm>
          <a:off x="3924304" y="4727122"/>
          <a:ext cx="1168094" cy="793937"/>
          <a:chOff x="10353508" y="9546762"/>
          <a:chExt cx="933450" cy="476250"/>
        </a:xfrm>
      </xdr:grpSpPr>
      <xdr:sp macro="" textlink="$AF$5">
        <xdr:nvSpPr>
          <xdr:cNvPr id="95" name="Rectangle: Rounded Corners 94">
            <a:extLst>
              <a:ext uri="{FF2B5EF4-FFF2-40B4-BE49-F238E27FC236}">
                <a16:creationId xmlns:a16="http://schemas.microsoft.com/office/drawing/2014/main" id="{4F86521D-FA61-4850-BFAB-F273062EDE74}"/>
              </a:ext>
            </a:extLst>
          </xdr:cNvPr>
          <xdr:cNvSpPr/>
        </xdr:nvSpPr>
        <xdr:spPr>
          <a:xfrm>
            <a:off x="10353508" y="9546762"/>
            <a:ext cx="933450" cy="476250"/>
          </a:xfrm>
          <a:prstGeom prst="roundRect">
            <a:avLst>
              <a:gd name="adj" fmla="val 30953"/>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F777EC6-2409-4513-B585-74C37BF5C0A0}" type="TxLink">
              <a:rPr lang="en-US" sz="1200" b="0" i="0" u="none" strike="noStrike">
                <a:solidFill>
                  <a:srgbClr val="000000"/>
                </a:solidFill>
                <a:latin typeface="Segoe UI" panose="020B0502040204020203" pitchFamily="34" charset="0"/>
                <a:ea typeface="+mn-ea"/>
                <a:cs typeface="Segoe UI" panose="020B0502040204020203" pitchFamily="34" charset="0"/>
              </a:rPr>
              <a:pPr marL="0" indent="0" algn="ctr"/>
              <a:t>63%</a:t>
            </a:fld>
            <a:endParaRPr lang="en-US" sz="1200" b="0" i="0" u="none" strike="noStrike">
              <a:solidFill>
                <a:srgbClr val="000000"/>
              </a:solidFill>
              <a:latin typeface="Segoe UI" panose="020B0502040204020203" pitchFamily="34" charset="0"/>
              <a:ea typeface="+mn-ea"/>
              <a:cs typeface="Segoe UI" panose="020B0502040204020203" pitchFamily="34" charset="0"/>
            </a:endParaRPr>
          </a:p>
        </xdr:txBody>
      </xdr:sp>
      <xdr:sp macro="" textlink="$G$39">
        <xdr:nvSpPr>
          <xdr:cNvPr id="98" name="TextBox 97">
            <a:extLst>
              <a:ext uri="{FF2B5EF4-FFF2-40B4-BE49-F238E27FC236}">
                <a16:creationId xmlns:a16="http://schemas.microsoft.com/office/drawing/2014/main" id="{55E4C44C-560A-4326-A342-4379F1E2FC0A}"/>
              </a:ext>
            </a:extLst>
          </xdr:cNvPr>
          <xdr:cNvSpPr txBox="1"/>
        </xdr:nvSpPr>
        <xdr:spPr>
          <a:xfrm>
            <a:off x="10372829" y="9777413"/>
            <a:ext cx="903030" cy="1916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800" b="0" i="0" u="none" strike="noStrike">
                <a:solidFill>
                  <a:srgbClr val="002060"/>
                </a:solidFill>
                <a:latin typeface="Segoe UI" panose="020B0502040204020203" pitchFamily="34" charset="0"/>
                <a:ea typeface="+mn-ea"/>
                <a:cs typeface="Segoe UI" panose="020B0502040204020203" pitchFamily="34" charset="0"/>
              </a:rPr>
              <a:t>Fully Remote</a:t>
            </a:r>
          </a:p>
        </xdr:txBody>
      </xdr:sp>
    </xdr:grpSp>
    <xdr:clientData/>
  </xdr:twoCellAnchor>
  <xdr:twoCellAnchor>
    <xdr:from>
      <xdr:col>6</xdr:col>
      <xdr:colOff>258537</xdr:colOff>
      <xdr:row>21</xdr:row>
      <xdr:rowOff>13608</xdr:rowOff>
    </xdr:from>
    <xdr:to>
      <xdr:col>8</xdr:col>
      <xdr:colOff>201989</xdr:colOff>
      <xdr:row>25</xdr:row>
      <xdr:rowOff>45545</xdr:rowOff>
    </xdr:to>
    <xdr:grpSp>
      <xdr:nvGrpSpPr>
        <xdr:cNvPr id="99" name="Group 98">
          <a:extLst>
            <a:ext uri="{FF2B5EF4-FFF2-40B4-BE49-F238E27FC236}">
              <a16:creationId xmlns:a16="http://schemas.microsoft.com/office/drawing/2014/main" id="{2615D965-6FE5-41F1-9877-C8120513CE19}"/>
            </a:ext>
          </a:extLst>
        </xdr:cNvPr>
        <xdr:cNvGrpSpPr/>
      </xdr:nvGrpSpPr>
      <xdr:grpSpPr>
        <a:xfrm>
          <a:off x="3932466" y="4014108"/>
          <a:ext cx="1168094" cy="793937"/>
          <a:chOff x="10353508" y="9546762"/>
          <a:chExt cx="933450" cy="476250"/>
        </a:xfrm>
      </xdr:grpSpPr>
      <xdr:sp macro="" textlink="$AD$5">
        <xdr:nvSpPr>
          <xdr:cNvPr id="100" name="Rectangle: Rounded Corners 99">
            <a:extLst>
              <a:ext uri="{FF2B5EF4-FFF2-40B4-BE49-F238E27FC236}">
                <a16:creationId xmlns:a16="http://schemas.microsoft.com/office/drawing/2014/main" id="{1607E978-6D13-4F25-9274-195C3A0F58FE}"/>
              </a:ext>
            </a:extLst>
          </xdr:cNvPr>
          <xdr:cNvSpPr/>
        </xdr:nvSpPr>
        <xdr:spPr>
          <a:xfrm>
            <a:off x="10353508" y="9546762"/>
            <a:ext cx="933450" cy="476250"/>
          </a:xfrm>
          <a:prstGeom prst="roundRect">
            <a:avLst>
              <a:gd name="adj" fmla="val 30953"/>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1335360-EDFB-41EF-B0DB-D59EC994EDA2}" type="TxLink">
              <a:rPr lang="en-US" sz="1200" b="0" i="0" u="none" strike="noStrike">
                <a:solidFill>
                  <a:srgbClr val="000000"/>
                </a:solidFill>
                <a:latin typeface="Segoe UI" panose="020B0502040204020203" pitchFamily="34" charset="0"/>
                <a:cs typeface="Segoe UI" panose="020B0502040204020203" pitchFamily="34" charset="0"/>
              </a:rPr>
              <a:t>21%</a:t>
            </a:fld>
            <a:endParaRPr lang="en-US" sz="1200">
              <a:solidFill>
                <a:srgbClr val="6A0DAD"/>
              </a:solidFill>
              <a:latin typeface="Segoe UI" panose="020B0502040204020203" pitchFamily="34" charset="0"/>
              <a:cs typeface="Segoe UI" panose="020B0502040204020203" pitchFamily="34" charset="0"/>
            </a:endParaRPr>
          </a:p>
        </xdr:txBody>
      </xdr:sp>
      <xdr:sp macro="" textlink="$G$39">
        <xdr:nvSpPr>
          <xdr:cNvPr id="101" name="TextBox 100">
            <a:extLst>
              <a:ext uri="{FF2B5EF4-FFF2-40B4-BE49-F238E27FC236}">
                <a16:creationId xmlns:a16="http://schemas.microsoft.com/office/drawing/2014/main" id="{C4585EBA-3965-4DA4-B0A4-02E8EA154389}"/>
              </a:ext>
            </a:extLst>
          </xdr:cNvPr>
          <xdr:cNvSpPr txBox="1"/>
        </xdr:nvSpPr>
        <xdr:spPr>
          <a:xfrm>
            <a:off x="10372829" y="9769250"/>
            <a:ext cx="903030" cy="1916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aseline="0">
                <a:solidFill>
                  <a:srgbClr val="6A0DAD"/>
                </a:solidFill>
                <a:latin typeface="Segoe UI" panose="020B0502040204020203" pitchFamily="34" charset="0"/>
                <a:cs typeface="Segoe UI" panose="020B0502040204020203" pitchFamily="34" charset="0"/>
              </a:rPr>
              <a:t>No Remote</a:t>
            </a:r>
            <a:endParaRPr lang="en-US" sz="800">
              <a:solidFill>
                <a:srgbClr val="6A0DAD"/>
              </a:solidFill>
              <a:latin typeface="Segoe UI" panose="020B0502040204020203" pitchFamily="34" charset="0"/>
              <a:cs typeface="Segoe UI" panose="020B0502040204020203" pitchFamily="34" charset="0"/>
            </a:endParaRPr>
          </a:p>
        </xdr:txBody>
      </xdr:sp>
    </xdr:grpSp>
    <xdr:clientData/>
  </xdr:twoCellAnchor>
  <xdr:twoCellAnchor>
    <xdr:from>
      <xdr:col>6</xdr:col>
      <xdr:colOff>244928</xdr:colOff>
      <xdr:row>23</xdr:row>
      <xdr:rowOff>27214</xdr:rowOff>
    </xdr:from>
    <xdr:to>
      <xdr:col>8</xdr:col>
      <xdr:colOff>188380</xdr:colOff>
      <xdr:row>27</xdr:row>
      <xdr:rowOff>18330</xdr:rowOff>
    </xdr:to>
    <xdr:grpSp>
      <xdr:nvGrpSpPr>
        <xdr:cNvPr id="102" name="Group 101">
          <a:extLst>
            <a:ext uri="{FF2B5EF4-FFF2-40B4-BE49-F238E27FC236}">
              <a16:creationId xmlns:a16="http://schemas.microsoft.com/office/drawing/2014/main" id="{CFCEC71C-44A2-476F-A1BD-849B3FD9E072}"/>
            </a:ext>
          </a:extLst>
        </xdr:cNvPr>
        <xdr:cNvGrpSpPr/>
      </xdr:nvGrpSpPr>
      <xdr:grpSpPr>
        <a:xfrm>
          <a:off x="3918857" y="4408714"/>
          <a:ext cx="1168094" cy="753116"/>
          <a:chOff x="10353508" y="9546762"/>
          <a:chExt cx="933450" cy="476250"/>
        </a:xfrm>
      </xdr:grpSpPr>
      <xdr:sp macro="" textlink="$AE$5">
        <xdr:nvSpPr>
          <xdr:cNvPr id="103" name="Rectangle: Rounded Corners 102">
            <a:extLst>
              <a:ext uri="{FF2B5EF4-FFF2-40B4-BE49-F238E27FC236}">
                <a16:creationId xmlns:a16="http://schemas.microsoft.com/office/drawing/2014/main" id="{6D353A2B-0B07-49C9-8B28-1F871816B89D}"/>
              </a:ext>
            </a:extLst>
          </xdr:cNvPr>
          <xdr:cNvSpPr/>
        </xdr:nvSpPr>
        <xdr:spPr>
          <a:xfrm>
            <a:off x="10353508" y="9546762"/>
            <a:ext cx="933450" cy="476250"/>
          </a:xfrm>
          <a:prstGeom prst="roundRect">
            <a:avLst>
              <a:gd name="adj" fmla="val 30953"/>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3EE3134-D611-4219-BCB2-C5C399A431B4}" type="TxLink">
              <a:rPr lang="en-US" sz="1200" b="0" i="0" u="none" strike="noStrike">
                <a:solidFill>
                  <a:srgbClr val="000000"/>
                </a:solidFill>
                <a:latin typeface="Segoe UI" panose="020B0502040204020203" pitchFamily="34" charset="0"/>
                <a:ea typeface="+mn-ea"/>
                <a:cs typeface="Segoe UI" panose="020B0502040204020203" pitchFamily="34" charset="0"/>
              </a:rPr>
              <a:pPr marL="0" indent="0" algn="ctr"/>
              <a:t>16%</a:t>
            </a:fld>
            <a:endParaRPr lang="en-US" sz="1200" b="0" i="0" u="none" strike="noStrike">
              <a:solidFill>
                <a:srgbClr val="000000"/>
              </a:solidFill>
              <a:latin typeface="Segoe UI" panose="020B0502040204020203" pitchFamily="34" charset="0"/>
              <a:ea typeface="+mn-ea"/>
              <a:cs typeface="Segoe UI" panose="020B0502040204020203" pitchFamily="34" charset="0"/>
            </a:endParaRPr>
          </a:p>
        </xdr:txBody>
      </xdr:sp>
      <xdr:sp macro="" textlink="$G$39">
        <xdr:nvSpPr>
          <xdr:cNvPr id="104" name="TextBox 103">
            <a:extLst>
              <a:ext uri="{FF2B5EF4-FFF2-40B4-BE49-F238E27FC236}">
                <a16:creationId xmlns:a16="http://schemas.microsoft.com/office/drawing/2014/main" id="{01B8013A-A0E2-4EC2-A4BF-31D4BC605665}"/>
              </a:ext>
            </a:extLst>
          </xdr:cNvPr>
          <xdr:cNvSpPr txBox="1"/>
        </xdr:nvSpPr>
        <xdr:spPr>
          <a:xfrm>
            <a:off x="10372829" y="9785575"/>
            <a:ext cx="903030" cy="1916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800" b="0" i="0" u="none" strike="noStrike">
                <a:solidFill>
                  <a:srgbClr val="002060"/>
                </a:solidFill>
                <a:latin typeface="Segoe UI" panose="020B0502040204020203" pitchFamily="34" charset="0"/>
                <a:ea typeface="+mn-ea"/>
                <a:cs typeface="Segoe UI" panose="020B0502040204020203" pitchFamily="34" charset="0"/>
              </a:rPr>
              <a:t>Partially Remote</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276225</xdr:colOff>
      <xdr:row>1</xdr:row>
      <xdr:rowOff>180975</xdr:rowOff>
    </xdr:from>
    <xdr:to>
      <xdr:col>16</xdr:col>
      <xdr:colOff>446663</xdr:colOff>
      <xdr:row>64</xdr:row>
      <xdr:rowOff>131894</xdr:rowOff>
    </xdr:to>
    <xdr:pic>
      <xdr:nvPicPr>
        <xdr:cNvPr id="2" name="Picture 1">
          <a:extLst>
            <a:ext uri="{FF2B5EF4-FFF2-40B4-BE49-F238E27FC236}">
              <a16:creationId xmlns:a16="http://schemas.microsoft.com/office/drawing/2014/main" id="{B1F517E0-9E73-474B-8692-1001F2E48D0F}"/>
            </a:ext>
          </a:extLst>
        </xdr:cNvPr>
        <xdr:cNvPicPr>
          <a:picLocks noChangeAspect="1"/>
        </xdr:cNvPicPr>
      </xdr:nvPicPr>
      <xdr:blipFill>
        <a:blip xmlns:r="http://schemas.openxmlformats.org/officeDocument/2006/relationships" r:embed="rId1"/>
        <a:stretch>
          <a:fillRect/>
        </a:stretch>
      </xdr:blipFill>
      <xdr:spPr>
        <a:xfrm>
          <a:off x="2105025" y="371475"/>
          <a:ext cx="8095238" cy="1195241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DIAN" refreshedDate="44939.517843981484" createdVersion="5" refreshedVersion="6" minRefreshableVersion="3" recordCount="0" supportSubquery="1" supportAdvancedDrill="1" xr:uid="{00000000-000A-0000-FFFF-FFFF28000000}">
  <cacheSource type="external" connectionId="1"/>
  <cacheFields count="4">
    <cacheField name="[Measures].[Average Salary]" caption="Average Salary" numFmtId="0" hierarchy="32" level="32767"/>
    <cacheField name="[Table2].[Job Title].[Job Title]" caption="Job Title" numFmtId="0" hierarchy="4" level="1">
      <sharedItems count="5">
        <s v="Data Analytics Lead"/>
        <s v="Director of Data Science"/>
        <s v="Financial Data Analyst"/>
        <s v="Principal Data Engineer"/>
        <s v="Principal Data Scientist"/>
      </sharedItems>
    </cacheField>
    <cacheField name="[Table2].[Salary in USD].[Salary in USD]" caption="Salary in USD" numFmtId="0" hierarchy="7" level="1">
      <sharedItems containsSemiMixedTypes="0" containsNonDate="0" containsString="0"/>
    </cacheField>
    <cacheField name="[Table2].[Company Size].[Company Size]" caption="Company Size" numFmtId="0" hierarchy="11" level="1">
      <sharedItems containsSemiMixedTypes="0" containsNonDate="0" containsString="0"/>
    </cacheField>
  </cacheFields>
  <cacheHierarchies count="41">
    <cacheHierarchy uniqueName="[Table2].[ID]" caption="ID" attribute="1" defaultMemberUniqueName="[Table2].[ID].[All]" allUniqueName="[Table2].[ID].[All]" dimensionUniqueName="[Table2]" displayFolder="" count="0" memberValueDatatype="20" unbalanced="0"/>
    <cacheHierarchy uniqueName="[Table2].[Work Year]" caption="Work Year" attribute="1" defaultMemberUniqueName="[Table2].[Work Year].[All]" allUniqueName="[Table2].[Work Year].[All]" dimensionUniqueName="[Table2]" displayFolder="" count="2" memberValueDatatype="20" unbalanced="0"/>
    <cacheHierarchy uniqueName="[Table2].[Experience Level]" caption="Experience Level" attribute="1" defaultMemberUniqueName="[Table2].[Experience Level].[All]" allUniqueName="[Table2].[Experience Level].[All]" dimensionUniqueName="[Table2]" displayFolder="" count="0" memberValueDatatype="130" unbalanced="0"/>
    <cacheHierarchy uniqueName="[Table2].[Employment Type]" caption="Employment Type" attribute="1" defaultMemberUniqueName="[Table2].[Employment Type].[All]" allUniqueName="[Table2].[Employment Type].[All]" dimensionUniqueName="[Table2]" displayFolder="" count="2" memberValueDatatype="130" unbalanced="0"/>
    <cacheHierarchy uniqueName="[Table2].[Job Title]" caption="Job Title" attribute="1" defaultMemberUniqueName="[Table2].[Job Title].[All]" allUniqueName="[Table2].[Job Title].[All]" dimensionUniqueName="[Table2]" displayFolder="" count="2" memberValueDatatype="130" unbalanced="0">
      <fieldsUsage count="2">
        <fieldUsage x="-1"/>
        <fieldUsage x="1"/>
      </fieldsUsage>
    </cacheHierarchy>
    <cacheHierarchy uniqueName="[Table2].[Salary]" caption="Salary" attribute="1" defaultMemberUniqueName="[Table2].[Salary].[All]" allUniqueName="[Table2].[Salary].[All]" dimensionUniqueName="[Table2]" displayFolder="" count="0" memberValueDatatype="20" unbalanced="0"/>
    <cacheHierarchy uniqueName="[Table2].[Salary Currency]" caption="Salary Currency" attribute="1" defaultMemberUniqueName="[Table2].[Salary Currency].[All]" allUniqueName="[Table2].[Salary Currency].[All]" dimensionUniqueName="[Table2]" displayFolder="" count="0" memberValueDatatype="130" unbalanced="0"/>
    <cacheHierarchy uniqueName="[Table2].[Salary in USD]" caption="Salary in USD" attribute="1" defaultMemberUniqueName="[Table2].[Salary in USD].[All]" allUniqueName="[Table2].[Salary in USD].[All]" dimensionUniqueName="[Table2]" displayFolder="" count="2" memberValueDatatype="20" unbalanced="0">
      <fieldsUsage count="2">
        <fieldUsage x="-1"/>
        <fieldUsage x="2"/>
      </fieldsUsage>
    </cacheHierarchy>
    <cacheHierarchy uniqueName="[Table2].[Employee Residence]" caption="Employee Residence" attribute="1" defaultMemberUniqueName="[Table2].[Employee Residence].[All]" allUniqueName="[Table2].[Employee Residence].[All]" dimensionUniqueName="[Table2]" displayFolder="" count="0" memberValueDatatype="130" unbalanced="0"/>
    <cacheHierarchy uniqueName="[Table2].[Remote Ratio]" caption="Remote Ratio" attribute="1" defaultMemberUniqueName="[Table2].[Remote Ratio].[All]" allUniqueName="[Table2].[Remote Ratio].[All]" dimensionUniqueName="[Table2]" displayFolder="" count="0" memberValueDatatype="20" unbalanced="0"/>
    <cacheHierarchy uniqueName="[Table2].[Company Location]" caption="Company Location" attribute="1" defaultMemberUniqueName="[Table2].[Company Location].[All]" allUniqueName="[Table2].[Company Location].[All]" dimensionUniqueName="[Table2]" displayFolder="" count="0" memberValueDatatype="130" unbalanced="0"/>
    <cacheHierarchy uniqueName="[Table2].[Company Size]" caption="Company Size" attribute="1" defaultMemberUniqueName="[Table2].[Company Size].[All]" allUniqueName="[Table2].[Company Size].[All]" dimensionUniqueName="[Table2]" displayFolder="" count="2" memberValueDatatype="130" unbalanced="0">
      <fieldsUsage count="2">
        <fieldUsage x="-1"/>
        <fieldUsage x="3"/>
      </fieldsUsage>
    </cacheHierarchy>
    <cacheHierarchy uniqueName="[Table22].[ID]" caption="ID" attribute="1" defaultMemberUniqueName="[Table22].[ID].[All]" allUniqueName="[Table22].[ID].[All]" dimensionUniqueName="[Table22]" displayFolder="" count="0" memberValueDatatype="20" unbalanced="0"/>
    <cacheHierarchy uniqueName="[Table22].[Work Year]" caption="Work Year" attribute="1" defaultMemberUniqueName="[Table22].[Work Year].[All]" allUniqueName="[Table22].[Work Year].[All]" dimensionUniqueName="[Table22]" displayFolder="" count="0" memberValueDatatype="20" unbalanced="0"/>
    <cacheHierarchy uniqueName="[Table22].[Experience Level]" caption="Experience Level" attribute="1" defaultMemberUniqueName="[Table22].[Experience Level].[All]" allUniqueName="[Table22].[Experience Level].[All]" dimensionUniqueName="[Table22]" displayFolder="" count="0" memberValueDatatype="130" unbalanced="0"/>
    <cacheHierarchy uniqueName="[Table22].[Employment Type]" caption="Employment Type" attribute="1" defaultMemberUniqueName="[Table22].[Employment Type].[All]" allUniqueName="[Table22].[Employment Type].[All]" dimensionUniqueName="[Table22]" displayFolder="" count="0" memberValueDatatype="130" unbalanced="0"/>
    <cacheHierarchy uniqueName="[Table22].[Job Title]" caption="Job Title" attribute="1" defaultMemberUniqueName="[Table22].[Job Title].[All]" allUniqueName="[Table22].[Job Title].[All]" dimensionUniqueName="[Table22]" displayFolder="" count="0" memberValueDatatype="130" unbalanced="0"/>
    <cacheHierarchy uniqueName="[Table22].[Salary]" caption="Salary" attribute="1" defaultMemberUniqueName="[Table22].[Salary].[All]" allUniqueName="[Table22].[Salary].[All]" dimensionUniqueName="[Table22]" displayFolder="" count="0" memberValueDatatype="20" unbalanced="0"/>
    <cacheHierarchy uniqueName="[Table22].[Salary Currency]" caption="Salary Currency" attribute="1" defaultMemberUniqueName="[Table22].[Salary Currency].[All]" allUniqueName="[Table22].[Salary Currency].[All]" dimensionUniqueName="[Table22]" displayFolder="" count="0" memberValueDatatype="130" unbalanced="0"/>
    <cacheHierarchy uniqueName="[Table22].[Salary in USD]" caption="Salary in USD" attribute="1" defaultMemberUniqueName="[Table22].[Salary in USD].[All]" allUniqueName="[Table22].[Salary in USD].[All]" dimensionUniqueName="[Table22]" displayFolder="" count="0" memberValueDatatype="20" unbalanced="0"/>
    <cacheHierarchy uniqueName="[Table22].[Employee Residence]" caption="Employee Residence" attribute="1" defaultMemberUniqueName="[Table22].[Employee Residence].[All]" allUniqueName="[Table22].[Employee Residence].[All]" dimensionUniqueName="[Table22]" displayFolder="" count="0" memberValueDatatype="130" unbalanced="0"/>
    <cacheHierarchy uniqueName="[Table22].[Remote Ratio]" caption="Remote Ratio" attribute="1" defaultMemberUniqueName="[Table22].[Remote Ratio].[All]" allUniqueName="[Table22].[Remote Ratio].[All]" dimensionUniqueName="[Table22]" displayFolder="" count="0" memberValueDatatype="20" unbalanced="0"/>
    <cacheHierarchy uniqueName="[Table22].[Company Location]" caption="Company Location" attribute="1" defaultMemberUniqueName="[Table22].[Company Location].[All]" allUniqueName="[Table22].[Company Location].[All]" dimensionUniqueName="[Table22]" displayFolder="" count="0" memberValueDatatype="130" unbalanced="0"/>
    <cacheHierarchy uniqueName="[Table22].[Company Size]" caption="Company Size" attribute="1" defaultMemberUniqueName="[Table22].[Company Size].[All]" allUniqueName="[Table22].[Company Size].[All]" dimensionUniqueName="[Table22]" displayFolder="" count="0" memberValueDatatype="130" unbalanced="0"/>
    <cacheHierarchy uniqueName="[Table22].[Remote]" caption="Remote" attribute="1" defaultMemberUniqueName="[Table22].[Remote].[All]" allUniqueName="[Table22].[Remote].[All]" dimensionUniqueName="[Table22]" displayFolder="" count="0" memberValueDatatype="130" unbalanced="0"/>
    <cacheHierarchy uniqueName="[Measures].[Sum of Salary in USD]" caption="Sum of Salary in USD" measure="1" displayFolder="" measureGroup="Table2" count="0">
      <extLst>
        <ext xmlns:x15="http://schemas.microsoft.com/office/spreadsheetml/2010/11/main" uri="{B97F6D7D-B522-45F9-BDA1-12C45D357490}">
          <x15:cacheHierarchy aggregatedColumn="7"/>
        </ext>
      </extLst>
    </cacheHierarchy>
    <cacheHierarchy uniqueName="[Measures].[Sum of Work Year]" caption="Sum of Work Year" measure="1" displayFolder="" measureGroup="Table2" count="0">
      <extLst>
        <ext xmlns:x15="http://schemas.microsoft.com/office/spreadsheetml/2010/11/main" uri="{B97F6D7D-B522-45F9-BDA1-12C45D357490}">
          <x15:cacheHierarchy aggregatedColumn="1"/>
        </ext>
      </extLst>
    </cacheHierarchy>
    <cacheHierarchy uniqueName="[Measures].[Count of Job Title]" caption="Count of Job Title" measure="1" displayFolder="" measureGroup="Table2" count="0">
      <extLst>
        <ext xmlns:x15="http://schemas.microsoft.com/office/spreadsheetml/2010/11/main" uri="{B97F6D7D-B522-45F9-BDA1-12C45D357490}">
          <x15:cacheHierarchy aggregatedColumn="4"/>
        </ext>
      </extLst>
    </cacheHierarchy>
    <cacheHierarchy uniqueName="[Measures].[Sum of Remote Ratio]" caption="Sum of Remote Ratio" measure="1" displayFolder="" measureGroup="Table2" count="0">
      <extLst>
        <ext xmlns:x15="http://schemas.microsoft.com/office/spreadsheetml/2010/11/main" uri="{B97F6D7D-B522-45F9-BDA1-12C45D357490}">
          <x15:cacheHierarchy aggregatedColumn="9"/>
        </ext>
      </extLst>
    </cacheHierarchy>
    <cacheHierarchy uniqueName="[Measures].[Count of Remote Ratio]" caption="Count of Remote Ratio" measure="1" displayFolder="" measureGroup="Table2" count="0">
      <extLst>
        <ext xmlns:x15="http://schemas.microsoft.com/office/spreadsheetml/2010/11/main" uri="{B97F6D7D-B522-45F9-BDA1-12C45D357490}">
          <x15:cacheHierarchy aggregatedColumn="9"/>
        </ext>
      </extLst>
    </cacheHierarchy>
    <cacheHierarchy uniqueName="[Measures].[Sum of Work Year 2]" caption="Sum of Work Year 2" measure="1" displayFolder="" measureGroup="Table22" count="0">
      <extLst>
        <ext xmlns:x15="http://schemas.microsoft.com/office/spreadsheetml/2010/11/main" uri="{B97F6D7D-B522-45F9-BDA1-12C45D357490}">
          <x15:cacheHierarchy aggregatedColumn="13"/>
        </ext>
      </extLst>
    </cacheHierarchy>
    <cacheHierarchy uniqueName="[Measures].[Count of Experience Level]" caption="Count of Experience Level" measure="1" displayFolder="" measureGroup="Table2" count="0">
      <extLst>
        <ext xmlns:x15="http://schemas.microsoft.com/office/spreadsheetml/2010/11/main" uri="{B97F6D7D-B522-45F9-BDA1-12C45D357490}">
          <x15:cacheHierarchy aggregatedColumn="2"/>
        </ext>
      </extLst>
    </cacheHierarchy>
    <cacheHierarchy uniqueName="[Measures].[Average Salary]" caption="Average Salary" measure="1" displayFolder="" measureGroup="Table2" count="0" oneField="1">
      <fieldsUsage count="1">
        <fieldUsage x="0"/>
      </fieldsUsage>
    </cacheHierarchy>
    <cacheHierarchy uniqueName="[Measures].[Job Count]" caption="Job Count" measure="1" displayFolder="" measureGroup="Table2" count="0"/>
    <cacheHierarchy uniqueName="[Measures].[No remote]" caption="No remote" measure="1" displayFolder="" measureGroup="Table2" count="0"/>
    <cacheHierarchy uniqueName="[Measures].[Partially Remote]" caption="Partially Remote" measure="1" displayFolder="" measureGroup="Table2" count="0"/>
    <cacheHierarchy uniqueName="[Measures].[Fully Remote]" caption="Fully Remote" measure="1" displayFolder="" measureGroup="Table2" count="0"/>
    <cacheHierarchy uniqueName="[Measures].[Job]" caption="Job" measure="1" displayFolder="" measureGroup="Table2" count="0"/>
    <cacheHierarchy uniqueName="[Measures].[__XL_Count Table2]" caption="__XL_Count Table2" measure="1" displayFolder="" measureGroup="Table2" count="0" hidden="1"/>
    <cacheHierarchy uniqueName="[Measures].[__XL_Count Table22]" caption="__XL_Count Table22" measure="1" displayFolder="" measureGroup="Table22" count="0" hidden="1"/>
    <cacheHierarchy uniqueName="[Measures].[__No measures defined]" caption="__No measures defined" measure="1" displayFolder="" count="0" hidden="1"/>
  </cacheHierarchies>
  <kpis count="0"/>
  <dimensions count="3">
    <dimension measure="1" name="Measures" uniqueName="[Measures]" caption="Measures"/>
    <dimension name="Table2" uniqueName="[Table2]" caption="Table2"/>
    <dimension name="Table22" uniqueName="[Table22]" caption="Table22"/>
  </dimensions>
  <measureGroups count="2">
    <measureGroup name="Table2" caption="Table2"/>
    <measureGroup name="Table22" caption="Table2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DIAN" refreshedDate="44939.517848148149" createdVersion="5" refreshedVersion="6" minRefreshableVersion="3" recordCount="0" supportSubquery="1" supportAdvancedDrill="1" xr:uid="{86933864-2DF1-41B5-A093-7BDD29C7AD20}">
  <cacheSource type="external" connectionId="1"/>
  <cacheFields count="4">
    <cacheField name="[Measures].[No remote]" caption="No remote" numFmtId="0" hierarchy="34" level="32767"/>
    <cacheField name="[Measures].[Partially Remote]" caption="Partially Remote" numFmtId="0" hierarchy="35" level="32767"/>
    <cacheField name="[Measures].[Fully Remote]" caption="Fully Remote" numFmtId="0" hierarchy="36" level="32767"/>
    <cacheField name="[Table2].[Company Size].[Company Size]" caption="Company Size" numFmtId="0" hierarchy="11" level="1">
      <sharedItems containsSemiMixedTypes="0" containsNonDate="0" containsString="0"/>
    </cacheField>
  </cacheFields>
  <cacheHierarchies count="41">
    <cacheHierarchy uniqueName="[Table2].[ID]" caption="ID" attribute="1" defaultMemberUniqueName="[Table2].[ID].[All]" allUniqueName="[Table2].[ID].[All]" dimensionUniqueName="[Table2]" displayFolder="" count="0" memberValueDatatype="20" unbalanced="0"/>
    <cacheHierarchy uniqueName="[Table2].[Work Year]" caption="Work Year" attribute="1" defaultMemberUniqueName="[Table2].[Work Year].[All]" allUniqueName="[Table2].[Work Year].[All]" dimensionUniqueName="[Table2]" displayFolder="" count="2" memberValueDatatype="20" unbalanced="0"/>
    <cacheHierarchy uniqueName="[Table2].[Experience Level]" caption="Experience Level" attribute="1" defaultMemberUniqueName="[Table2].[Experience Level].[All]" allUniqueName="[Table2].[Experience Level].[All]" dimensionUniqueName="[Table2]" displayFolder="" count="0" memberValueDatatype="130" unbalanced="0"/>
    <cacheHierarchy uniqueName="[Table2].[Employment Type]" caption="Employment Type" attribute="1" defaultMemberUniqueName="[Table2].[Employment Type].[All]" allUniqueName="[Table2].[Employment Type].[All]" dimensionUniqueName="[Table2]" displayFolder="" count="2" memberValueDatatype="130" unbalanced="0"/>
    <cacheHierarchy uniqueName="[Table2].[Job Title]" caption="Job Title" attribute="1" defaultMemberUniqueName="[Table2].[Job Title].[All]" allUniqueName="[Table2].[Job Title].[All]" dimensionUniqueName="[Table2]" displayFolder="" count="0" memberValueDatatype="130" unbalanced="0"/>
    <cacheHierarchy uniqueName="[Table2].[Salary]" caption="Salary" attribute="1" defaultMemberUniqueName="[Table2].[Salary].[All]" allUniqueName="[Table2].[Salary].[All]" dimensionUniqueName="[Table2]" displayFolder="" count="0" memberValueDatatype="20" unbalanced="0"/>
    <cacheHierarchy uniqueName="[Table2].[Salary Currency]" caption="Salary Currency" attribute="1" defaultMemberUniqueName="[Table2].[Salary Currency].[All]" allUniqueName="[Table2].[Salary Currency].[All]" dimensionUniqueName="[Table2]" displayFolder="" count="0" memberValueDatatype="130" unbalanced="0"/>
    <cacheHierarchy uniqueName="[Table2].[Salary in USD]" caption="Salary in USD" attribute="1" defaultMemberUniqueName="[Table2].[Salary in USD].[All]" allUniqueName="[Table2].[Salary in USD].[All]" dimensionUniqueName="[Table2]" displayFolder="" count="0" memberValueDatatype="20" unbalanced="0"/>
    <cacheHierarchy uniqueName="[Table2].[Employee Residence]" caption="Employee Residence" attribute="1" defaultMemberUniqueName="[Table2].[Employee Residence].[All]" allUniqueName="[Table2].[Employee Residence].[All]" dimensionUniqueName="[Table2]" displayFolder="" count="0" memberValueDatatype="130" unbalanced="0"/>
    <cacheHierarchy uniqueName="[Table2].[Remote Ratio]" caption="Remote Ratio" attribute="1" defaultMemberUniqueName="[Table2].[Remote Ratio].[All]" allUniqueName="[Table2].[Remote Ratio].[All]" dimensionUniqueName="[Table2]" displayFolder="" count="0" memberValueDatatype="20" unbalanced="0"/>
    <cacheHierarchy uniqueName="[Table2].[Company Location]" caption="Company Location" attribute="1" defaultMemberUniqueName="[Table2].[Company Location].[All]" allUniqueName="[Table2].[Company Location].[All]" dimensionUniqueName="[Table2]" displayFolder="" count="0" memberValueDatatype="130" unbalanced="0"/>
    <cacheHierarchy uniqueName="[Table2].[Company Size]" caption="Company Size" attribute="1" defaultMemberUniqueName="[Table2].[Company Size].[All]" allUniqueName="[Table2].[Company Size].[All]" dimensionUniqueName="[Table2]" displayFolder="" count="2" memberValueDatatype="130" unbalanced="0">
      <fieldsUsage count="2">
        <fieldUsage x="-1"/>
        <fieldUsage x="3"/>
      </fieldsUsage>
    </cacheHierarchy>
    <cacheHierarchy uniqueName="[Table22].[ID]" caption="ID" attribute="1" defaultMemberUniqueName="[Table22].[ID].[All]" allUniqueName="[Table22].[ID].[All]" dimensionUniqueName="[Table22]" displayFolder="" count="0" memberValueDatatype="20" unbalanced="0"/>
    <cacheHierarchy uniqueName="[Table22].[Work Year]" caption="Work Year" attribute="1" defaultMemberUniqueName="[Table22].[Work Year].[All]" allUniqueName="[Table22].[Work Year].[All]" dimensionUniqueName="[Table22]" displayFolder="" count="0" memberValueDatatype="20" unbalanced="0"/>
    <cacheHierarchy uniqueName="[Table22].[Experience Level]" caption="Experience Level" attribute="1" defaultMemberUniqueName="[Table22].[Experience Level].[All]" allUniqueName="[Table22].[Experience Level].[All]" dimensionUniqueName="[Table22]" displayFolder="" count="0" memberValueDatatype="130" unbalanced="0"/>
    <cacheHierarchy uniqueName="[Table22].[Employment Type]" caption="Employment Type" attribute="1" defaultMemberUniqueName="[Table22].[Employment Type].[All]" allUniqueName="[Table22].[Employment Type].[All]" dimensionUniqueName="[Table22]" displayFolder="" count="0" memberValueDatatype="130" unbalanced="0"/>
    <cacheHierarchy uniqueName="[Table22].[Job Title]" caption="Job Title" attribute="1" defaultMemberUniqueName="[Table22].[Job Title].[All]" allUniqueName="[Table22].[Job Title].[All]" dimensionUniqueName="[Table22]" displayFolder="" count="0" memberValueDatatype="130" unbalanced="0"/>
    <cacheHierarchy uniqueName="[Table22].[Salary]" caption="Salary" attribute="1" defaultMemberUniqueName="[Table22].[Salary].[All]" allUniqueName="[Table22].[Salary].[All]" dimensionUniqueName="[Table22]" displayFolder="" count="0" memberValueDatatype="20" unbalanced="0"/>
    <cacheHierarchy uniqueName="[Table22].[Salary Currency]" caption="Salary Currency" attribute="1" defaultMemberUniqueName="[Table22].[Salary Currency].[All]" allUniqueName="[Table22].[Salary Currency].[All]" dimensionUniqueName="[Table22]" displayFolder="" count="0" memberValueDatatype="130" unbalanced="0"/>
    <cacheHierarchy uniqueName="[Table22].[Salary in USD]" caption="Salary in USD" attribute="1" defaultMemberUniqueName="[Table22].[Salary in USD].[All]" allUniqueName="[Table22].[Salary in USD].[All]" dimensionUniqueName="[Table22]" displayFolder="" count="0" memberValueDatatype="20" unbalanced="0"/>
    <cacheHierarchy uniqueName="[Table22].[Employee Residence]" caption="Employee Residence" attribute="1" defaultMemberUniqueName="[Table22].[Employee Residence].[All]" allUniqueName="[Table22].[Employee Residence].[All]" dimensionUniqueName="[Table22]" displayFolder="" count="0" memberValueDatatype="130" unbalanced="0"/>
    <cacheHierarchy uniqueName="[Table22].[Remote Ratio]" caption="Remote Ratio" attribute="1" defaultMemberUniqueName="[Table22].[Remote Ratio].[All]" allUniqueName="[Table22].[Remote Ratio].[All]" dimensionUniqueName="[Table22]" displayFolder="" count="0" memberValueDatatype="20" unbalanced="0"/>
    <cacheHierarchy uniqueName="[Table22].[Company Location]" caption="Company Location" attribute="1" defaultMemberUniqueName="[Table22].[Company Location].[All]" allUniqueName="[Table22].[Company Location].[All]" dimensionUniqueName="[Table22]" displayFolder="" count="0" memberValueDatatype="130" unbalanced="0"/>
    <cacheHierarchy uniqueName="[Table22].[Company Size]" caption="Company Size" attribute="1" defaultMemberUniqueName="[Table22].[Company Size].[All]" allUniqueName="[Table22].[Company Size].[All]" dimensionUniqueName="[Table22]" displayFolder="" count="0" memberValueDatatype="130" unbalanced="0"/>
    <cacheHierarchy uniqueName="[Table22].[Remote]" caption="Remote" attribute="1" defaultMemberUniqueName="[Table22].[Remote].[All]" allUniqueName="[Table22].[Remote].[All]" dimensionUniqueName="[Table22]" displayFolder="" count="0" memberValueDatatype="130" unbalanced="0"/>
    <cacheHierarchy uniqueName="[Measures].[Sum of Salary in USD]" caption="Sum of Salary in USD" measure="1" displayFolder="" measureGroup="Table2" count="0">
      <extLst>
        <ext xmlns:x15="http://schemas.microsoft.com/office/spreadsheetml/2010/11/main" uri="{B97F6D7D-B522-45F9-BDA1-12C45D357490}">
          <x15:cacheHierarchy aggregatedColumn="7"/>
        </ext>
      </extLst>
    </cacheHierarchy>
    <cacheHierarchy uniqueName="[Measures].[Sum of Work Year]" caption="Sum of Work Year" measure="1" displayFolder="" measureGroup="Table2" count="0">
      <extLst>
        <ext xmlns:x15="http://schemas.microsoft.com/office/spreadsheetml/2010/11/main" uri="{B97F6D7D-B522-45F9-BDA1-12C45D357490}">
          <x15:cacheHierarchy aggregatedColumn="1"/>
        </ext>
      </extLst>
    </cacheHierarchy>
    <cacheHierarchy uniqueName="[Measures].[Count of Job Title]" caption="Count of Job Title" measure="1" displayFolder="" measureGroup="Table2" count="0">
      <extLst>
        <ext xmlns:x15="http://schemas.microsoft.com/office/spreadsheetml/2010/11/main" uri="{B97F6D7D-B522-45F9-BDA1-12C45D357490}">
          <x15:cacheHierarchy aggregatedColumn="4"/>
        </ext>
      </extLst>
    </cacheHierarchy>
    <cacheHierarchy uniqueName="[Measures].[Sum of Remote Ratio]" caption="Sum of Remote Ratio" measure="1" displayFolder="" measureGroup="Table2" count="0">
      <extLst>
        <ext xmlns:x15="http://schemas.microsoft.com/office/spreadsheetml/2010/11/main" uri="{B97F6D7D-B522-45F9-BDA1-12C45D357490}">
          <x15:cacheHierarchy aggregatedColumn="9"/>
        </ext>
      </extLst>
    </cacheHierarchy>
    <cacheHierarchy uniqueName="[Measures].[Count of Remote Ratio]" caption="Count of Remote Ratio" measure="1" displayFolder="" measureGroup="Table2" count="0">
      <extLst>
        <ext xmlns:x15="http://schemas.microsoft.com/office/spreadsheetml/2010/11/main" uri="{B97F6D7D-B522-45F9-BDA1-12C45D357490}">
          <x15:cacheHierarchy aggregatedColumn="9"/>
        </ext>
      </extLst>
    </cacheHierarchy>
    <cacheHierarchy uniqueName="[Measures].[Sum of Work Year 2]" caption="Sum of Work Year 2" measure="1" displayFolder="" measureGroup="Table22" count="0">
      <extLst>
        <ext xmlns:x15="http://schemas.microsoft.com/office/spreadsheetml/2010/11/main" uri="{B97F6D7D-B522-45F9-BDA1-12C45D357490}">
          <x15:cacheHierarchy aggregatedColumn="13"/>
        </ext>
      </extLst>
    </cacheHierarchy>
    <cacheHierarchy uniqueName="[Measures].[Count of Experience Level]" caption="Count of Experience Level" measure="1" displayFolder="" measureGroup="Table2" count="0">
      <extLst>
        <ext xmlns:x15="http://schemas.microsoft.com/office/spreadsheetml/2010/11/main" uri="{B97F6D7D-B522-45F9-BDA1-12C45D357490}">
          <x15:cacheHierarchy aggregatedColumn="2"/>
        </ext>
      </extLst>
    </cacheHierarchy>
    <cacheHierarchy uniqueName="[Measures].[Average Salary]" caption="Average Salary" measure="1" displayFolder="" measureGroup="Table2" count="0"/>
    <cacheHierarchy uniqueName="[Measures].[Job Count]" caption="Job Count" measure="1" displayFolder="" measureGroup="Table2" count="0"/>
    <cacheHierarchy uniqueName="[Measures].[No remote]" caption="No remote" measure="1" displayFolder="" measureGroup="Table2" count="0" oneField="1">
      <fieldsUsage count="1">
        <fieldUsage x="0"/>
      </fieldsUsage>
    </cacheHierarchy>
    <cacheHierarchy uniqueName="[Measures].[Partially Remote]" caption="Partially Remote" measure="1" displayFolder="" measureGroup="Table2" count="0" oneField="1">
      <fieldsUsage count="1">
        <fieldUsage x="1"/>
      </fieldsUsage>
    </cacheHierarchy>
    <cacheHierarchy uniqueName="[Measures].[Fully Remote]" caption="Fully Remote" measure="1" displayFolder="" measureGroup="Table2" count="0" oneField="1">
      <fieldsUsage count="1">
        <fieldUsage x="2"/>
      </fieldsUsage>
    </cacheHierarchy>
    <cacheHierarchy uniqueName="[Measures].[Job]" caption="Job" measure="1" displayFolder="" measureGroup="Table2" count="0"/>
    <cacheHierarchy uniqueName="[Measures].[__XL_Count Table2]" caption="__XL_Count Table2" measure="1" displayFolder="" measureGroup="Table2" count="0" hidden="1"/>
    <cacheHierarchy uniqueName="[Measures].[__XL_Count Table22]" caption="__XL_Count Table22" measure="1" displayFolder="" measureGroup="Table22" count="0" hidden="1"/>
    <cacheHierarchy uniqueName="[Measures].[__No measures defined]" caption="__No measures defined" measure="1" displayFolder="" count="0" hidden="1"/>
  </cacheHierarchies>
  <kpis count="0"/>
  <dimensions count="3">
    <dimension measure="1" name="Measures" uniqueName="[Measures]" caption="Measures"/>
    <dimension name="Table2" uniqueName="[Table2]" caption="Table2"/>
    <dimension name="Table22" uniqueName="[Table22]" caption="Table22"/>
  </dimensions>
  <measureGroups count="2">
    <measureGroup name="Table2" caption="Table2"/>
    <measureGroup name="Table22" caption="Table2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DIAN" refreshedDate="44826.556683333336" createdVersion="3" refreshedVersion="6" minRefreshableVersion="3" recordCount="0" supportSubquery="1" supportAdvancedDrill="1" xr:uid="{F2B99129-6DF1-4026-8247-E658F081D661}">
  <cacheSource type="external" connectionId="1">
    <extLst>
      <ext xmlns:x14="http://schemas.microsoft.com/office/spreadsheetml/2009/9/main" uri="{F057638F-6D5F-4e77-A914-E7F072B9BCA8}">
        <x14:sourceConnection name="ThisWorkbookDataModel"/>
      </ext>
    </extLst>
  </cacheSource>
  <cacheFields count="0"/>
  <cacheHierarchies count="41">
    <cacheHierarchy uniqueName="[Table2].[ID]" caption="ID" attribute="1" defaultMemberUniqueName="[Table2].[ID].[All]" allUniqueName="[Table2].[ID].[All]" dimensionUniqueName="[Table2]" displayFolder="" count="0" memberValueDatatype="20" unbalanced="0"/>
    <cacheHierarchy uniqueName="[Table2].[Work Year]" caption="Work Year" attribute="1" defaultMemberUniqueName="[Table2].[Work Year].[All]" allUniqueName="[Table2].[Work Year].[All]" dimensionUniqueName="[Table2]" displayFolder="" count="2" memberValueDatatype="20" unbalanced="0"/>
    <cacheHierarchy uniqueName="[Table2].[Experience Level]" caption="Experience Level" attribute="1" defaultMemberUniqueName="[Table2].[Experience Level].[All]" allUniqueName="[Table2].[Experience Level].[All]" dimensionUniqueName="[Table2]" displayFolder="" count="0" memberValueDatatype="130" unbalanced="0"/>
    <cacheHierarchy uniqueName="[Table2].[Employment Type]" caption="Employment Type" attribute="1" defaultMemberUniqueName="[Table2].[Employment Type].[All]" allUniqueName="[Table2].[Employment Type].[All]" dimensionUniqueName="[Table2]" displayFolder="" count="2" memberValueDatatype="130" unbalanced="0"/>
    <cacheHierarchy uniqueName="[Table2].[Job Title]" caption="Job Title" attribute="1" defaultMemberUniqueName="[Table2].[Job Title].[All]" allUniqueName="[Table2].[Job Title].[All]" dimensionUniqueName="[Table2]" displayFolder="" count="0" memberValueDatatype="130" unbalanced="0"/>
    <cacheHierarchy uniqueName="[Table2].[Salary]" caption="Salary" attribute="1" defaultMemberUniqueName="[Table2].[Salary].[All]" allUniqueName="[Table2].[Salary].[All]" dimensionUniqueName="[Table2]" displayFolder="" count="0" memberValueDatatype="20" unbalanced="0"/>
    <cacheHierarchy uniqueName="[Table2].[Salary Currency]" caption="Salary Currency" attribute="1" defaultMemberUniqueName="[Table2].[Salary Currency].[All]" allUniqueName="[Table2].[Salary Currency].[All]" dimensionUniqueName="[Table2]" displayFolder="" count="0" memberValueDatatype="130" unbalanced="0"/>
    <cacheHierarchy uniqueName="[Table2].[Salary in USD]" caption="Salary in USD" attribute="1" defaultMemberUniqueName="[Table2].[Salary in USD].[All]" allUniqueName="[Table2].[Salary in USD].[All]" dimensionUniqueName="[Table2]" displayFolder="" count="0" memberValueDatatype="20" unbalanced="0"/>
    <cacheHierarchy uniqueName="[Table2].[Employee Residence]" caption="Employee Residence" attribute="1" defaultMemberUniqueName="[Table2].[Employee Residence].[All]" allUniqueName="[Table2].[Employee Residence].[All]" dimensionUniqueName="[Table2]" displayFolder="" count="0" memberValueDatatype="130" unbalanced="0"/>
    <cacheHierarchy uniqueName="[Table2].[Remote Ratio]" caption="Remote Ratio" attribute="1" defaultMemberUniqueName="[Table2].[Remote Ratio].[All]" allUniqueName="[Table2].[Remote Ratio].[All]" dimensionUniqueName="[Table2]" displayFolder="" count="0" memberValueDatatype="20" unbalanced="0"/>
    <cacheHierarchy uniqueName="[Table2].[Company Location]" caption="Company Location" attribute="1" defaultMemberUniqueName="[Table2].[Company Location].[All]" allUniqueName="[Table2].[Company Location].[All]" dimensionUniqueName="[Table2]" displayFolder="" count="0" memberValueDatatype="130" unbalanced="0"/>
    <cacheHierarchy uniqueName="[Table2].[Company Size]" caption="Company Size" attribute="1" defaultMemberUniqueName="[Table2].[Company Size].[All]" allUniqueName="[Table2].[Company Size].[All]" dimensionUniqueName="[Table2]" displayFolder="" count="2" memberValueDatatype="130" unbalanced="0"/>
    <cacheHierarchy uniqueName="[Table22].[ID]" caption="ID" attribute="1" defaultMemberUniqueName="[Table22].[ID].[All]" allUniqueName="[Table22].[ID].[All]" dimensionUniqueName="[Table22]" displayFolder="" count="0" memberValueDatatype="20" unbalanced="0"/>
    <cacheHierarchy uniqueName="[Table22].[Work Year]" caption="Work Year" attribute="1" defaultMemberUniqueName="[Table22].[Work Year].[All]" allUniqueName="[Table22].[Work Year].[All]" dimensionUniqueName="[Table22]" displayFolder="" count="0" memberValueDatatype="20" unbalanced="0"/>
    <cacheHierarchy uniqueName="[Table22].[Experience Level]" caption="Experience Level" attribute="1" defaultMemberUniqueName="[Table22].[Experience Level].[All]" allUniqueName="[Table22].[Experience Level].[All]" dimensionUniqueName="[Table22]" displayFolder="" count="0" memberValueDatatype="130" unbalanced="0"/>
    <cacheHierarchy uniqueName="[Table22].[Employment Type]" caption="Employment Type" attribute="1" defaultMemberUniqueName="[Table22].[Employment Type].[All]" allUniqueName="[Table22].[Employment Type].[All]" dimensionUniqueName="[Table22]" displayFolder="" count="0" memberValueDatatype="130" unbalanced="0"/>
    <cacheHierarchy uniqueName="[Table22].[Job Title]" caption="Job Title" attribute="1" defaultMemberUniqueName="[Table22].[Job Title].[All]" allUniqueName="[Table22].[Job Title].[All]" dimensionUniqueName="[Table22]" displayFolder="" count="0" memberValueDatatype="130" unbalanced="0"/>
    <cacheHierarchy uniqueName="[Table22].[Salary]" caption="Salary" attribute="1" defaultMemberUniqueName="[Table22].[Salary].[All]" allUniqueName="[Table22].[Salary].[All]" dimensionUniqueName="[Table22]" displayFolder="" count="0" memberValueDatatype="20" unbalanced="0"/>
    <cacheHierarchy uniqueName="[Table22].[Salary Currency]" caption="Salary Currency" attribute="1" defaultMemberUniqueName="[Table22].[Salary Currency].[All]" allUniqueName="[Table22].[Salary Currency].[All]" dimensionUniqueName="[Table22]" displayFolder="" count="0" memberValueDatatype="130" unbalanced="0"/>
    <cacheHierarchy uniqueName="[Table22].[Salary in USD]" caption="Salary in USD" attribute="1" defaultMemberUniqueName="[Table22].[Salary in USD].[All]" allUniqueName="[Table22].[Salary in USD].[All]" dimensionUniqueName="[Table22]" displayFolder="" count="0" memberValueDatatype="20" unbalanced="0"/>
    <cacheHierarchy uniqueName="[Table22].[Employee Residence]" caption="Employee Residence" attribute="1" defaultMemberUniqueName="[Table22].[Employee Residence].[All]" allUniqueName="[Table22].[Employee Residence].[All]" dimensionUniqueName="[Table22]" displayFolder="" count="0" memberValueDatatype="130" unbalanced="0"/>
    <cacheHierarchy uniqueName="[Table22].[Remote Ratio]" caption="Remote Ratio" attribute="1" defaultMemberUniqueName="[Table22].[Remote Ratio].[All]" allUniqueName="[Table22].[Remote Ratio].[All]" dimensionUniqueName="[Table22]" displayFolder="" count="0" memberValueDatatype="20" unbalanced="0"/>
    <cacheHierarchy uniqueName="[Table22].[Company Location]" caption="Company Location" attribute="1" defaultMemberUniqueName="[Table22].[Company Location].[All]" allUniqueName="[Table22].[Company Location].[All]" dimensionUniqueName="[Table22]" displayFolder="" count="0" memberValueDatatype="130" unbalanced="0"/>
    <cacheHierarchy uniqueName="[Table22].[Company Size]" caption="Company Size" attribute="1" defaultMemberUniqueName="[Table22].[Company Size].[All]" allUniqueName="[Table22].[Company Size].[All]" dimensionUniqueName="[Table22]" displayFolder="" count="0" memberValueDatatype="130" unbalanced="0"/>
    <cacheHierarchy uniqueName="[Table22].[Remote]" caption="Remote" attribute="1" defaultMemberUniqueName="[Table22].[Remote].[All]" allUniqueName="[Table22].[Remote].[All]" dimensionUniqueName="[Table22]" displayFolder="" count="0" memberValueDatatype="130" unbalanced="0"/>
    <cacheHierarchy uniqueName="[Measures].[Sum of Salary in USD]" caption="Sum of Salary in USD" measure="1" displayFolder="" measureGroup="Table2" count="0">
      <extLst>
        <ext xmlns:x15="http://schemas.microsoft.com/office/spreadsheetml/2010/11/main" uri="{B97F6D7D-B522-45F9-BDA1-12C45D357490}">
          <x15:cacheHierarchy aggregatedColumn="7"/>
        </ext>
      </extLst>
    </cacheHierarchy>
    <cacheHierarchy uniqueName="[Measures].[Sum of Work Year]" caption="Sum of Work Year" measure="1" displayFolder="" measureGroup="Table2" count="0">
      <extLst>
        <ext xmlns:x15="http://schemas.microsoft.com/office/spreadsheetml/2010/11/main" uri="{B97F6D7D-B522-45F9-BDA1-12C45D357490}">
          <x15:cacheHierarchy aggregatedColumn="1"/>
        </ext>
      </extLst>
    </cacheHierarchy>
    <cacheHierarchy uniqueName="[Measures].[Count of Job Title]" caption="Count of Job Title" measure="1" displayFolder="" measureGroup="Table2" count="0">
      <extLst>
        <ext xmlns:x15="http://schemas.microsoft.com/office/spreadsheetml/2010/11/main" uri="{B97F6D7D-B522-45F9-BDA1-12C45D357490}">
          <x15:cacheHierarchy aggregatedColumn="4"/>
        </ext>
      </extLst>
    </cacheHierarchy>
    <cacheHierarchy uniqueName="[Measures].[Sum of Remote Ratio]" caption="Sum of Remote Ratio" measure="1" displayFolder="" measureGroup="Table2" count="0">
      <extLst>
        <ext xmlns:x15="http://schemas.microsoft.com/office/spreadsheetml/2010/11/main" uri="{B97F6D7D-B522-45F9-BDA1-12C45D357490}">
          <x15:cacheHierarchy aggregatedColumn="9"/>
        </ext>
      </extLst>
    </cacheHierarchy>
    <cacheHierarchy uniqueName="[Measures].[Count of Remote Ratio]" caption="Count of Remote Ratio" measure="1" displayFolder="" measureGroup="Table2" count="0">
      <extLst>
        <ext xmlns:x15="http://schemas.microsoft.com/office/spreadsheetml/2010/11/main" uri="{B97F6D7D-B522-45F9-BDA1-12C45D357490}">
          <x15:cacheHierarchy aggregatedColumn="9"/>
        </ext>
      </extLst>
    </cacheHierarchy>
    <cacheHierarchy uniqueName="[Measures].[Sum of Work Year 2]" caption="Sum of Work Year 2" measure="1" displayFolder="" measureGroup="Table22" count="0">
      <extLst>
        <ext xmlns:x15="http://schemas.microsoft.com/office/spreadsheetml/2010/11/main" uri="{B97F6D7D-B522-45F9-BDA1-12C45D357490}">
          <x15:cacheHierarchy aggregatedColumn="13"/>
        </ext>
      </extLst>
    </cacheHierarchy>
    <cacheHierarchy uniqueName="[Measures].[Count of Experience Level]" caption="Count of Experience Level" measure="1" displayFolder="" measureGroup="Table2" count="0">
      <extLst>
        <ext xmlns:x15="http://schemas.microsoft.com/office/spreadsheetml/2010/11/main" uri="{B97F6D7D-B522-45F9-BDA1-12C45D357490}">
          <x15:cacheHierarchy aggregatedColumn="2"/>
        </ext>
      </extLst>
    </cacheHierarchy>
    <cacheHierarchy uniqueName="[Measures].[Average Salary]" caption="Average Salary" measure="1" displayFolder="" measureGroup="Table2" count="0"/>
    <cacheHierarchy uniqueName="[Measures].[Job Count]" caption="Job Count" measure="1" displayFolder="" measureGroup="Table2" count="0"/>
    <cacheHierarchy uniqueName="[Measures].[No remote]" caption="No remote" measure="1" displayFolder="" measureGroup="Table2" count="0"/>
    <cacheHierarchy uniqueName="[Measures].[Partially Remote]" caption="Partially Remote" measure="1" displayFolder="" measureGroup="Table2" count="0"/>
    <cacheHierarchy uniqueName="[Measures].[Fully Remote]" caption="Fully Remote" measure="1" displayFolder="" measureGroup="Table2" count="0"/>
    <cacheHierarchy uniqueName="[Measures].[Job]" caption="Job" measure="1" displayFolder="" measureGroup="Table2" count="0"/>
    <cacheHierarchy uniqueName="[Measures].[__XL_Count Table2]" caption="__XL_Count Table2" measure="1" displayFolder="" measureGroup="Table2" count="0" hidden="1"/>
    <cacheHierarchy uniqueName="[Measures].[__XL_Count Table22]" caption="__XL_Count Table22" measure="1" displayFolder="" measureGroup="Table2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64169296"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DIAN" refreshedDate="44939.517844907408" createdVersion="5" refreshedVersion="6" minRefreshableVersion="3" recordCount="0" supportSubquery="1" supportAdvancedDrill="1" xr:uid="{404D3935-996B-488D-AF47-D4BE599E0297}">
  <cacheSource type="external" connectionId="1">
    <extLst>
      <ext xmlns:x14="http://schemas.microsoft.com/office/spreadsheetml/2009/9/main" uri="{F057638F-6D5F-4e77-A914-E7F072B9BCA8}">
        <x14:sourceConnection name="ThisWorkbookDataModel"/>
      </ext>
    </extLst>
  </cacheSource>
  <cacheFields count="3">
    <cacheField name="[Measures].[Average Salary]" caption="Average Salary" numFmtId="0" hierarchy="32" level="32767"/>
    <cacheField name="[Table2].[Experience Level].[Experience Level]" caption="Experience Level" numFmtId="0" hierarchy="2" level="1">
      <sharedItems count="4">
        <s v="Entry Level"/>
        <s v="Executive Level/ Director"/>
        <s v="Junior Level/ Mid"/>
        <s v="Senior Level/ Intermediate"/>
      </sharedItems>
    </cacheField>
    <cacheField name="[Table2].[Company Size].[Company Size]" caption="Company Size" numFmtId="0" hierarchy="11" level="1">
      <sharedItems containsSemiMixedTypes="0" containsNonDate="0" containsString="0"/>
    </cacheField>
  </cacheFields>
  <cacheHierarchies count="41">
    <cacheHierarchy uniqueName="[Table2].[ID]" caption="ID" attribute="1" defaultMemberUniqueName="[Table2].[ID].[All]" allUniqueName="[Table2].[ID].[All]" dimensionUniqueName="[Table2]" displayFolder="" count="0" memberValueDatatype="20" unbalanced="0"/>
    <cacheHierarchy uniqueName="[Table2].[Work Year]" caption="Work Year" attribute="1" defaultMemberUniqueName="[Table2].[Work Year].[All]" allUniqueName="[Table2].[Work Year].[All]" dimensionUniqueName="[Table2]" displayFolder="" count="2" memberValueDatatype="20" unbalanced="0"/>
    <cacheHierarchy uniqueName="[Table2].[Experience Level]" caption="Experience Level" attribute="1" defaultMemberUniqueName="[Table2].[Experience Level].[All]" allUniqueName="[Table2].[Experience Level].[All]" dimensionUniqueName="[Table2]" displayFolder="" count="2" memberValueDatatype="130" unbalanced="0">
      <fieldsUsage count="2">
        <fieldUsage x="-1"/>
        <fieldUsage x="1"/>
      </fieldsUsage>
    </cacheHierarchy>
    <cacheHierarchy uniqueName="[Table2].[Employment Type]" caption="Employment Type" attribute="1" defaultMemberUniqueName="[Table2].[Employment Type].[All]" allUniqueName="[Table2].[Employment Type].[All]" dimensionUniqueName="[Table2]" displayFolder="" count="2" memberValueDatatype="130" unbalanced="0"/>
    <cacheHierarchy uniqueName="[Table2].[Job Title]" caption="Job Title" attribute="1" defaultMemberUniqueName="[Table2].[Job Title].[All]" allUniqueName="[Table2].[Job Title].[All]" dimensionUniqueName="[Table2]" displayFolder="" count="0" memberValueDatatype="130" unbalanced="0"/>
    <cacheHierarchy uniqueName="[Table2].[Salary]" caption="Salary" attribute="1" defaultMemberUniqueName="[Table2].[Salary].[All]" allUniqueName="[Table2].[Salary].[All]" dimensionUniqueName="[Table2]" displayFolder="" count="0" memberValueDatatype="20" unbalanced="0"/>
    <cacheHierarchy uniqueName="[Table2].[Salary Currency]" caption="Salary Currency" attribute="1" defaultMemberUniqueName="[Table2].[Salary Currency].[All]" allUniqueName="[Table2].[Salary Currency].[All]" dimensionUniqueName="[Table2]" displayFolder="" count="0" memberValueDatatype="130" unbalanced="0"/>
    <cacheHierarchy uniqueName="[Table2].[Salary in USD]" caption="Salary in USD" attribute="1" defaultMemberUniqueName="[Table2].[Salary in USD].[All]" allUniqueName="[Table2].[Salary in USD].[All]" dimensionUniqueName="[Table2]" displayFolder="" count="0" memberValueDatatype="20" unbalanced="0"/>
    <cacheHierarchy uniqueName="[Table2].[Employee Residence]" caption="Employee Residence" attribute="1" defaultMemberUniqueName="[Table2].[Employee Residence].[All]" allUniqueName="[Table2].[Employee Residence].[All]" dimensionUniqueName="[Table2]" displayFolder="" count="0" memberValueDatatype="130" unbalanced="0"/>
    <cacheHierarchy uniqueName="[Table2].[Remote Ratio]" caption="Remote Ratio" attribute="1" defaultMemberUniqueName="[Table2].[Remote Ratio].[All]" allUniqueName="[Table2].[Remote Ratio].[All]" dimensionUniqueName="[Table2]" displayFolder="" count="0" memberValueDatatype="20" unbalanced="0"/>
    <cacheHierarchy uniqueName="[Table2].[Company Location]" caption="Company Location" attribute="1" defaultMemberUniqueName="[Table2].[Company Location].[All]" allUniqueName="[Table2].[Company Location].[All]" dimensionUniqueName="[Table2]" displayFolder="" count="0" memberValueDatatype="130" unbalanced="0"/>
    <cacheHierarchy uniqueName="[Table2].[Company Size]" caption="Company Size" attribute="1" defaultMemberUniqueName="[Table2].[Company Size].[All]" allUniqueName="[Table2].[Company Size].[All]" dimensionUniqueName="[Table2]" displayFolder="" count="2" memberValueDatatype="130" unbalanced="0">
      <fieldsUsage count="2">
        <fieldUsage x="-1"/>
        <fieldUsage x="2"/>
      </fieldsUsage>
    </cacheHierarchy>
    <cacheHierarchy uniqueName="[Table22].[ID]" caption="ID" attribute="1" defaultMemberUniqueName="[Table22].[ID].[All]" allUniqueName="[Table22].[ID].[All]" dimensionUniqueName="[Table22]" displayFolder="" count="0" memberValueDatatype="20" unbalanced="0"/>
    <cacheHierarchy uniqueName="[Table22].[Work Year]" caption="Work Year" attribute="1" defaultMemberUniqueName="[Table22].[Work Year].[All]" allUniqueName="[Table22].[Work Year].[All]" dimensionUniqueName="[Table22]" displayFolder="" count="0" memberValueDatatype="20" unbalanced="0"/>
    <cacheHierarchy uniqueName="[Table22].[Experience Level]" caption="Experience Level" attribute="1" defaultMemberUniqueName="[Table22].[Experience Level].[All]" allUniqueName="[Table22].[Experience Level].[All]" dimensionUniqueName="[Table22]" displayFolder="" count="0" memberValueDatatype="130" unbalanced="0"/>
    <cacheHierarchy uniqueName="[Table22].[Employment Type]" caption="Employment Type" attribute="1" defaultMemberUniqueName="[Table22].[Employment Type].[All]" allUniqueName="[Table22].[Employment Type].[All]" dimensionUniqueName="[Table22]" displayFolder="" count="0" memberValueDatatype="130" unbalanced="0"/>
    <cacheHierarchy uniqueName="[Table22].[Job Title]" caption="Job Title" attribute="1" defaultMemberUniqueName="[Table22].[Job Title].[All]" allUniqueName="[Table22].[Job Title].[All]" dimensionUniqueName="[Table22]" displayFolder="" count="0" memberValueDatatype="130" unbalanced="0"/>
    <cacheHierarchy uniqueName="[Table22].[Salary]" caption="Salary" attribute="1" defaultMemberUniqueName="[Table22].[Salary].[All]" allUniqueName="[Table22].[Salary].[All]" dimensionUniqueName="[Table22]" displayFolder="" count="0" memberValueDatatype="20" unbalanced="0"/>
    <cacheHierarchy uniqueName="[Table22].[Salary Currency]" caption="Salary Currency" attribute="1" defaultMemberUniqueName="[Table22].[Salary Currency].[All]" allUniqueName="[Table22].[Salary Currency].[All]" dimensionUniqueName="[Table22]" displayFolder="" count="0" memberValueDatatype="130" unbalanced="0"/>
    <cacheHierarchy uniqueName="[Table22].[Salary in USD]" caption="Salary in USD" attribute="1" defaultMemberUniqueName="[Table22].[Salary in USD].[All]" allUniqueName="[Table22].[Salary in USD].[All]" dimensionUniqueName="[Table22]" displayFolder="" count="0" memberValueDatatype="20" unbalanced="0"/>
    <cacheHierarchy uniqueName="[Table22].[Employee Residence]" caption="Employee Residence" attribute="1" defaultMemberUniqueName="[Table22].[Employee Residence].[All]" allUniqueName="[Table22].[Employee Residence].[All]" dimensionUniqueName="[Table22]" displayFolder="" count="0" memberValueDatatype="130" unbalanced="0"/>
    <cacheHierarchy uniqueName="[Table22].[Remote Ratio]" caption="Remote Ratio" attribute="1" defaultMemberUniqueName="[Table22].[Remote Ratio].[All]" allUniqueName="[Table22].[Remote Ratio].[All]" dimensionUniqueName="[Table22]" displayFolder="" count="0" memberValueDatatype="20" unbalanced="0"/>
    <cacheHierarchy uniqueName="[Table22].[Company Location]" caption="Company Location" attribute="1" defaultMemberUniqueName="[Table22].[Company Location].[All]" allUniqueName="[Table22].[Company Location].[All]" dimensionUniqueName="[Table22]" displayFolder="" count="0" memberValueDatatype="130" unbalanced="0"/>
    <cacheHierarchy uniqueName="[Table22].[Company Size]" caption="Company Size" attribute="1" defaultMemberUniqueName="[Table22].[Company Size].[All]" allUniqueName="[Table22].[Company Size].[All]" dimensionUniqueName="[Table22]" displayFolder="" count="0" memberValueDatatype="130" unbalanced="0"/>
    <cacheHierarchy uniqueName="[Table22].[Remote]" caption="Remote" attribute="1" defaultMemberUniqueName="[Table22].[Remote].[All]" allUniqueName="[Table22].[Remote].[All]" dimensionUniqueName="[Table22]" displayFolder="" count="0" memberValueDatatype="130" unbalanced="0"/>
    <cacheHierarchy uniqueName="[Measures].[Sum of Salary in USD]" caption="Sum of Salary in USD" measure="1" displayFolder="" measureGroup="Table2" count="0">
      <extLst>
        <ext xmlns:x15="http://schemas.microsoft.com/office/spreadsheetml/2010/11/main" uri="{B97F6D7D-B522-45F9-BDA1-12C45D357490}">
          <x15:cacheHierarchy aggregatedColumn="7"/>
        </ext>
      </extLst>
    </cacheHierarchy>
    <cacheHierarchy uniqueName="[Measures].[Sum of Work Year]" caption="Sum of Work Year" measure="1" displayFolder="" measureGroup="Table2" count="0">
      <extLst>
        <ext xmlns:x15="http://schemas.microsoft.com/office/spreadsheetml/2010/11/main" uri="{B97F6D7D-B522-45F9-BDA1-12C45D357490}">
          <x15:cacheHierarchy aggregatedColumn="1"/>
        </ext>
      </extLst>
    </cacheHierarchy>
    <cacheHierarchy uniqueName="[Measures].[Count of Job Title]" caption="Count of Job Title" measure="1" displayFolder="" measureGroup="Table2" count="0">
      <extLst>
        <ext xmlns:x15="http://schemas.microsoft.com/office/spreadsheetml/2010/11/main" uri="{B97F6D7D-B522-45F9-BDA1-12C45D357490}">
          <x15:cacheHierarchy aggregatedColumn="4"/>
        </ext>
      </extLst>
    </cacheHierarchy>
    <cacheHierarchy uniqueName="[Measures].[Sum of Remote Ratio]" caption="Sum of Remote Ratio" measure="1" displayFolder="" measureGroup="Table2" count="0">
      <extLst>
        <ext xmlns:x15="http://schemas.microsoft.com/office/spreadsheetml/2010/11/main" uri="{B97F6D7D-B522-45F9-BDA1-12C45D357490}">
          <x15:cacheHierarchy aggregatedColumn="9"/>
        </ext>
      </extLst>
    </cacheHierarchy>
    <cacheHierarchy uniqueName="[Measures].[Count of Remote Ratio]" caption="Count of Remote Ratio" measure="1" displayFolder="" measureGroup="Table2" count="0">
      <extLst>
        <ext xmlns:x15="http://schemas.microsoft.com/office/spreadsheetml/2010/11/main" uri="{B97F6D7D-B522-45F9-BDA1-12C45D357490}">
          <x15:cacheHierarchy aggregatedColumn="9"/>
        </ext>
      </extLst>
    </cacheHierarchy>
    <cacheHierarchy uniqueName="[Measures].[Sum of Work Year 2]" caption="Sum of Work Year 2" measure="1" displayFolder="" measureGroup="Table22" count="0">
      <extLst>
        <ext xmlns:x15="http://schemas.microsoft.com/office/spreadsheetml/2010/11/main" uri="{B97F6D7D-B522-45F9-BDA1-12C45D357490}">
          <x15:cacheHierarchy aggregatedColumn="13"/>
        </ext>
      </extLst>
    </cacheHierarchy>
    <cacheHierarchy uniqueName="[Measures].[Count of Experience Level]" caption="Count of Experience Level" measure="1" displayFolder="" measureGroup="Table2" count="0">
      <extLst>
        <ext xmlns:x15="http://schemas.microsoft.com/office/spreadsheetml/2010/11/main" uri="{B97F6D7D-B522-45F9-BDA1-12C45D357490}">
          <x15:cacheHierarchy aggregatedColumn="2"/>
        </ext>
      </extLst>
    </cacheHierarchy>
    <cacheHierarchy uniqueName="[Measures].[Average Salary]" caption="Average Salary" measure="1" displayFolder="" measureGroup="Table2" count="0" oneField="1">
      <fieldsUsage count="1">
        <fieldUsage x="0"/>
      </fieldsUsage>
    </cacheHierarchy>
    <cacheHierarchy uniqueName="[Measures].[Job Count]" caption="Job Count" measure="1" displayFolder="" measureGroup="Table2" count="0"/>
    <cacheHierarchy uniqueName="[Measures].[No remote]" caption="No remote" measure="1" displayFolder="" measureGroup="Table2" count="0"/>
    <cacheHierarchy uniqueName="[Measures].[Partially Remote]" caption="Partially Remote" measure="1" displayFolder="" measureGroup="Table2" count="0"/>
    <cacheHierarchy uniqueName="[Measures].[Fully Remote]" caption="Fully Remote" measure="1" displayFolder="" measureGroup="Table2" count="0"/>
    <cacheHierarchy uniqueName="[Measures].[Job]" caption="Job" measure="1" displayFolder="" measureGroup="Table2" count="0"/>
    <cacheHierarchy uniqueName="[Measures].[__XL_Count Table2]" caption="__XL_Count Table2" measure="1" displayFolder="" measureGroup="Table2" count="0" hidden="1"/>
    <cacheHierarchy uniqueName="[Measures].[__XL_Count Table22]" caption="__XL_Count Table22" measure="1" displayFolder="" measureGroup="Table22" count="0" hidden="1"/>
    <cacheHierarchy uniqueName="[Measures].[__No measures defined]" caption="__No measures defined" measure="1" displayFolder="" count="0" hidden="1"/>
  </cacheHierarchies>
  <kpis count="0"/>
  <dimensions count="3">
    <dimension measure="1" name="Measures" uniqueName="[Measures]" caption="Measures"/>
    <dimension name="Table2" uniqueName="[Table2]" caption="Table2"/>
    <dimension name="Table22" uniqueName="[Table22]" caption="Table22"/>
  </dimensions>
  <measureGroups count="2">
    <measureGroup name="Table2" caption="Table2"/>
    <measureGroup name="Table22" caption="Table22"/>
  </measureGroups>
  <maps count="2">
    <map measureGroup="0" dimension="1"/>
    <map measureGroup="1" dimension="2"/>
  </maps>
  <extLst>
    <ext xmlns:x14="http://schemas.microsoft.com/office/spreadsheetml/2009/9/main" uri="{725AE2AE-9491-48be-B2B4-4EB974FC3084}">
      <x14:pivotCacheDefinition pivotCacheId="76287399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DIAN" refreshedDate="44939.517845486109" createdVersion="5" refreshedVersion="6" minRefreshableVersion="3" recordCount="0" supportSubquery="1" supportAdvancedDrill="1" xr:uid="{00000000-000A-0000-FFFF-FFFF29000000}">
  <cacheSource type="external" connectionId="1">
    <extLst>
      <ext xmlns:x14="http://schemas.microsoft.com/office/spreadsheetml/2009/9/main" uri="{F057638F-6D5F-4e77-A914-E7F072B9BCA8}">
        <x14:sourceConnection name="ThisWorkbookDataModel"/>
      </ext>
    </extLst>
  </cacheSource>
  <cacheFields count="3">
    <cacheField name="[Measures].[Average Salary]" caption="Average Salary" numFmtId="0" hierarchy="32" level="32767"/>
    <cacheField name="[Table2].[Experience Level].[Experience Level]" caption="Experience Level" numFmtId="0" hierarchy="2" level="1">
      <sharedItems count="4">
        <s v="Entry Level"/>
        <s v="Executive Level/ Director"/>
        <s v="Junior Level/ Mid"/>
        <s v="Senior Level/ Intermediate"/>
      </sharedItems>
    </cacheField>
    <cacheField name="[Table2].[Company Size].[Company Size]" caption="Company Size" numFmtId="0" hierarchy="11" level="1">
      <sharedItems containsSemiMixedTypes="0" containsNonDate="0" containsString="0"/>
    </cacheField>
  </cacheFields>
  <cacheHierarchies count="41">
    <cacheHierarchy uniqueName="[Table2].[ID]" caption="ID" attribute="1" defaultMemberUniqueName="[Table2].[ID].[All]" allUniqueName="[Table2].[ID].[All]" dimensionUniqueName="[Table2]" displayFolder="" count="0" memberValueDatatype="20" unbalanced="0"/>
    <cacheHierarchy uniqueName="[Table2].[Work Year]" caption="Work Year" attribute="1" defaultMemberUniqueName="[Table2].[Work Year].[All]" allUniqueName="[Table2].[Work Year].[All]" dimensionUniqueName="[Table2]" displayFolder="" count="2" memberValueDatatype="20" unbalanced="0"/>
    <cacheHierarchy uniqueName="[Table2].[Experience Level]" caption="Experience Level" attribute="1" defaultMemberUniqueName="[Table2].[Experience Level].[All]" allUniqueName="[Table2].[Experience Level].[All]" dimensionUniqueName="[Table2]" displayFolder="" count="2" memberValueDatatype="130" unbalanced="0">
      <fieldsUsage count="2">
        <fieldUsage x="-1"/>
        <fieldUsage x="1"/>
      </fieldsUsage>
    </cacheHierarchy>
    <cacheHierarchy uniqueName="[Table2].[Employment Type]" caption="Employment Type" attribute="1" defaultMemberUniqueName="[Table2].[Employment Type].[All]" allUniqueName="[Table2].[Employment Type].[All]" dimensionUniqueName="[Table2]" displayFolder="" count="2" memberValueDatatype="130" unbalanced="0"/>
    <cacheHierarchy uniqueName="[Table2].[Job Title]" caption="Job Title" attribute="1" defaultMemberUniqueName="[Table2].[Job Title].[All]" allUniqueName="[Table2].[Job Title].[All]" dimensionUniqueName="[Table2]" displayFolder="" count="0" memberValueDatatype="130" unbalanced="0"/>
    <cacheHierarchy uniqueName="[Table2].[Salary]" caption="Salary" attribute="1" defaultMemberUniqueName="[Table2].[Salary].[All]" allUniqueName="[Table2].[Salary].[All]" dimensionUniqueName="[Table2]" displayFolder="" count="0" memberValueDatatype="20" unbalanced="0"/>
    <cacheHierarchy uniqueName="[Table2].[Salary Currency]" caption="Salary Currency" attribute="1" defaultMemberUniqueName="[Table2].[Salary Currency].[All]" allUniqueName="[Table2].[Salary Currency].[All]" dimensionUniqueName="[Table2]" displayFolder="" count="0" memberValueDatatype="130" unbalanced="0"/>
    <cacheHierarchy uniqueName="[Table2].[Salary in USD]" caption="Salary in USD" attribute="1" defaultMemberUniqueName="[Table2].[Salary in USD].[All]" allUniqueName="[Table2].[Salary in USD].[All]" dimensionUniqueName="[Table2]" displayFolder="" count="0" memberValueDatatype="20" unbalanced="0"/>
    <cacheHierarchy uniqueName="[Table2].[Employee Residence]" caption="Employee Residence" attribute="1" defaultMemberUniqueName="[Table2].[Employee Residence].[All]" allUniqueName="[Table2].[Employee Residence].[All]" dimensionUniqueName="[Table2]" displayFolder="" count="0" memberValueDatatype="130" unbalanced="0"/>
    <cacheHierarchy uniqueName="[Table2].[Remote Ratio]" caption="Remote Ratio" attribute="1" defaultMemberUniqueName="[Table2].[Remote Ratio].[All]" allUniqueName="[Table2].[Remote Ratio].[All]" dimensionUniqueName="[Table2]" displayFolder="" count="0" memberValueDatatype="20" unbalanced="0"/>
    <cacheHierarchy uniqueName="[Table2].[Company Location]" caption="Company Location" attribute="1" defaultMemberUniqueName="[Table2].[Company Location].[All]" allUniqueName="[Table2].[Company Location].[All]" dimensionUniqueName="[Table2]" displayFolder="" count="0" memberValueDatatype="130" unbalanced="0"/>
    <cacheHierarchy uniqueName="[Table2].[Company Size]" caption="Company Size" attribute="1" defaultMemberUniqueName="[Table2].[Company Size].[All]" allUniqueName="[Table2].[Company Size].[All]" dimensionUniqueName="[Table2]" displayFolder="" count="2" memberValueDatatype="130" unbalanced="0">
      <fieldsUsage count="2">
        <fieldUsage x="-1"/>
        <fieldUsage x="2"/>
      </fieldsUsage>
    </cacheHierarchy>
    <cacheHierarchy uniqueName="[Table22].[ID]" caption="ID" attribute="1" defaultMemberUniqueName="[Table22].[ID].[All]" allUniqueName="[Table22].[ID].[All]" dimensionUniqueName="[Table22]" displayFolder="" count="0" memberValueDatatype="20" unbalanced="0"/>
    <cacheHierarchy uniqueName="[Table22].[Work Year]" caption="Work Year" attribute="1" defaultMemberUniqueName="[Table22].[Work Year].[All]" allUniqueName="[Table22].[Work Year].[All]" dimensionUniqueName="[Table22]" displayFolder="" count="0" memberValueDatatype="20" unbalanced="0"/>
    <cacheHierarchy uniqueName="[Table22].[Experience Level]" caption="Experience Level" attribute="1" defaultMemberUniqueName="[Table22].[Experience Level].[All]" allUniqueName="[Table22].[Experience Level].[All]" dimensionUniqueName="[Table22]" displayFolder="" count="0" memberValueDatatype="130" unbalanced="0"/>
    <cacheHierarchy uniqueName="[Table22].[Employment Type]" caption="Employment Type" attribute="1" defaultMemberUniqueName="[Table22].[Employment Type].[All]" allUniqueName="[Table22].[Employment Type].[All]" dimensionUniqueName="[Table22]" displayFolder="" count="0" memberValueDatatype="130" unbalanced="0"/>
    <cacheHierarchy uniqueName="[Table22].[Job Title]" caption="Job Title" attribute="1" defaultMemberUniqueName="[Table22].[Job Title].[All]" allUniqueName="[Table22].[Job Title].[All]" dimensionUniqueName="[Table22]" displayFolder="" count="0" memberValueDatatype="130" unbalanced="0"/>
    <cacheHierarchy uniqueName="[Table22].[Salary]" caption="Salary" attribute="1" defaultMemberUniqueName="[Table22].[Salary].[All]" allUniqueName="[Table22].[Salary].[All]" dimensionUniqueName="[Table22]" displayFolder="" count="0" memberValueDatatype="20" unbalanced="0"/>
    <cacheHierarchy uniqueName="[Table22].[Salary Currency]" caption="Salary Currency" attribute="1" defaultMemberUniqueName="[Table22].[Salary Currency].[All]" allUniqueName="[Table22].[Salary Currency].[All]" dimensionUniqueName="[Table22]" displayFolder="" count="0" memberValueDatatype="130" unbalanced="0"/>
    <cacheHierarchy uniqueName="[Table22].[Salary in USD]" caption="Salary in USD" attribute="1" defaultMemberUniqueName="[Table22].[Salary in USD].[All]" allUniqueName="[Table22].[Salary in USD].[All]" dimensionUniqueName="[Table22]" displayFolder="" count="0" memberValueDatatype="20" unbalanced="0"/>
    <cacheHierarchy uniqueName="[Table22].[Employee Residence]" caption="Employee Residence" attribute="1" defaultMemberUniqueName="[Table22].[Employee Residence].[All]" allUniqueName="[Table22].[Employee Residence].[All]" dimensionUniqueName="[Table22]" displayFolder="" count="0" memberValueDatatype="130" unbalanced="0"/>
    <cacheHierarchy uniqueName="[Table22].[Remote Ratio]" caption="Remote Ratio" attribute="1" defaultMemberUniqueName="[Table22].[Remote Ratio].[All]" allUniqueName="[Table22].[Remote Ratio].[All]" dimensionUniqueName="[Table22]" displayFolder="" count="0" memberValueDatatype="20" unbalanced="0"/>
    <cacheHierarchy uniqueName="[Table22].[Company Location]" caption="Company Location" attribute="1" defaultMemberUniqueName="[Table22].[Company Location].[All]" allUniqueName="[Table22].[Company Location].[All]" dimensionUniqueName="[Table22]" displayFolder="" count="0" memberValueDatatype="130" unbalanced="0"/>
    <cacheHierarchy uniqueName="[Table22].[Company Size]" caption="Company Size" attribute="1" defaultMemberUniqueName="[Table22].[Company Size].[All]" allUniqueName="[Table22].[Company Size].[All]" dimensionUniqueName="[Table22]" displayFolder="" count="0" memberValueDatatype="130" unbalanced="0"/>
    <cacheHierarchy uniqueName="[Table22].[Remote]" caption="Remote" attribute="1" defaultMemberUniqueName="[Table22].[Remote].[All]" allUniqueName="[Table22].[Remote].[All]" dimensionUniqueName="[Table22]" displayFolder="" count="0" memberValueDatatype="130" unbalanced="0"/>
    <cacheHierarchy uniqueName="[Measures].[Sum of Salary in USD]" caption="Sum of Salary in USD" measure="1" displayFolder="" measureGroup="Table2" count="0">
      <extLst>
        <ext xmlns:x15="http://schemas.microsoft.com/office/spreadsheetml/2010/11/main" uri="{B97F6D7D-B522-45F9-BDA1-12C45D357490}">
          <x15:cacheHierarchy aggregatedColumn="7"/>
        </ext>
      </extLst>
    </cacheHierarchy>
    <cacheHierarchy uniqueName="[Measures].[Sum of Work Year]" caption="Sum of Work Year" measure="1" displayFolder="" measureGroup="Table2" count="0">
      <extLst>
        <ext xmlns:x15="http://schemas.microsoft.com/office/spreadsheetml/2010/11/main" uri="{B97F6D7D-B522-45F9-BDA1-12C45D357490}">
          <x15:cacheHierarchy aggregatedColumn="1"/>
        </ext>
      </extLst>
    </cacheHierarchy>
    <cacheHierarchy uniqueName="[Measures].[Count of Job Title]" caption="Count of Job Title" measure="1" displayFolder="" measureGroup="Table2" count="0">
      <extLst>
        <ext xmlns:x15="http://schemas.microsoft.com/office/spreadsheetml/2010/11/main" uri="{B97F6D7D-B522-45F9-BDA1-12C45D357490}">
          <x15:cacheHierarchy aggregatedColumn="4"/>
        </ext>
      </extLst>
    </cacheHierarchy>
    <cacheHierarchy uniqueName="[Measures].[Sum of Remote Ratio]" caption="Sum of Remote Ratio" measure="1" displayFolder="" measureGroup="Table2" count="0">
      <extLst>
        <ext xmlns:x15="http://schemas.microsoft.com/office/spreadsheetml/2010/11/main" uri="{B97F6D7D-B522-45F9-BDA1-12C45D357490}">
          <x15:cacheHierarchy aggregatedColumn="9"/>
        </ext>
      </extLst>
    </cacheHierarchy>
    <cacheHierarchy uniqueName="[Measures].[Count of Remote Ratio]" caption="Count of Remote Ratio" measure="1" displayFolder="" measureGroup="Table2" count="0">
      <extLst>
        <ext xmlns:x15="http://schemas.microsoft.com/office/spreadsheetml/2010/11/main" uri="{B97F6D7D-B522-45F9-BDA1-12C45D357490}">
          <x15:cacheHierarchy aggregatedColumn="9"/>
        </ext>
      </extLst>
    </cacheHierarchy>
    <cacheHierarchy uniqueName="[Measures].[Sum of Work Year 2]" caption="Sum of Work Year 2" measure="1" displayFolder="" measureGroup="Table22" count="0">
      <extLst>
        <ext xmlns:x15="http://schemas.microsoft.com/office/spreadsheetml/2010/11/main" uri="{B97F6D7D-B522-45F9-BDA1-12C45D357490}">
          <x15:cacheHierarchy aggregatedColumn="13"/>
        </ext>
      </extLst>
    </cacheHierarchy>
    <cacheHierarchy uniqueName="[Measures].[Count of Experience Level]" caption="Count of Experience Level" measure="1" displayFolder="" measureGroup="Table2" count="0">
      <extLst>
        <ext xmlns:x15="http://schemas.microsoft.com/office/spreadsheetml/2010/11/main" uri="{B97F6D7D-B522-45F9-BDA1-12C45D357490}">
          <x15:cacheHierarchy aggregatedColumn="2"/>
        </ext>
      </extLst>
    </cacheHierarchy>
    <cacheHierarchy uniqueName="[Measures].[Average Salary]" caption="Average Salary" measure="1" displayFolder="" measureGroup="Table2" count="0" oneField="1">
      <fieldsUsage count="1">
        <fieldUsage x="0"/>
      </fieldsUsage>
    </cacheHierarchy>
    <cacheHierarchy uniqueName="[Measures].[Job Count]" caption="Job Count" measure="1" displayFolder="" measureGroup="Table2" count="0"/>
    <cacheHierarchy uniqueName="[Measures].[No remote]" caption="No remote" measure="1" displayFolder="" measureGroup="Table2" count="0"/>
    <cacheHierarchy uniqueName="[Measures].[Partially Remote]" caption="Partially Remote" measure="1" displayFolder="" measureGroup="Table2" count="0"/>
    <cacheHierarchy uniqueName="[Measures].[Fully Remote]" caption="Fully Remote" measure="1" displayFolder="" measureGroup="Table2" count="0"/>
    <cacheHierarchy uniqueName="[Measures].[Job]" caption="Job" measure="1" displayFolder="" measureGroup="Table2" count="0"/>
    <cacheHierarchy uniqueName="[Measures].[__XL_Count Table2]" caption="__XL_Count Table2" measure="1" displayFolder="" measureGroup="Table2" count="0" hidden="1"/>
    <cacheHierarchy uniqueName="[Measures].[__XL_Count Table22]" caption="__XL_Count Table22" measure="1" displayFolder="" measureGroup="Table22" count="0" hidden="1"/>
    <cacheHierarchy uniqueName="[Measures].[__No measures defined]" caption="__No measures defined" measure="1" displayFolder="" count="0" hidden="1"/>
  </cacheHierarchies>
  <kpis count="0"/>
  <dimensions count="3">
    <dimension measure="1" name="Measures" uniqueName="[Measures]" caption="Measures"/>
    <dimension name="Table2" uniqueName="[Table2]" caption="Table2"/>
    <dimension name="Table22" uniqueName="[Table22]" caption="Table22"/>
  </dimensions>
  <measureGroups count="2">
    <measureGroup name="Table2" caption="Table2"/>
    <measureGroup name="Table22" caption="Table22"/>
  </measureGroups>
  <maps count="2">
    <map measureGroup="0" dimension="1"/>
    <map measureGroup="1" dimension="2"/>
  </maps>
  <extLst>
    <ext xmlns:x14="http://schemas.microsoft.com/office/spreadsheetml/2009/9/main" uri="{725AE2AE-9491-48be-B2B4-4EB974FC3084}">
      <x14:pivotCacheDefinition pivotCacheId="202088387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DIAN" refreshedDate="44939.517846527779" createdVersion="5" refreshedVersion="6" minRefreshableVersion="3" recordCount="0" supportSubquery="1" supportAdvancedDrill="1" xr:uid="{00000000-000A-0000-FFFF-FFFF38000000}">
  <cacheSource type="external" connectionId="1"/>
  <cacheFields count="3">
    <cacheField name="[Table2].[Job Title].[Job Title]" caption="Job Title" numFmtId="0" hierarchy="4" level="1">
      <sharedItems count="5">
        <s v="Data Analyst"/>
        <s v="Data Architect"/>
        <s v="Data Engineer"/>
        <s v="Data Scientist"/>
        <s v="Machine Learning Engineer"/>
      </sharedItems>
    </cacheField>
    <cacheField name="[Measures].[Average Salary]" caption="Average Salary" numFmtId="0" hierarchy="32" level="32767"/>
    <cacheField name="[Table2].[Company Size].[Company Size]" caption="Company Size" numFmtId="0" hierarchy="11" level="1">
      <sharedItems containsSemiMixedTypes="0" containsNonDate="0" containsString="0"/>
    </cacheField>
  </cacheFields>
  <cacheHierarchies count="41">
    <cacheHierarchy uniqueName="[Table2].[ID]" caption="ID" attribute="1" defaultMemberUniqueName="[Table2].[ID].[All]" allUniqueName="[Table2].[ID].[All]" dimensionUniqueName="[Table2]" displayFolder="" count="0" memberValueDatatype="20" unbalanced="0"/>
    <cacheHierarchy uniqueName="[Table2].[Work Year]" caption="Work Year" attribute="1" defaultMemberUniqueName="[Table2].[Work Year].[All]" allUniqueName="[Table2].[Work Year].[All]" dimensionUniqueName="[Table2]" displayFolder="" count="2" memberValueDatatype="20" unbalanced="0"/>
    <cacheHierarchy uniqueName="[Table2].[Experience Level]" caption="Experience Level" attribute="1" defaultMemberUniqueName="[Table2].[Experience Level].[All]" allUniqueName="[Table2].[Experience Level].[All]" dimensionUniqueName="[Table2]" displayFolder="" count="0" memberValueDatatype="130" unbalanced="0"/>
    <cacheHierarchy uniqueName="[Table2].[Employment Type]" caption="Employment Type" attribute="1" defaultMemberUniqueName="[Table2].[Employment Type].[All]" allUniqueName="[Table2].[Employment Type].[All]" dimensionUniqueName="[Table2]" displayFolder="" count="2" memberValueDatatype="130" unbalanced="0"/>
    <cacheHierarchy uniqueName="[Table2].[Job Title]" caption="Job Title" attribute="1" defaultMemberUniqueName="[Table2].[Job Title].[All]" allUniqueName="[Table2].[Job Title].[All]" dimensionUniqueName="[Table2]" displayFolder="" count="2" memberValueDatatype="130" unbalanced="0">
      <fieldsUsage count="2">
        <fieldUsage x="-1"/>
        <fieldUsage x="0"/>
      </fieldsUsage>
    </cacheHierarchy>
    <cacheHierarchy uniqueName="[Table2].[Salary]" caption="Salary" attribute="1" defaultMemberUniqueName="[Table2].[Salary].[All]" allUniqueName="[Table2].[Salary].[All]" dimensionUniqueName="[Table2]" displayFolder="" count="0" memberValueDatatype="20" unbalanced="0"/>
    <cacheHierarchy uniqueName="[Table2].[Salary Currency]" caption="Salary Currency" attribute="1" defaultMemberUniqueName="[Table2].[Salary Currency].[All]" allUniqueName="[Table2].[Salary Currency].[All]" dimensionUniqueName="[Table2]" displayFolder="" count="0" memberValueDatatype="130" unbalanced="0"/>
    <cacheHierarchy uniqueName="[Table2].[Salary in USD]" caption="Salary in USD" attribute="1" defaultMemberUniqueName="[Table2].[Salary in USD].[All]" allUniqueName="[Table2].[Salary in USD].[All]" dimensionUniqueName="[Table2]" displayFolder="" count="0" memberValueDatatype="20" unbalanced="0"/>
    <cacheHierarchy uniqueName="[Table2].[Employee Residence]" caption="Employee Residence" attribute="1" defaultMemberUniqueName="[Table2].[Employee Residence].[All]" allUniqueName="[Table2].[Employee Residence].[All]" dimensionUniqueName="[Table2]" displayFolder="" count="0" memberValueDatatype="130" unbalanced="0"/>
    <cacheHierarchy uniqueName="[Table2].[Remote Ratio]" caption="Remote Ratio" attribute="1" defaultMemberUniqueName="[Table2].[Remote Ratio].[All]" allUniqueName="[Table2].[Remote Ratio].[All]" dimensionUniqueName="[Table2]" displayFolder="" count="0" memberValueDatatype="20" unbalanced="0"/>
    <cacheHierarchy uniqueName="[Table2].[Company Location]" caption="Company Location" attribute="1" defaultMemberUniqueName="[Table2].[Company Location].[All]" allUniqueName="[Table2].[Company Location].[All]" dimensionUniqueName="[Table2]" displayFolder="" count="0" memberValueDatatype="130" unbalanced="0"/>
    <cacheHierarchy uniqueName="[Table2].[Company Size]" caption="Company Size" attribute="1" defaultMemberUniqueName="[Table2].[Company Size].[All]" allUniqueName="[Table2].[Company Size].[All]" dimensionUniqueName="[Table2]" displayFolder="" count="2" memberValueDatatype="130" unbalanced="0">
      <fieldsUsage count="2">
        <fieldUsage x="-1"/>
        <fieldUsage x="2"/>
      </fieldsUsage>
    </cacheHierarchy>
    <cacheHierarchy uniqueName="[Table22].[ID]" caption="ID" attribute="1" defaultMemberUniqueName="[Table22].[ID].[All]" allUniqueName="[Table22].[ID].[All]" dimensionUniqueName="[Table22]" displayFolder="" count="0" memberValueDatatype="20" unbalanced="0"/>
    <cacheHierarchy uniqueName="[Table22].[Work Year]" caption="Work Year" attribute="1" defaultMemberUniqueName="[Table22].[Work Year].[All]" allUniqueName="[Table22].[Work Year].[All]" dimensionUniqueName="[Table22]" displayFolder="" count="0" memberValueDatatype="20" unbalanced="0"/>
    <cacheHierarchy uniqueName="[Table22].[Experience Level]" caption="Experience Level" attribute="1" defaultMemberUniqueName="[Table22].[Experience Level].[All]" allUniqueName="[Table22].[Experience Level].[All]" dimensionUniqueName="[Table22]" displayFolder="" count="0" memberValueDatatype="130" unbalanced="0"/>
    <cacheHierarchy uniqueName="[Table22].[Employment Type]" caption="Employment Type" attribute="1" defaultMemberUniqueName="[Table22].[Employment Type].[All]" allUniqueName="[Table22].[Employment Type].[All]" dimensionUniqueName="[Table22]" displayFolder="" count="0" memberValueDatatype="130" unbalanced="0"/>
    <cacheHierarchy uniqueName="[Table22].[Job Title]" caption="Job Title" attribute="1" defaultMemberUniqueName="[Table22].[Job Title].[All]" allUniqueName="[Table22].[Job Title].[All]" dimensionUniqueName="[Table22]" displayFolder="" count="0" memberValueDatatype="130" unbalanced="0"/>
    <cacheHierarchy uniqueName="[Table22].[Salary]" caption="Salary" attribute="1" defaultMemberUniqueName="[Table22].[Salary].[All]" allUniqueName="[Table22].[Salary].[All]" dimensionUniqueName="[Table22]" displayFolder="" count="0" memberValueDatatype="20" unbalanced="0"/>
    <cacheHierarchy uniqueName="[Table22].[Salary Currency]" caption="Salary Currency" attribute="1" defaultMemberUniqueName="[Table22].[Salary Currency].[All]" allUniqueName="[Table22].[Salary Currency].[All]" dimensionUniqueName="[Table22]" displayFolder="" count="0" memberValueDatatype="130" unbalanced="0"/>
    <cacheHierarchy uniqueName="[Table22].[Salary in USD]" caption="Salary in USD" attribute="1" defaultMemberUniqueName="[Table22].[Salary in USD].[All]" allUniqueName="[Table22].[Salary in USD].[All]" dimensionUniqueName="[Table22]" displayFolder="" count="0" memberValueDatatype="20" unbalanced="0"/>
    <cacheHierarchy uniqueName="[Table22].[Employee Residence]" caption="Employee Residence" attribute="1" defaultMemberUniqueName="[Table22].[Employee Residence].[All]" allUniqueName="[Table22].[Employee Residence].[All]" dimensionUniqueName="[Table22]" displayFolder="" count="0" memberValueDatatype="130" unbalanced="0"/>
    <cacheHierarchy uniqueName="[Table22].[Remote Ratio]" caption="Remote Ratio" attribute="1" defaultMemberUniqueName="[Table22].[Remote Ratio].[All]" allUniqueName="[Table22].[Remote Ratio].[All]" dimensionUniqueName="[Table22]" displayFolder="" count="0" memberValueDatatype="20" unbalanced="0"/>
    <cacheHierarchy uniqueName="[Table22].[Company Location]" caption="Company Location" attribute="1" defaultMemberUniqueName="[Table22].[Company Location].[All]" allUniqueName="[Table22].[Company Location].[All]" dimensionUniqueName="[Table22]" displayFolder="" count="0" memberValueDatatype="130" unbalanced="0"/>
    <cacheHierarchy uniqueName="[Table22].[Company Size]" caption="Company Size" attribute="1" defaultMemberUniqueName="[Table22].[Company Size].[All]" allUniqueName="[Table22].[Company Size].[All]" dimensionUniqueName="[Table22]" displayFolder="" count="0" memberValueDatatype="130" unbalanced="0"/>
    <cacheHierarchy uniqueName="[Table22].[Remote]" caption="Remote" attribute="1" defaultMemberUniqueName="[Table22].[Remote].[All]" allUniqueName="[Table22].[Remote].[All]" dimensionUniqueName="[Table22]" displayFolder="" count="0" memberValueDatatype="130" unbalanced="0"/>
    <cacheHierarchy uniqueName="[Measures].[Sum of Salary in USD]" caption="Sum of Salary in USD" measure="1" displayFolder="" measureGroup="Table2" count="0">
      <extLst>
        <ext xmlns:x15="http://schemas.microsoft.com/office/spreadsheetml/2010/11/main" uri="{B97F6D7D-B522-45F9-BDA1-12C45D357490}">
          <x15:cacheHierarchy aggregatedColumn="7"/>
        </ext>
      </extLst>
    </cacheHierarchy>
    <cacheHierarchy uniqueName="[Measures].[Sum of Work Year]" caption="Sum of Work Year" measure="1" displayFolder="" measureGroup="Table2" count="0">
      <extLst>
        <ext xmlns:x15="http://schemas.microsoft.com/office/spreadsheetml/2010/11/main" uri="{B97F6D7D-B522-45F9-BDA1-12C45D357490}">
          <x15:cacheHierarchy aggregatedColumn="1"/>
        </ext>
      </extLst>
    </cacheHierarchy>
    <cacheHierarchy uniqueName="[Measures].[Count of Job Title]" caption="Count of Job Title" measure="1" displayFolder="" measureGroup="Table2" count="0">
      <extLst>
        <ext xmlns:x15="http://schemas.microsoft.com/office/spreadsheetml/2010/11/main" uri="{B97F6D7D-B522-45F9-BDA1-12C45D357490}">
          <x15:cacheHierarchy aggregatedColumn="4"/>
        </ext>
      </extLst>
    </cacheHierarchy>
    <cacheHierarchy uniqueName="[Measures].[Sum of Remote Ratio]" caption="Sum of Remote Ratio" measure="1" displayFolder="" measureGroup="Table2" count="0">
      <extLst>
        <ext xmlns:x15="http://schemas.microsoft.com/office/spreadsheetml/2010/11/main" uri="{B97F6D7D-B522-45F9-BDA1-12C45D357490}">
          <x15:cacheHierarchy aggregatedColumn="9"/>
        </ext>
      </extLst>
    </cacheHierarchy>
    <cacheHierarchy uniqueName="[Measures].[Count of Remote Ratio]" caption="Count of Remote Ratio" measure="1" displayFolder="" measureGroup="Table2" count="0">
      <extLst>
        <ext xmlns:x15="http://schemas.microsoft.com/office/spreadsheetml/2010/11/main" uri="{B97F6D7D-B522-45F9-BDA1-12C45D357490}">
          <x15:cacheHierarchy aggregatedColumn="9"/>
        </ext>
      </extLst>
    </cacheHierarchy>
    <cacheHierarchy uniqueName="[Measures].[Sum of Work Year 2]" caption="Sum of Work Year 2" measure="1" displayFolder="" measureGroup="Table22" count="0">
      <extLst>
        <ext xmlns:x15="http://schemas.microsoft.com/office/spreadsheetml/2010/11/main" uri="{B97F6D7D-B522-45F9-BDA1-12C45D357490}">
          <x15:cacheHierarchy aggregatedColumn="13"/>
        </ext>
      </extLst>
    </cacheHierarchy>
    <cacheHierarchy uniqueName="[Measures].[Count of Experience Level]" caption="Count of Experience Level" measure="1" displayFolder="" measureGroup="Table2" count="0">
      <extLst>
        <ext xmlns:x15="http://schemas.microsoft.com/office/spreadsheetml/2010/11/main" uri="{B97F6D7D-B522-45F9-BDA1-12C45D357490}">
          <x15:cacheHierarchy aggregatedColumn="2"/>
        </ext>
      </extLst>
    </cacheHierarchy>
    <cacheHierarchy uniqueName="[Measures].[Average Salary]" caption="Average Salary" measure="1" displayFolder="" measureGroup="Table2" count="0" oneField="1">
      <fieldsUsage count="1">
        <fieldUsage x="1"/>
      </fieldsUsage>
    </cacheHierarchy>
    <cacheHierarchy uniqueName="[Measures].[Job Count]" caption="Job Count" measure="1" displayFolder="" measureGroup="Table2" count="0"/>
    <cacheHierarchy uniqueName="[Measures].[No remote]" caption="No remote" measure="1" displayFolder="" measureGroup="Table2" count="0"/>
    <cacheHierarchy uniqueName="[Measures].[Partially Remote]" caption="Partially Remote" measure="1" displayFolder="" measureGroup="Table2" count="0"/>
    <cacheHierarchy uniqueName="[Measures].[Fully Remote]" caption="Fully Remote" measure="1" displayFolder="" measureGroup="Table2" count="0"/>
    <cacheHierarchy uniqueName="[Measures].[Job]" caption="Job" measure="1" displayFolder="" measureGroup="Table2" count="0"/>
    <cacheHierarchy uniqueName="[Measures].[__XL_Count Table2]" caption="__XL_Count Table2" measure="1" displayFolder="" measureGroup="Table2" count="0" hidden="1"/>
    <cacheHierarchy uniqueName="[Measures].[__XL_Count Table22]" caption="__XL_Count Table22" measure="1" displayFolder="" measureGroup="Table22" count="0" hidden="1"/>
    <cacheHierarchy uniqueName="[Measures].[__No measures defined]" caption="__No measures defined" measure="1" displayFolder="" count="0" hidden="1"/>
  </cacheHierarchies>
  <kpis count="0"/>
  <dimensions count="3">
    <dimension measure="1" name="Measures" uniqueName="[Measures]" caption="Measures"/>
    <dimension name="Table2" uniqueName="[Table2]" caption="Table2"/>
    <dimension name="Table22" uniqueName="[Table22]" caption="Table22"/>
  </dimensions>
  <measureGroups count="2">
    <measureGroup name="Table2" caption="Table2"/>
    <measureGroup name="Table22" caption="Table2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DIAN" refreshedDate="44939.517846990741" createdVersion="5" refreshedVersion="6" minRefreshableVersion="3" recordCount="0" supportSubquery="1" supportAdvancedDrill="1" xr:uid="{5772765F-61BC-4671-89CE-A3CC7BB66D70}">
  <cacheSource type="external" connectionId="1"/>
  <cacheFields count="3">
    <cacheField name="[Measures].[Average Salary]" caption="Average Salary" numFmtId="0" hierarchy="32" level="32767"/>
    <cacheField name="[Table2].[Employment Type].[Employment Type]" caption="Employment Type" numFmtId="0" hierarchy="3" level="1">
      <sharedItems count="4">
        <s v="Contract"/>
        <s v="Freelance"/>
        <s v="Full Time"/>
        <s v="Part Time"/>
      </sharedItems>
    </cacheField>
    <cacheField name="[Table2].[Company Size].[Company Size]" caption="Company Size" numFmtId="0" hierarchy="11" level="1">
      <sharedItems containsSemiMixedTypes="0" containsNonDate="0" containsString="0"/>
    </cacheField>
  </cacheFields>
  <cacheHierarchies count="41">
    <cacheHierarchy uniqueName="[Table2].[ID]" caption="ID" attribute="1" defaultMemberUniqueName="[Table2].[ID].[All]" allUniqueName="[Table2].[ID].[All]" dimensionUniqueName="[Table2]" displayFolder="" count="0" memberValueDatatype="20" unbalanced="0"/>
    <cacheHierarchy uniqueName="[Table2].[Work Year]" caption="Work Year" attribute="1" defaultMemberUniqueName="[Table2].[Work Year].[All]" allUniqueName="[Table2].[Work Year].[All]" dimensionUniqueName="[Table2]" displayFolder="" count="2" memberValueDatatype="20" unbalanced="0"/>
    <cacheHierarchy uniqueName="[Table2].[Experience Level]" caption="Experience Level" attribute="1" defaultMemberUniqueName="[Table2].[Experience Level].[All]" allUniqueName="[Table2].[Experience Level].[All]" dimensionUniqueName="[Table2]" displayFolder="" count="0" memberValueDatatype="130" unbalanced="0"/>
    <cacheHierarchy uniqueName="[Table2].[Employment Type]" caption="Employment Type" attribute="1" defaultMemberUniqueName="[Table2].[Employment Type].[All]" allUniqueName="[Table2].[Employment Type].[All]" dimensionUniqueName="[Table2]" displayFolder="" count="2" memberValueDatatype="130" unbalanced="0">
      <fieldsUsage count="2">
        <fieldUsage x="-1"/>
        <fieldUsage x="1"/>
      </fieldsUsage>
    </cacheHierarchy>
    <cacheHierarchy uniqueName="[Table2].[Job Title]" caption="Job Title" attribute="1" defaultMemberUniqueName="[Table2].[Job Title].[All]" allUniqueName="[Table2].[Job Title].[All]" dimensionUniqueName="[Table2]" displayFolder="" count="0" memberValueDatatype="130" unbalanced="0"/>
    <cacheHierarchy uniqueName="[Table2].[Salary]" caption="Salary" attribute="1" defaultMemberUniqueName="[Table2].[Salary].[All]" allUniqueName="[Table2].[Salary].[All]" dimensionUniqueName="[Table2]" displayFolder="" count="0" memberValueDatatype="20" unbalanced="0"/>
    <cacheHierarchy uniqueName="[Table2].[Salary Currency]" caption="Salary Currency" attribute="1" defaultMemberUniqueName="[Table2].[Salary Currency].[All]" allUniqueName="[Table2].[Salary Currency].[All]" dimensionUniqueName="[Table2]" displayFolder="" count="0" memberValueDatatype="130" unbalanced="0"/>
    <cacheHierarchy uniqueName="[Table2].[Salary in USD]" caption="Salary in USD" attribute="1" defaultMemberUniqueName="[Table2].[Salary in USD].[All]" allUniqueName="[Table2].[Salary in USD].[All]" dimensionUniqueName="[Table2]" displayFolder="" count="0" memberValueDatatype="20" unbalanced="0"/>
    <cacheHierarchy uniqueName="[Table2].[Employee Residence]" caption="Employee Residence" attribute="1" defaultMemberUniqueName="[Table2].[Employee Residence].[All]" allUniqueName="[Table2].[Employee Residence].[All]" dimensionUniqueName="[Table2]" displayFolder="" count="0" memberValueDatatype="130" unbalanced="0"/>
    <cacheHierarchy uniqueName="[Table2].[Remote Ratio]" caption="Remote Ratio" attribute="1" defaultMemberUniqueName="[Table2].[Remote Ratio].[All]" allUniqueName="[Table2].[Remote Ratio].[All]" dimensionUniqueName="[Table2]" displayFolder="" count="0" memberValueDatatype="20" unbalanced="0"/>
    <cacheHierarchy uniqueName="[Table2].[Company Location]" caption="Company Location" attribute="1" defaultMemberUniqueName="[Table2].[Company Location].[All]" allUniqueName="[Table2].[Company Location].[All]" dimensionUniqueName="[Table2]" displayFolder="" count="0" memberValueDatatype="130" unbalanced="0"/>
    <cacheHierarchy uniqueName="[Table2].[Company Size]" caption="Company Size" attribute="1" defaultMemberUniqueName="[Table2].[Company Size].[All]" allUniqueName="[Table2].[Company Size].[All]" dimensionUniqueName="[Table2]" displayFolder="" count="2" memberValueDatatype="130" unbalanced="0">
      <fieldsUsage count="2">
        <fieldUsage x="-1"/>
        <fieldUsage x="2"/>
      </fieldsUsage>
    </cacheHierarchy>
    <cacheHierarchy uniqueName="[Table22].[ID]" caption="ID" attribute="1" defaultMemberUniqueName="[Table22].[ID].[All]" allUniqueName="[Table22].[ID].[All]" dimensionUniqueName="[Table22]" displayFolder="" count="0" memberValueDatatype="20" unbalanced="0"/>
    <cacheHierarchy uniqueName="[Table22].[Work Year]" caption="Work Year" attribute="1" defaultMemberUniqueName="[Table22].[Work Year].[All]" allUniqueName="[Table22].[Work Year].[All]" dimensionUniqueName="[Table22]" displayFolder="" count="0" memberValueDatatype="20" unbalanced="0"/>
    <cacheHierarchy uniqueName="[Table22].[Experience Level]" caption="Experience Level" attribute="1" defaultMemberUniqueName="[Table22].[Experience Level].[All]" allUniqueName="[Table22].[Experience Level].[All]" dimensionUniqueName="[Table22]" displayFolder="" count="0" memberValueDatatype="130" unbalanced="0"/>
    <cacheHierarchy uniqueName="[Table22].[Employment Type]" caption="Employment Type" attribute="1" defaultMemberUniqueName="[Table22].[Employment Type].[All]" allUniqueName="[Table22].[Employment Type].[All]" dimensionUniqueName="[Table22]" displayFolder="" count="0" memberValueDatatype="130" unbalanced="0"/>
    <cacheHierarchy uniqueName="[Table22].[Job Title]" caption="Job Title" attribute="1" defaultMemberUniqueName="[Table22].[Job Title].[All]" allUniqueName="[Table22].[Job Title].[All]" dimensionUniqueName="[Table22]" displayFolder="" count="0" memberValueDatatype="130" unbalanced="0"/>
    <cacheHierarchy uniqueName="[Table22].[Salary]" caption="Salary" attribute="1" defaultMemberUniqueName="[Table22].[Salary].[All]" allUniqueName="[Table22].[Salary].[All]" dimensionUniqueName="[Table22]" displayFolder="" count="0" memberValueDatatype="20" unbalanced="0"/>
    <cacheHierarchy uniqueName="[Table22].[Salary Currency]" caption="Salary Currency" attribute="1" defaultMemberUniqueName="[Table22].[Salary Currency].[All]" allUniqueName="[Table22].[Salary Currency].[All]" dimensionUniqueName="[Table22]" displayFolder="" count="0" memberValueDatatype="130" unbalanced="0"/>
    <cacheHierarchy uniqueName="[Table22].[Salary in USD]" caption="Salary in USD" attribute="1" defaultMemberUniqueName="[Table22].[Salary in USD].[All]" allUniqueName="[Table22].[Salary in USD].[All]" dimensionUniqueName="[Table22]" displayFolder="" count="0" memberValueDatatype="20" unbalanced="0"/>
    <cacheHierarchy uniqueName="[Table22].[Employee Residence]" caption="Employee Residence" attribute="1" defaultMemberUniqueName="[Table22].[Employee Residence].[All]" allUniqueName="[Table22].[Employee Residence].[All]" dimensionUniqueName="[Table22]" displayFolder="" count="0" memberValueDatatype="130" unbalanced="0"/>
    <cacheHierarchy uniqueName="[Table22].[Remote Ratio]" caption="Remote Ratio" attribute="1" defaultMemberUniqueName="[Table22].[Remote Ratio].[All]" allUniqueName="[Table22].[Remote Ratio].[All]" dimensionUniqueName="[Table22]" displayFolder="" count="0" memberValueDatatype="20" unbalanced="0"/>
    <cacheHierarchy uniqueName="[Table22].[Company Location]" caption="Company Location" attribute="1" defaultMemberUniqueName="[Table22].[Company Location].[All]" allUniqueName="[Table22].[Company Location].[All]" dimensionUniqueName="[Table22]" displayFolder="" count="0" memberValueDatatype="130" unbalanced="0"/>
    <cacheHierarchy uniqueName="[Table22].[Company Size]" caption="Company Size" attribute="1" defaultMemberUniqueName="[Table22].[Company Size].[All]" allUniqueName="[Table22].[Company Size].[All]" dimensionUniqueName="[Table22]" displayFolder="" count="0" memberValueDatatype="130" unbalanced="0"/>
    <cacheHierarchy uniqueName="[Table22].[Remote]" caption="Remote" attribute="1" defaultMemberUniqueName="[Table22].[Remote].[All]" allUniqueName="[Table22].[Remote].[All]" dimensionUniqueName="[Table22]" displayFolder="" count="0" memberValueDatatype="130" unbalanced="0"/>
    <cacheHierarchy uniqueName="[Measures].[Sum of Salary in USD]" caption="Sum of Salary in USD" measure="1" displayFolder="" measureGroup="Table2" count="0">
      <extLst>
        <ext xmlns:x15="http://schemas.microsoft.com/office/spreadsheetml/2010/11/main" uri="{B97F6D7D-B522-45F9-BDA1-12C45D357490}">
          <x15:cacheHierarchy aggregatedColumn="7"/>
        </ext>
      </extLst>
    </cacheHierarchy>
    <cacheHierarchy uniqueName="[Measures].[Sum of Work Year]" caption="Sum of Work Year" measure="1" displayFolder="" measureGroup="Table2" count="0">
      <extLst>
        <ext xmlns:x15="http://schemas.microsoft.com/office/spreadsheetml/2010/11/main" uri="{B97F6D7D-B522-45F9-BDA1-12C45D357490}">
          <x15:cacheHierarchy aggregatedColumn="1"/>
        </ext>
      </extLst>
    </cacheHierarchy>
    <cacheHierarchy uniqueName="[Measures].[Count of Job Title]" caption="Count of Job Title" measure="1" displayFolder="" measureGroup="Table2" count="0">
      <extLst>
        <ext xmlns:x15="http://schemas.microsoft.com/office/spreadsheetml/2010/11/main" uri="{B97F6D7D-B522-45F9-BDA1-12C45D357490}">
          <x15:cacheHierarchy aggregatedColumn="4"/>
        </ext>
      </extLst>
    </cacheHierarchy>
    <cacheHierarchy uniqueName="[Measures].[Sum of Remote Ratio]" caption="Sum of Remote Ratio" measure="1" displayFolder="" measureGroup="Table2" count="0">
      <extLst>
        <ext xmlns:x15="http://schemas.microsoft.com/office/spreadsheetml/2010/11/main" uri="{B97F6D7D-B522-45F9-BDA1-12C45D357490}">
          <x15:cacheHierarchy aggregatedColumn="9"/>
        </ext>
      </extLst>
    </cacheHierarchy>
    <cacheHierarchy uniqueName="[Measures].[Count of Remote Ratio]" caption="Count of Remote Ratio" measure="1" displayFolder="" measureGroup="Table2" count="0">
      <extLst>
        <ext xmlns:x15="http://schemas.microsoft.com/office/spreadsheetml/2010/11/main" uri="{B97F6D7D-B522-45F9-BDA1-12C45D357490}">
          <x15:cacheHierarchy aggregatedColumn="9"/>
        </ext>
      </extLst>
    </cacheHierarchy>
    <cacheHierarchy uniqueName="[Measures].[Sum of Work Year 2]" caption="Sum of Work Year 2" measure="1" displayFolder="" measureGroup="Table22" count="0">
      <extLst>
        <ext xmlns:x15="http://schemas.microsoft.com/office/spreadsheetml/2010/11/main" uri="{B97F6D7D-B522-45F9-BDA1-12C45D357490}">
          <x15:cacheHierarchy aggregatedColumn="13"/>
        </ext>
      </extLst>
    </cacheHierarchy>
    <cacheHierarchy uniqueName="[Measures].[Count of Experience Level]" caption="Count of Experience Level" measure="1" displayFolder="" measureGroup="Table2" count="0">
      <extLst>
        <ext xmlns:x15="http://schemas.microsoft.com/office/spreadsheetml/2010/11/main" uri="{B97F6D7D-B522-45F9-BDA1-12C45D357490}">
          <x15:cacheHierarchy aggregatedColumn="2"/>
        </ext>
      </extLst>
    </cacheHierarchy>
    <cacheHierarchy uniqueName="[Measures].[Average Salary]" caption="Average Salary" measure="1" displayFolder="" measureGroup="Table2" count="0" oneField="1">
      <fieldsUsage count="1">
        <fieldUsage x="0"/>
      </fieldsUsage>
    </cacheHierarchy>
    <cacheHierarchy uniqueName="[Measures].[Job Count]" caption="Job Count" measure="1" displayFolder="" measureGroup="Table2" count="0"/>
    <cacheHierarchy uniqueName="[Measures].[No remote]" caption="No remote" measure="1" displayFolder="" measureGroup="Table2" count="0"/>
    <cacheHierarchy uniqueName="[Measures].[Partially Remote]" caption="Partially Remote" measure="1" displayFolder="" measureGroup="Table2" count="0"/>
    <cacheHierarchy uniqueName="[Measures].[Fully Remote]" caption="Fully Remote" measure="1" displayFolder="" measureGroup="Table2" count="0"/>
    <cacheHierarchy uniqueName="[Measures].[Job]" caption="Job" measure="1" displayFolder="" measureGroup="Table2" count="0"/>
    <cacheHierarchy uniqueName="[Measures].[__XL_Count Table2]" caption="__XL_Count Table2" measure="1" displayFolder="" measureGroup="Table2" count="0" hidden="1"/>
    <cacheHierarchy uniqueName="[Measures].[__XL_Count Table22]" caption="__XL_Count Table22" measure="1" displayFolder="" measureGroup="Table22" count="0" hidden="1"/>
    <cacheHierarchy uniqueName="[Measures].[__No measures defined]" caption="__No measures defined" measure="1" displayFolder="" count="0" hidden="1"/>
  </cacheHierarchies>
  <kpis count="0"/>
  <dimensions count="3">
    <dimension measure="1" name="Measures" uniqueName="[Measures]" caption="Measures"/>
    <dimension name="Table2" uniqueName="[Table2]" caption="Table2"/>
    <dimension name="Table22" uniqueName="[Table22]" caption="Table22"/>
  </dimensions>
  <measureGroups count="2">
    <measureGroup name="Table2" caption="Table2"/>
    <measureGroup name="Table22" caption="Table2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DIAN" refreshedDate="44939.517847685187" createdVersion="5" refreshedVersion="6" minRefreshableVersion="3" recordCount="0" supportSubquery="1" supportAdvancedDrill="1" xr:uid="{37971BFC-F04E-41AF-AB21-5DA18FEFB162}">
  <cacheSource type="external" connectionId="1"/>
  <cacheFields count="3">
    <cacheField name="[Measures].[Average Salary]" caption="Average Salary" numFmtId="0" hierarchy="32" level="32767"/>
    <cacheField name="[Table2].[Work Year].[Work Year]" caption="Work Year" numFmtId="0" hierarchy="1" level="1">
      <sharedItems containsSemiMixedTypes="0" containsString="0" containsNumber="1" containsInteger="1" minValue="2020" maxValue="2022" count="3">
        <n v="2020"/>
        <n v="2021"/>
        <n v="2022"/>
      </sharedItems>
      <extLst>
        <ext xmlns:x15="http://schemas.microsoft.com/office/spreadsheetml/2010/11/main" uri="{4F2E5C28-24EA-4eb8-9CBF-B6C8F9C3D259}">
          <x15:cachedUniqueNames>
            <x15:cachedUniqueName index="0" name="[Table2].[Work Year].&amp;[2020]"/>
            <x15:cachedUniqueName index="1" name="[Table2].[Work Year].&amp;[2021]"/>
            <x15:cachedUniqueName index="2" name="[Table2].[Work Year].&amp;[2022]"/>
          </x15:cachedUniqueNames>
        </ext>
      </extLst>
    </cacheField>
    <cacheField name="[Table2].[Company Size].[Company Size]" caption="Company Size" numFmtId="0" hierarchy="11" level="1">
      <sharedItems containsSemiMixedTypes="0" containsNonDate="0" containsString="0"/>
    </cacheField>
  </cacheFields>
  <cacheHierarchies count="41">
    <cacheHierarchy uniqueName="[Table2].[ID]" caption="ID" attribute="1" defaultMemberUniqueName="[Table2].[ID].[All]" allUniqueName="[Table2].[ID].[All]" dimensionUniqueName="[Table2]" displayFolder="" count="0" memberValueDatatype="20" unbalanced="0"/>
    <cacheHierarchy uniqueName="[Table2].[Work Year]" caption="Work Year" attribute="1" defaultMemberUniqueName="[Table2].[Work Year].[All]" allUniqueName="[Table2].[Work Year].[All]" dimensionUniqueName="[Table2]" displayFolder="" count="2" memberValueDatatype="20" unbalanced="0">
      <fieldsUsage count="2">
        <fieldUsage x="-1"/>
        <fieldUsage x="1"/>
      </fieldsUsage>
    </cacheHierarchy>
    <cacheHierarchy uniqueName="[Table2].[Experience Level]" caption="Experience Level" attribute="1" defaultMemberUniqueName="[Table2].[Experience Level].[All]" allUniqueName="[Table2].[Experience Level].[All]" dimensionUniqueName="[Table2]" displayFolder="" count="0" memberValueDatatype="130" unbalanced="0"/>
    <cacheHierarchy uniqueName="[Table2].[Employment Type]" caption="Employment Type" attribute="1" defaultMemberUniqueName="[Table2].[Employment Type].[All]" allUniqueName="[Table2].[Employment Type].[All]" dimensionUniqueName="[Table2]" displayFolder="" count="2" memberValueDatatype="130" unbalanced="0"/>
    <cacheHierarchy uniqueName="[Table2].[Job Title]" caption="Job Title" attribute="1" defaultMemberUniqueName="[Table2].[Job Title].[All]" allUniqueName="[Table2].[Job Title].[All]" dimensionUniqueName="[Table2]" displayFolder="" count="0" memberValueDatatype="130" unbalanced="0"/>
    <cacheHierarchy uniqueName="[Table2].[Salary]" caption="Salary" attribute="1" defaultMemberUniqueName="[Table2].[Salary].[All]" allUniqueName="[Table2].[Salary].[All]" dimensionUniqueName="[Table2]" displayFolder="" count="0" memberValueDatatype="20" unbalanced="0"/>
    <cacheHierarchy uniqueName="[Table2].[Salary Currency]" caption="Salary Currency" attribute="1" defaultMemberUniqueName="[Table2].[Salary Currency].[All]" allUniqueName="[Table2].[Salary Currency].[All]" dimensionUniqueName="[Table2]" displayFolder="" count="0" memberValueDatatype="130" unbalanced="0"/>
    <cacheHierarchy uniqueName="[Table2].[Salary in USD]" caption="Salary in USD" attribute="1" defaultMemberUniqueName="[Table2].[Salary in USD].[All]" allUniqueName="[Table2].[Salary in USD].[All]" dimensionUniqueName="[Table2]" displayFolder="" count="0" memberValueDatatype="20" unbalanced="0"/>
    <cacheHierarchy uniqueName="[Table2].[Employee Residence]" caption="Employee Residence" attribute="1" defaultMemberUniqueName="[Table2].[Employee Residence].[All]" allUniqueName="[Table2].[Employee Residence].[All]" dimensionUniqueName="[Table2]" displayFolder="" count="0" memberValueDatatype="130" unbalanced="0"/>
    <cacheHierarchy uniqueName="[Table2].[Remote Ratio]" caption="Remote Ratio" attribute="1" defaultMemberUniqueName="[Table2].[Remote Ratio].[All]" allUniqueName="[Table2].[Remote Ratio].[All]" dimensionUniqueName="[Table2]" displayFolder="" count="0" memberValueDatatype="20" unbalanced="0"/>
    <cacheHierarchy uniqueName="[Table2].[Company Location]" caption="Company Location" attribute="1" defaultMemberUniqueName="[Table2].[Company Location].[All]" allUniqueName="[Table2].[Company Location].[All]" dimensionUniqueName="[Table2]" displayFolder="" count="0" memberValueDatatype="130" unbalanced="0"/>
    <cacheHierarchy uniqueName="[Table2].[Company Size]" caption="Company Size" attribute="1" defaultMemberUniqueName="[Table2].[Company Size].[All]" allUniqueName="[Table2].[Company Size].[All]" dimensionUniqueName="[Table2]" displayFolder="" count="2" memberValueDatatype="130" unbalanced="0">
      <fieldsUsage count="2">
        <fieldUsage x="-1"/>
        <fieldUsage x="2"/>
      </fieldsUsage>
    </cacheHierarchy>
    <cacheHierarchy uniqueName="[Table22].[ID]" caption="ID" attribute="1" defaultMemberUniqueName="[Table22].[ID].[All]" allUniqueName="[Table22].[ID].[All]" dimensionUniqueName="[Table22]" displayFolder="" count="0" memberValueDatatype="20" unbalanced="0"/>
    <cacheHierarchy uniqueName="[Table22].[Work Year]" caption="Work Year" attribute="1" defaultMemberUniqueName="[Table22].[Work Year].[All]" allUniqueName="[Table22].[Work Year].[All]" dimensionUniqueName="[Table22]" displayFolder="" count="0" memberValueDatatype="20" unbalanced="0"/>
    <cacheHierarchy uniqueName="[Table22].[Experience Level]" caption="Experience Level" attribute="1" defaultMemberUniqueName="[Table22].[Experience Level].[All]" allUniqueName="[Table22].[Experience Level].[All]" dimensionUniqueName="[Table22]" displayFolder="" count="0" memberValueDatatype="130" unbalanced="0"/>
    <cacheHierarchy uniqueName="[Table22].[Employment Type]" caption="Employment Type" attribute="1" defaultMemberUniqueName="[Table22].[Employment Type].[All]" allUniqueName="[Table22].[Employment Type].[All]" dimensionUniqueName="[Table22]" displayFolder="" count="0" memberValueDatatype="130" unbalanced="0"/>
    <cacheHierarchy uniqueName="[Table22].[Job Title]" caption="Job Title" attribute="1" defaultMemberUniqueName="[Table22].[Job Title].[All]" allUniqueName="[Table22].[Job Title].[All]" dimensionUniqueName="[Table22]" displayFolder="" count="0" memberValueDatatype="130" unbalanced="0"/>
    <cacheHierarchy uniqueName="[Table22].[Salary]" caption="Salary" attribute="1" defaultMemberUniqueName="[Table22].[Salary].[All]" allUniqueName="[Table22].[Salary].[All]" dimensionUniqueName="[Table22]" displayFolder="" count="0" memberValueDatatype="20" unbalanced="0"/>
    <cacheHierarchy uniqueName="[Table22].[Salary Currency]" caption="Salary Currency" attribute="1" defaultMemberUniqueName="[Table22].[Salary Currency].[All]" allUniqueName="[Table22].[Salary Currency].[All]" dimensionUniqueName="[Table22]" displayFolder="" count="0" memberValueDatatype="130" unbalanced="0"/>
    <cacheHierarchy uniqueName="[Table22].[Salary in USD]" caption="Salary in USD" attribute="1" defaultMemberUniqueName="[Table22].[Salary in USD].[All]" allUniqueName="[Table22].[Salary in USD].[All]" dimensionUniqueName="[Table22]" displayFolder="" count="0" memberValueDatatype="20" unbalanced="0"/>
    <cacheHierarchy uniqueName="[Table22].[Employee Residence]" caption="Employee Residence" attribute="1" defaultMemberUniqueName="[Table22].[Employee Residence].[All]" allUniqueName="[Table22].[Employee Residence].[All]" dimensionUniqueName="[Table22]" displayFolder="" count="0" memberValueDatatype="130" unbalanced="0"/>
    <cacheHierarchy uniqueName="[Table22].[Remote Ratio]" caption="Remote Ratio" attribute="1" defaultMemberUniqueName="[Table22].[Remote Ratio].[All]" allUniqueName="[Table22].[Remote Ratio].[All]" dimensionUniqueName="[Table22]" displayFolder="" count="0" memberValueDatatype="20" unbalanced="0"/>
    <cacheHierarchy uniqueName="[Table22].[Company Location]" caption="Company Location" attribute="1" defaultMemberUniqueName="[Table22].[Company Location].[All]" allUniqueName="[Table22].[Company Location].[All]" dimensionUniqueName="[Table22]" displayFolder="" count="0" memberValueDatatype="130" unbalanced="0"/>
    <cacheHierarchy uniqueName="[Table22].[Company Size]" caption="Company Size" attribute="1" defaultMemberUniqueName="[Table22].[Company Size].[All]" allUniqueName="[Table22].[Company Size].[All]" dimensionUniqueName="[Table22]" displayFolder="" count="0" memberValueDatatype="130" unbalanced="0"/>
    <cacheHierarchy uniqueName="[Table22].[Remote]" caption="Remote" attribute="1" defaultMemberUniqueName="[Table22].[Remote].[All]" allUniqueName="[Table22].[Remote].[All]" dimensionUniqueName="[Table22]" displayFolder="" count="0" memberValueDatatype="130" unbalanced="0"/>
    <cacheHierarchy uniqueName="[Measures].[Sum of Salary in USD]" caption="Sum of Salary in USD" measure="1" displayFolder="" measureGroup="Table2" count="0">
      <extLst>
        <ext xmlns:x15="http://schemas.microsoft.com/office/spreadsheetml/2010/11/main" uri="{B97F6D7D-B522-45F9-BDA1-12C45D357490}">
          <x15:cacheHierarchy aggregatedColumn="7"/>
        </ext>
      </extLst>
    </cacheHierarchy>
    <cacheHierarchy uniqueName="[Measures].[Sum of Work Year]" caption="Sum of Work Year" measure="1" displayFolder="" measureGroup="Table2" count="0">
      <extLst>
        <ext xmlns:x15="http://schemas.microsoft.com/office/spreadsheetml/2010/11/main" uri="{B97F6D7D-B522-45F9-BDA1-12C45D357490}">
          <x15:cacheHierarchy aggregatedColumn="1"/>
        </ext>
      </extLst>
    </cacheHierarchy>
    <cacheHierarchy uniqueName="[Measures].[Count of Job Title]" caption="Count of Job Title" measure="1" displayFolder="" measureGroup="Table2" count="0">
      <extLst>
        <ext xmlns:x15="http://schemas.microsoft.com/office/spreadsheetml/2010/11/main" uri="{B97F6D7D-B522-45F9-BDA1-12C45D357490}">
          <x15:cacheHierarchy aggregatedColumn="4"/>
        </ext>
      </extLst>
    </cacheHierarchy>
    <cacheHierarchy uniqueName="[Measures].[Sum of Remote Ratio]" caption="Sum of Remote Ratio" measure="1" displayFolder="" measureGroup="Table2" count="0">
      <extLst>
        <ext xmlns:x15="http://schemas.microsoft.com/office/spreadsheetml/2010/11/main" uri="{B97F6D7D-B522-45F9-BDA1-12C45D357490}">
          <x15:cacheHierarchy aggregatedColumn="9"/>
        </ext>
      </extLst>
    </cacheHierarchy>
    <cacheHierarchy uniqueName="[Measures].[Count of Remote Ratio]" caption="Count of Remote Ratio" measure="1" displayFolder="" measureGroup="Table2" count="0">
      <extLst>
        <ext xmlns:x15="http://schemas.microsoft.com/office/spreadsheetml/2010/11/main" uri="{B97F6D7D-B522-45F9-BDA1-12C45D357490}">
          <x15:cacheHierarchy aggregatedColumn="9"/>
        </ext>
      </extLst>
    </cacheHierarchy>
    <cacheHierarchy uniqueName="[Measures].[Sum of Work Year 2]" caption="Sum of Work Year 2" measure="1" displayFolder="" measureGroup="Table22" count="0">
      <extLst>
        <ext xmlns:x15="http://schemas.microsoft.com/office/spreadsheetml/2010/11/main" uri="{B97F6D7D-B522-45F9-BDA1-12C45D357490}">
          <x15:cacheHierarchy aggregatedColumn="13"/>
        </ext>
      </extLst>
    </cacheHierarchy>
    <cacheHierarchy uniqueName="[Measures].[Count of Experience Level]" caption="Count of Experience Level" measure="1" displayFolder="" measureGroup="Table2" count="0">
      <extLst>
        <ext xmlns:x15="http://schemas.microsoft.com/office/spreadsheetml/2010/11/main" uri="{B97F6D7D-B522-45F9-BDA1-12C45D357490}">
          <x15:cacheHierarchy aggregatedColumn="2"/>
        </ext>
      </extLst>
    </cacheHierarchy>
    <cacheHierarchy uniqueName="[Measures].[Average Salary]" caption="Average Salary" measure="1" displayFolder="" measureGroup="Table2" count="0" oneField="1">
      <fieldsUsage count="1">
        <fieldUsage x="0"/>
      </fieldsUsage>
    </cacheHierarchy>
    <cacheHierarchy uniqueName="[Measures].[Job Count]" caption="Job Count" measure="1" displayFolder="" measureGroup="Table2" count="0"/>
    <cacheHierarchy uniqueName="[Measures].[No remote]" caption="No remote" measure="1" displayFolder="" measureGroup="Table2" count="0"/>
    <cacheHierarchy uniqueName="[Measures].[Partially Remote]" caption="Partially Remote" measure="1" displayFolder="" measureGroup="Table2" count="0"/>
    <cacheHierarchy uniqueName="[Measures].[Fully Remote]" caption="Fully Remote" measure="1" displayFolder="" measureGroup="Table2" count="0"/>
    <cacheHierarchy uniqueName="[Measures].[Job]" caption="Job" measure="1" displayFolder="" measureGroup="Table2" count="0"/>
    <cacheHierarchy uniqueName="[Measures].[__XL_Count Table2]" caption="__XL_Count Table2" measure="1" displayFolder="" measureGroup="Table2" count="0" hidden="1"/>
    <cacheHierarchy uniqueName="[Measures].[__XL_Count Table22]" caption="__XL_Count Table22" measure="1" displayFolder="" measureGroup="Table22" count="0" hidden="1"/>
    <cacheHierarchy uniqueName="[Measures].[__No measures defined]" caption="__No measures defined" measure="1" displayFolder="" count="0" hidden="1"/>
  </cacheHierarchies>
  <kpis count="0"/>
  <dimensions count="3">
    <dimension measure="1" name="Measures" uniqueName="[Measures]" caption="Measures"/>
    <dimension name="Table2" uniqueName="[Table2]" caption="Table2"/>
    <dimension name="Table22" uniqueName="[Table22]" caption="Table22"/>
  </dimensions>
  <measureGroups count="2">
    <measureGroup name="Table2" caption="Table2"/>
    <measureGroup name="Table22" caption="Table2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DIAN" refreshedDate="44939.517848148149" createdVersion="5" refreshedVersion="6" minRefreshableVersion="3" recordCount="0" supportSubquery="1" supportAdvancedDrill="1" xr:uid="{FCDC4D94-582E-4793-92D3-F4E27DF9B3B8}">
  <cacheSource type="external" connectionId="1"/>
  <cacheFields count="4">
    <cacheField name="[Measures].[No remote]" caption="No remote" numFmtId="0" hierarchy="34" level="32767"/>
    <cacheField name="[Measures].[Partially Remote]" caption="Partially Remote" numFmtId="0" hierarchy="35" level="32767"/>
    <cacheField name="[Measures].[Fully Remote]" caption="Fully Remote" numFmtId="0" hierarchy="36" level="32767"/>
    <cacheField name="[Table2].[Company Size].[Company Size]" caption="Company Size" numFmtId="0" hierarchy="11" level="1">
      <sharedItems containsSemiMixedTypes="0" containsNonDate="0" containsString="0"/>
    </cacheField>
  </cacheFields>
  <cacheHierarchies count="41">
    <cacheHierarchy uniqueName="[Table2].[ID]" caption="ID" attribute="1" defaultMemberUniqueName="[Table2].[ID].[All]" allUniqueName="[Table2].[ID].[All]" dimensionUniqueName="[Table2]" displayFolder="" count="0" memberValueDatatype="20" unbalanced="0"/>
    <cacheHierarchy uniqueName="[Table2].[Work Year]" caption="Work Year" attribute="1" defaultMemberUniqueName="[Table2].[Work Year].[All]" allUniqueName="[Table2].[Work Year].[All]" dimensionUniqueName="[Table2]" displayFolder="" count="2" memberValueDatatype="20" unbalanced="0"/>
    <cacheHierarchy uniqueName="[Table2].[Experience Level]" caption="Experience Level" attribute="1" defaultMemberUniqueName="[Table2].[Experience Level].[All]" allUniqueName="[Table2].[Experience Level].[All]" dimensionUniqueName="[Table2]" displayFolder="" count="0" memberValueDatatype="130" unbalanced="0"/>
    <cacheHierarchy uniqueName="[Table2].[Employment Type]" caption="Employment Type" attribute="1" defaultMemberUniqueName="[Table2].[Employment Type].[All]" allUniqueName="[Table2].[Employment Type].[All]" dimensionUniqueName="[Table2]" displayFolder="" count="2" memberValueDatatype="130" unbalanced="0"/>
    <cacheHierarchy uniqueName="[Table2].[Job Title]" caption="Job Title" attribute="1" defaultMemberUniqueName="[Table2].[Job Title].[All]" allUniqueName="[Table2].[Job Title].[All]" dimensionUniqueName="[Table2]" displayFolder="" count="0" memberValueDatatype="130" unbalanced="0"/>
    <cacheHierarchy uniqueName="[Table2].[Salary]" caption="Salary" attribute="1" defaultMemberUniqueName="[Table2].[Salary].[All]" allUniqueName="[Table2].[Salary].[All]" dimensionUniqueName="[Table2]" displayFolder="" count="0" memberValueDatatype="20" unbalanced="0"/>
    <cacheHierarchy uniqueName="[Table2].[Salary Currency]" caption="Salary Currency" attribute="1" defaultMemberUniqueName="[Table2].[Salary Currency].[All]" allUniqueName="[Table2].[Salary Currency].[All]" dimensionUniqueName="[Table2]" displayFolder="" count="0" memberValueDatatype="130" unbalanced="0"/>
    <cacheHierarchy uniqueName="[Table2].[Salary in USD]" caption="Salary in USD" attribute="1" defaultMemberUniqueName="[Table2].[Salary in USD].[All]" allUniqueName="[Table2].[Salary in USD].[All]" dimensionUniqueName="[Table2]" displayFolder="" count="0" memberValueDatatype="20" unbalanced="0"/>
    <cacheHierarchy uniqueName="[Table2].[Employee Residence]" caption="Employee Residence" attribute="1" defaultMemberUniqueName="[Table2].[Employee Residence].[All]" allUniqueName="[Table2].[Employee Residence].[All]" dimensionUniqueName="[Table2]" displayFolder="" count="0" memberValueDatatype="130" unbalanced="0"/>
    <cacheHierarchy uniqueName="[Table2].[Remote Ratio]" caption="Remote Ratio" attribute="1" defaultMemberUniqueName="[Table2].[Remote Ratio].[All]" allUniqueName="[Table2].[Remote Ratio].[All]" dimensionUniqueName="[Table2]" displayFolder="" count="0" memberValueDatatype="20" unbalanced="0"/>
    <cacheHierarchy uniqueName="[Table2].[Company Location]" caption="Company Location" attribute="1" defaultMemberUniqueName="[Table2].[Company Location].[All]" allUniqueName="[Table2].[Company Location].[All]" dimensionUniqueName="[Table2]" displayFolder="" count="0" memberValueDatatype="130" unbalanced="0"/>
    <cacheHierarchy uniqueName="[Table2].[Company Size]" caption="Company Size" attribute="1" defaultMemberUniqueName="[Table2].[Company Size].[All]" allUniqueName="[Table2].[Company Size].[All]" dimensionUniqueName="[Table2]" displayFolder="" count="2" memberValueDatatype="130" unbalanced="0">
      <fieldsUsage count="2">
        <fieldUsage x="-1"/>
        <fieldUsage x="3"/>
      </fieldsUsage>
    </cacheHierarchy>
    <cacheHierarchy uniqueName="[Table22].[ID]" caption="ID" attribute="1" defaultMemberUniqueName="[Table22].[ID].[All]" allUniqueName="[Table22].[ID].[All]" dimensionUniqueName="[Table22]" displayFolder="" count="0" memberValueDatatype="20" unbalanced="0"/>
    <cacheHierarchy uniqueName="[Table22].[Work Year]" caption="Work Year" attribute="1" defaultMemberUniqueName="[Table22].[Work Year].[All]" allUniqueName="[Table22].[Work Year].[All]" dimensionUniqueName="[Table22]" displayFolder="" count="0" memberValueDatatype="20" unbalanced="0"/>
    <cacheHierarchy uniqueName="[Table22].[Experience Level]" caption="Experience Level" attribute="1" defaultMemberUniqueName="[Table22].[Experience Level].[All]" allUniqueName="[Table22].[Experience Level].[All]" dimensionUniqueName="[Table22]" displayFolder="" count="0" memberValueDatatype="130" unbalanced="0"/>
    <cacheHierarchy uniqueName="[Table22].[Employment Type]" caption="Employment Type" attribute="1" defaultMemberUniqueName="[Table22].[Employment Type].[All]" allUniqueName="[Table22].[Employment Type].[All]" dimensionUniqueName="[Table22]" displayFolder="" count="0" memberValueDatatype="130" unbalanced="0"/>
    <cacheHierarchy uniqueName="[Table22].[Job Title]" caption="Job Title" attribute="1" defaultMemberUniqueName="[Table22].[Job Title].[All]" allUniqueName="[Table22].[Job Title].[All]" dimensionUniqueName="[Table22]" displayFolder="" count="0" memberValueDatatype="130" unbalanced="0"/>
    <cacheHierarchy uniqueName="[Table22].[Salary]" caption="Salary" attribute="1" defaultMemberUniqueName="[Table22].[Salary].[All]" allUniqueName="[Table22].[Salary].[All]" dimensionUniqueName="[Table22]" displayFolder="" count="0" memberValueDatatype="20" unbalanced="0"/>
    <cacheHierarchy uniqueName="[Table22].[Salary Currency]" caption="Salary Currency" attribute="1" defaultMemberUniqueName="[Table22].[Salary Currency].[All]" allUniqueName="[Table22].[Salary Currency].[All]" dimensionUniqueName="[Table22]" displayFolder="" count="0" memberValueDatatype="130" unbalanced="0"/>
    <cacheHierarchy uniqueName="[Table22].[Salary in USD]" caption="Salary in USD" attribute="1" defaultMemberUniqueName="[Table22].[Salary in USD].[All]" allUniqueName="[Table22].[Salary in USD].[All]" dimensionUniqueName="[Table22]" displayFolder="" count="0" memberValueDatatype="20" unbalanced="0"/>
    <cacheHierarchy uniqueName="[Table22].[Employee Residence]" caption="Employee Residence" attribute="1" defaultMemberUniqueName="[Table22].[Employee Residence].[All]" allUniqueName="[Table22].[Employee Residence].[All]" dimensionUniqueName="[Table22]" displayFolder="" count="0" memberValueDatatype="130" unbalanced="0"/>
    <cacheHierarchy uniqueName="[Table22].[Remote Ratio]" caption="Remote Ratio" attribute="1" defaultMemberUniqueName="[Table22].[Remote Ratio].[All]" allUniqueName="[Table22].[Remote Ratio].[All]" dimensionUniqueName="[Table22]" displayFolder="" count="0" memberValueDatatype="20" unbalanced="0"/>
    <cacheHierarchy uniqueName="[Table22].[Company Location]" caption="Company Location" attribute="1" defaultMemberUniqueName="[Table22].[Company Location].[All]" allUniqueName="[Table22].[Company Location].[All]" dimensionUniqueName="[Table22]" displayFolder="" count="0" memberValueDatatype="130" unbalanced="0"/>
    <cacheHierarchy uniqueName="[Table22].[Company Size]" caption="Company Size" attribute="1" defaultMemberUniqueName="[Table22].[Company Size].[All]" allUniqueName="[Table22].[Company Size].[All]" dimensionUniqueName="[Table22]" displayFolder="" count="0" memberValueDatatype="130" unbalanced="0"/>
    <cacheHierarchy uniqueName="[Table22].[Remote]" caption="Remote" attribute="1" defaultMemberUniqueName="[Table22].[Remote].[All]" allUniqueName="[Table22].[Remote].[All]" dimensionUniqueName="[Table22]" displayFolder="" count="0" memberValueDatatype="130" unbalanced="0"/>
    <cacheHierarchy uniqueName="[Measures].[Sum of Salary in USD]" caption="Sum of Salary in USD" measure="1" displayFolder="" measureGroup="Table2" count="0">
      <extLst>
        <ext xmlns:x15="http://schemas.microsoft.com/office/spreadsheetml/2010/11/main" uri="{B97F6D7D-B522-45F9-BDA1-12C45D357490}">
          <x15:cacheHierarchy aggregatedColumn="7"/>
        </ext>
      </extLst>
    </cacheHierarchy>
    <cacheHierarchy uniqueName="[Measures].[Sum of Work Year]" caption="Sum of Work Year" measure="1" displayFolder="" measureGroup="Table2" count="0">
      <extLst>
        <ext xmlns:x15="http://schemas.microsoft.com/office/spreadsheetml/2010/11/main" uri="{B97F6D7D-B522-45F9-BDA1-12C45D357490}">
          <x15:cacheHierarchy aggregatedColumn="1"/>
        </ext>
      </extLst>
    </cacheHierarchy>
    <cacheHierarchy uniqueName="[Measures].[Count of Job Title]" caption="Count of Job Title" measure="1" displayFolder="" measureGroup="Table2" count="0">
      <extLst>
        <ext xmlns:x15="http://schemas.microsoft.com/office/spreadsheetml/2010/11/main" uri="{B97F6D7D-B522-45F9-BDA1-12C45D357490}">
          <x15:cacheHierarchy aggregatedColumn="4"/>
        </ext>
      </extLst>
    </cacheHierarchy>
    <cacheHierarchy uniqueName="[Measures].[Sum of Remote Ratio]" caption="Sum of Remote Ratio" measure="1" displayFolder="" measureGroup="Table2" count="0">
      <extLst>
        <ext xmlns:x15="http://schemas.microsoft.com/office/spreadsheetml/2010/11/main" uri="{B97F6D7D-B522-45F9-BDA1-12C45D357490}">
          <x15:cacheHierarchy aggregatedColumn="9"/>
        </ext>
      </extLst>
    </cacheHierarchy>
    <cacheHierarchy uniqueName="[Measures].[Count of Remote Ratio]" caption="Count of Remote Ratio" measure="1" displayFolder="" measureGroup="Table2" count="0">
      <extLst>
        <ext xmlns:x15="http://schemas.microsoft.com/office/spreadsheetml/2010/11/main" uri="{B97F6D7D-B522-45F9-BDA1-12C45D357490}">
          <x15:cacheHierarchy aggregatedColumn="9"/>
        </ext>
      </extLst>
    </cacheHierarchy>
    <cacheHierarchy uniqueName="[Measures].[Sum of Work Year 2]" caption="Sum of Work Year 2" measure="1" displayFolder="" measureGroup="Table22" count="0">
      <extLst>
        <ext xmlns:x15="http://schemas.microsoft.com/office/spreadsheetml/2010/11/main" uri="{B97F6D7D-B522-45F9-BDA1-12C45D357490}">
          <x15:cacheHierarchy aggregatedColumn="13"/>
        </ext>
      </extLst>
    </cacheHierarchy>
    <cacheHierarchy uniqueName="[Measures].[Count of Experience Level]" caption="Count of Experience Level" measure="1" displayFolder="" measureGroup="Table2" count="0">
      <extLst>
        <ext xmlns:x15="http://schemas.microsoft.com/office/spreadsheetml/2010/11/main" uri="{B97F6D7D-B522-45F9-BDA1-12C45D357490}">
          <x15:cacheHierarchy aggregatedColumn="2"/>
        </ext>
      </extLst>
    </cacheHierarchy>
    <cacheHierarchy uniqueName="[Measures].[Average Salary]" caption="Average Salary" measure="1" displayFolder="" measureGroup="Table2" count="0"/>
    <cacheHierarchy uniqueName="[Measures].[Job Count]" caption="Job Count" measure="1" displayFolder="" measureGroup="Table2" count="0"/>
    <cacheHierarchy uniqueName="[Measures].[No remote]" caption="No remote" measure="1" displayFolder="" measureGroup="Table2" count="0" oneField="1">
      <fieldsUsage count="1">
        <fieldUsage x="0"/>
      </fieldsUsage>
    </cacheHierarchy>
    <cacheHierarchy uniqueName="[Measures].[Partially Remote]" caption="Partially Remote" measure="1" displayFolder="" measureGroup="Table2" count="0" oneField="1">
      <fieldsUsage count="1">
        <fieldUsage x="1"/>
      </fieldsUsage>
    </cacheHierarchy>
    <cacheHierarchy uniqueName="[Measures].[Fully Remote]" caption="Fully Remote" measure="1" displayFolder="" measureGroup="Table2" count="0" oneField="1">
      <fieldsUsage count="1">
        <fieldUsage x="2"/>
      </fieldsUsage>
    </cacheHierarchy>
    <cacheHierarchy uniqueName="[Measures].[Job]" caption="Job" measure="1" displayFolder="" measureGroup="Table2" count="0"/>
    <cacheHierarchy uniqueName="[Measures].[__XL_Count Table2]" caption="__XL_Count Table2" measure="1" displayFolder="" measureGroup="Table2" count="0" hidden="1"/>
    <cacheHierarchy uniqueName="[Measures].[__XL_Count Table22]" caption="__XL_Count Table22" measure="1" displayFolder="" measureGroup="Table22" count="0" hidden="1"/>
    <cacheHierarchy uniqueName="[Measures].[__No measures defined]" caption="__No measures defined" measure="1" displayFolder="" count="0" hidden="1"/>
  </cacheHierarchies>
  <kpis count="0"/>
  <dimensions count="3">
    <dimension measure="1" name="Measures" uniqueName="[Measures]" caption="Measures"/>
    <dimension name="Table2" uniqueName="[Table2]" caption="Table2"/>
    <dimension name="Table22" uniqueName="[Table22]" caption="Table22"/>
  </dimensions>
  <measureGroups count="2">
    <measureGroup name="Table2" caption="Table2"/>
    <measureGroup name="Table22" caption="Table2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DIAN" refreshedDate="44939.517849305557" createdVersion="5" refreshedVersion="6" minRefreshableVersion="3" recordCount="0" supportSubquery="1" supportAdvancedDrill="1" xr:uid="{7210EF9A-9404-4F27-A537-92EE105448E3}">
  <cacheSource type="external" connectionId="1"/>
  <cacheFields count="3">
    <cacheField name="[Measures].[Job Count]" caption="Job Count" numFmtId="0" hierarchy="33" level="32767"/>
    <cacheField name="[Table2].[Job Title].[Job Title]" caption="Job Title" numFmtId="0" hierarchy="4" level="1">
      <sharedItems count="5">
        <s v="Data Analyst"/>
        <s v="Data Engineer"/>
        <s v="Data Scientist"/>
        <s v="Machine Learning Engineer"/>
        <s v="Research Scientist"/>
      </sharedItems>
    </cacheField>
    <cacheField name="[Table2].[Company Size].[Company Size]" caption="Company Size" numFmtId="0" hierarchy="11" level="1">
      <sharedItems containsSemiMixedTypes="0" containsNonDate="0" containsString="0"/>
    </cacheField>
  </cacheFields>
  <cacheHierarchies count="41">
    <cacheHierarchy uniqueName="[Table2].[ID]" caption="ID" attribute="1" defaultMemberUniqueName="[Table2].[ID].[All]" allUniqueName="[Table2].[ID].[All]" dimensionUniqueName="[Table2]" displayFolder="" count="0" memberValueDatatype="20" unbalanced="0"/>
    <cacheHierarchy uniqueName="[Table2].[Work Year]" caption="Work Year" attribute="1" defaultMemberUniqueName="[Table2].[Work Year].[All]" allUniqueName="[Table2].[Work Year].[All]" dimensionUniqueName="[Table2]" displayFolder="" count="2" memberValueDatatype="20" unbalanced="0"/>
    <cacheHierarchy uniqueName="[Table2].[Experience Level]" caption="Experience Level" attribute="1" defaultMemberUniqueName="[Table2].[Experience Level].[All]" allUniqueName="[Table2].[Experience Level].[All]" dimensionUniqueName="[Table2]" displayFolder="" count="0" memberValueDatatype="130" unbalanced="0"/>
    <cacheHierarchy uniqueName="[Table2].[Employment Type]" caption="Employment Type" attribute="1" defaultMemberUniqueName="[Table2].[Employment Type].[All]" allUniqueName="[Table2].[Employment Type].[All]" dimensionUniqueName="[Table2]" displayFolder="" count="2" memberValueDatatype="130" unbalanced="0"/>
    <cacheHierarchy uniqueName="[Table2].[Job Title]" caption="Job Title" attribute="1" defaultMemberUniqueName="[Table2].[Job Title].[All]" allUniqueName="[Table2].[Job Title].[All]" dimensionUniqueName="[Table2]" displayFolder="" count="2" memberValueDatatype="130" unbalanced="0">
      <fieldsUsage count="2">
        <fieldUsage x="-1"/>
        <fieldUsage x="1"/>
      </fieldsUsage>
    </cacheHierarchy>
    <cacheHierarchy uniqueName="[Table2].[Salary]" caption="Salary" attribute="1" defaultMemberUniqueName="[Table2].[Salary].[All]" allUniqueName="[Table2].[Salary].[All]" dimensionUniqueName="[Table2]" displayFolder="" count="0" memberValueDatatype="20" unbalanced="0"/>
    <cacheHierarchy uniqueName="[Table2].[Salary Currency]" caption="Salary Currency" attribute="1" defaultMemberUniqueName="[Table2].[Salary Currency].[All]" allUniqueName="[Table2].[Salary Currency].[All]" dimensionUniqueName="[Table2]" displayFolder="" count="0" memberValueDatatype="130" unbalanced="0"/>
    <cacheHierarchy uniqueName="[Table2].[Salary in USD]" caption="Salary in USD" attribute="1" defaultMemberUniqueName="[Table2].[Salary in USD].[All]" allUniqueName="[Table2].[Salary in USD].[All]" dimensionUniqueName="[Table2]" displayFolder="" count="0" memberValueDatatype="20" unbalanced="0"/>
    <cacheHierarchy uniqueName="[Table2].[Employee Residence]" caption="Employee Residence" attribute="1" defaultMemberUniqueName="[Table2].[Employee Residence].[All]" allUniqueName="[Table2].[Employee Residence].[All]" dimensionUniqueName="[Table2]" displayFolder="" count="0" memberValueDatatype="130" unbalanced="0"/>
    <cacheHierarchy uniqueName="[Table2].[Remote Ratio]" caption="Remote Ratio" attribute="1" defaultMemberUniqueName="[Table2].[Remote Ratio].[All]" allUniqueName="[Table2].[Remote Ratio].[All]" dimensionUniqueName="[Table2]" displayFolder="" count="0" memberValueDatatype="20" unbalanced="0"/>
    <cacheHierarchy uniqueName="[Table2].[Company Location]" caption="Company Location" attribute="1" defaultMemberUniqueName="[Table2].[Company Location].[All]" allUniqueName="[Table2].[Company Location].[All]" dimensionUniqueName="[Table2]" displayFolder="" count="0" memberValueDatatype="130" unbalanced="0"/>
    <cacheHierarchy uniqueName="[Table2].[Company Size]" caption="Company Size" attribute="1" defaultMemberUniqueName="[Table2].[Company Size].[All]" allUniqueName="[Table2].[Company Size].[All]" dimensionUniqueName="[Table2]" displayFolder="" count="2" memberValueDatatype="130" unbalanced="0">
      <fieldsUsage count="2">
        <fieldUsage x="-1"/>
        <fieldUsage x="2"/>
      </fieldsUsage>
    </cacheHierarchy>
    <cacheHierarchy uniqueName="[Table22].[ID]" caption="ID" attribute="1" defaultMemberUniqueName="[Table22].[ID].[All]" allUniqueName="[Table22].[ID].[All]" dimensionUniqueName="[Table22]" displayFolder="" count="0" memberValueDatatype="20" unbalanced="0"/>
    <cacheHierarchy uniqueName="[Table22].[Work Year]" caption="Work Year" attribute="1" defaultMemberUniqueName="[Table22].[Work Year].[All]" allUniqueName="[Table22].[Work Year].[All]" dimensionUniqueName="[Table22]" displayFolder="" count="0" memberValueDatatype="20" unbalanced="0"/>
    <cacheHierarchy uniqueName="[Table22].[Experience Level]" caption="Experience Level" attribute="1" defaultMemberUniqueName="[Table22].[Experience Level].[All]" allUniqueName="[Table22].[Experience Level].[All]" dimensionUniqueName="[Table22]" displayFolder="" count="0" memberValueDatatype="130" unbalanced="0"/>
    <cacheHierarchy uniqueName="[Table22].[Employment Type]" caption="Employment Type" attribute="1" defaultMemberUniqueName="[Table22].[Employment Type].[All]" allUniqueName="[Table22].[Employment Type].[All]" dimensionUniqueName="[Table22]" displayFolder="" count="0" memberValueDatatype="130" unbalanced="0"/>
    <cacheHierarchy uniqueName="[Table22].[Job Title]" caption="Job Title" attribute="1" defaultMemberUniqueName="[Table22].[Job Title].[All]" allUniqueName="[Table22].[Job Title].[All]" dimensionUniqueName="[Table22]" displayFolder="" count="0" memberValueDatatype="130" unbalanced="0"/>
    <cacheHierarchy uniqueName="[Table22].[Salary]" caption="Salary" attribute="1" defaultMemberUniqueName="[Table22].[Salary].[All]" allUniqueName="[Table22].[Salary].[All]" dimensionUniqueName="[Table22]" displayFolder="" count="0" memberValueDatatype="20" unbalanced="0"/>
    <cacheHierarchy uniqueName="[Table22].[Salary Currency]" caption="Salary Currency" attribute="1" defaultMemberUniqueName="[Table22].[Salary Currency].[All]" allUniqueName="[Table22].[Salary Currency].[All]" dimensionUniqueName="[Table22]" displayFolder="" count="0" memberValueDatatype="130" unbalanced="0"/>
    <cacheHierarchy uniqueName="[Table22].[Salary in USD]" caption="Salary in USD" attribute="1" defaultMemberUniqueName="[Table22].[Salary in USD].[All]" allUniqueName="[Table22].[Salary in USD].[All]" dimensionUniqueName="[Table22]" displayFolder="" count="0" memberValueDatatype="20" unbalanced="0"/>
    <cacheHierarchy uniqueName="[Table22].[Employee Residence]" caption="Employee Residence" attribute="1" defaultMemberUniqueName="[Table22].[Employee Residence].[All]" allUniqueName="[Table22].[Employee Residence].[All]" dimensionUniqueName="[Table22]" displayFolder="" count="0" memberValueDatatype="130" unbalanced="0"/>
    <cacheHierarchy uniqueName="[Table22].[Remote Ratio]" caption="Remote Ratio" attribute="1" defaultMemberUniqueName="[Table22].[Remote Ratio].[All]" allUniqueName="[Table22].[Remote Ratio].[All]" dimensionUniqueName="[Table22]" displayFolder="" count="0" memberValueDatatype="20" unbalanced="0"/>
    <cacheHierarchy uniqueName="[Table22].[Company Location]" caption="Company Location" attribute="1" defaultMemberUniqueName="[Table22].[Company Location].[All]" allUniqueName="[Table22].[Company Location].[All]" dimensionUniqueName="[Table22]" displayFolder="" count="0" memberValueDatatype="130" unbalanced="0"/>
    <cacheHierarchy uniqueName="[Table22].[Company Size]" caption="Company Size" attribute="1" defaultMemberUniqueName="[Table22].[Company Size].[All]" allUniqueName="[Table22].[Company Size].[All]" dimensionUniqueName="[Table22]" displayFolder="" count="0" memberValueDatatype="130" unbalanced="0"/>
    <cacheHierarchy uniqueName="[Table22].[Remote]" caption="Remote" attribute="1" defaultMemberUniqueName="[Table22].[Remote].[All]" allUniqueName="[Table22].[Remote].[All]" dimensionUniqueName="[Table22]" displayFolder="" count="0" memberValueDatatype="130" unbalanced="0"/>
    <cacheHierarchy uniqueName="[Measures].[Sum of Salary in USD]" caption="Sum of Salary in USD" measure="1" displayFolder="" measureGroup="Table2" count="0">
      <extLst>
        <ext xmlns:x15="http://schemas.microsoft.com/office/spreadsheetml/2010/11/main" uri="{B97F6D7D-B522-45F9-BDA1-12C45D357490}">
          <x15:cacheHierarchy aggregatedColumn="7"/>
        </ext>
      </extLst>
    </cacheHierarchy>
    <cacheHierarchy uniqueName="[Measures].[Sum of Work Year]" caption="Sum of Work Year" measure="1" displayFolder="" measureGroup="Table2" count="0">
      <extLst>
        <ext xmlns:x15="http://schemas.microsoft.com/office/spreadsheetml/2010/11/main" uri="{B97F6D7D-B522-45F9-BDA1-12C45D357490}">
          <x15:cacheHierarchy aggregatedColumn="1"/>
        </ext>
      </extLst>
    </cacheHierarchy>
    <cacheHierarchy uniqueName="[Measures].[Count of Job Title]" caption="Count of Job Title" measure="1" displayFolder="" measureGroup="Table2" count="0">
      <extLst>
        <ext xmlns:x15="http://schemas.microsoft.com/office/spreadsheetml/2010/11/main" uri="{B97F6D7D-B522-45F9-BDA1-12C45D357490}">
          <x15:cacheHierarchy aggregatedColumn="4"/>
        </ext>
      </extLst>
    </cacheHierarchy>
    <cacheHierarchy uniqueName="[Measures].[Sum of Remote Ratio]" caption="Sum of Remote Ratio" measure="1" displayFolder="" measureGroup="Table2" count="0">
      <extLst>
        <ext xmlns:x15="http://schemas.microsoft.com/office/spreadsheetml/2010/11/main" uri="{B97F6D7D-B522-45F9-BDA1-12C45D357490}">
          <x15:cacheHierarchy aggregatedColumn="9"/>
        </ext>
      </extLst>
    </cacheHierarchy>
    <cacheHierarchy uniqueName="[Measures].[Count of Remote Ratio]" caption="Count of Remote Ratio" measure="1" displayFolder="" measureGroup="Table2" count="0">
      <extLst>
        <ext xmlns:x15="http://schemas.microsoft.com/office/spreadsheetml/2010/11/main" uri="{B97F6D7D-B522-45F9-BDA1-12C45D357490}">
          <x15:cacheHierarchy aggregatedColumn="9"/>
        </ext>
      </extLst>
    </cacheHierarchy>
    <cacheHierarchy uniqueName="[Measures].[Sum of Work Year 2]" caption="Sum of Work Year 2" measure="1" displayFolder="" measureGroup="Table22" count="0">
      <extLst>
        <ext xmlns:x15="http://schemas.microsoft.com/office/spreadsheetml/2010/11/main" uri="{B97F6D7D-B522-45F9-BDA1-12C45D357490}">
          <x15:cacheHierarchy aggregatedColumn="13"/>
        </ext>
      </extLst>
    </cacheHierarchy>
    <cacheHierarchy uniqueName="[Measures].[Count of Experience Level]" caption="Count of Experience Level" measure="1" displayFolder="" measureGroup="Table2" count="0">
      <extLst>
        <ext xmlns:x15="http://schemas.microsoft.com/office/spreadsheetml/2010/11/main" uri="{B97F6D7D-B522-45F9-BDA1-12C45D357490}">
          <x15:cacheHierarchy aggregatedColumn="2"/>
        </ext>
      </extLst>
    </cacheHierarchy>
    <cacheHierarchy uniqueName="[Measures].[Average Salary]" caption="Average Salary" measure="1" displayFolder="" measureGroup="Table2" count="0"/>
    <cacheHierarchy uniqueName="[Measures].[Job Count]" caption="Job Count" measure="1" displayFolder="" measureGroup="Table2" count="0" oneField="1">
      <fieldsUsage count="1">
        <fieldUsage x="0"/>
      </fieldsUsage>
    </cacheHierarchy>
    <cacheHierarchy uniqueName="[Measures].[No remote]" caption="No remote" measure="1" displayFolder="" measureGroup="Table2" count="0"/>
    <cacheHierarchy uniqueName="[Measures].[Partially Remote]" caption="Partially Remote" measure="1" displayFolder="" measureGroup="Table2" count="0"/>
    <cacheHierarchy uniqueName="[Measures].[Fully Remote]" caption="Fully Remote" measure="1" displayFolder="" measureGroup="Table2" count="0"/>
    <cacheHierarchy uniqueName="[Measures].[Job]" caption="Job" measure="1" displayFolder="" measureGroup="Table2" count="0"/>
    <cacheHierarchy uniqueName="[Measures].[__XL_Count Table2]" caption="__XL_Count Table2" measure="1" displayFolder="" measureGroup="Table2" count="0" hidden="1"/>
    <cacheHierarchy uniqueName="[Measures].[__XL_Count Table22]" caption="__XL_Count Table22" measure="1" displayFolder="" measureGroup="Table22" count="0" hidden="1"/>
    <cacheHierarchy uniqueName="[Measures].[__No measures defined]" caption="__No measures defined" measure="1" displayFolder="" count="0" hidden="1"/>
  </cacheHierarchies>
  <kpis count="0"/>
  <dimensions count="3">
    <dimension measure="1" name="Measures" uniqueName="[Measures]" caption="Measures"/>
    <dimension name="Table2" uniqueName="[Table2]" caption="Table2"/>
    <dimension name="Table22" uniqueName="[Table22]" caption="Table22"/>
  </dimensions>
  <measureGroups count="2">
    <measureGroup name="Table2" caption="Table2"/>
    <measureGroup name="Table22" caption="Table2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DIAN" refreshedDate="44939.517849999997" createdVersion="5" refreshedVersion="6" minRefreshableVersion="3" recordCount="0" supportSubquery="1" supportAdvancedDrill="1" xr:uid="{2D76E956-8A95-4CF2-97C9-690BD891B7BB}">
  <cacheSource type="external" connectionId="1"/>
  <cacheFields count="3">
    <cacheField name="[Measures].[Average Salary]" caption="Average Salary" numFmtId="0" hierarchy="32" level="32767"/>
    <cacheField name="[Measures].[Job]" caption="Job" numFmtId="0" hierarchy="37" level="32767"/>
    <cacheField name="[Table2].[Company Size].[Company Size]" caption="Company Size" numFmtId="0" hierarchy="11" level="1">
      <sharedItems containsSemiMixedTypes="0" containsNonDate="0" containsString="0"/>
    </cacheField>
  </cacheFields>
  <cacheHierarchies count="41">
    <cacheHierarchy uniqueName="[Table2].[ID]" caption="ID" attribute="1" defaultMemberUniqueName="[Table2].[ID].[All]" allUniqueName="[Table2].[ID].[All]" dimensionUniqueName="[Table2]" displayFolder="" count="0" memberValueDatatype="20" unbalanced="0"/>
    <cacheHierarchy uniqueName="[Table2].[Work Year]" caption="Work Year" attribute="1" defaultMemberUniqueName="[Table2].[Work Year].[All]" allUniqueName="[Table2].[Work Year].[All]" dimensionUniqueName="[Table2]" displayFolder="" count="2" memberValueDatatype="20" unbalanced="0"/>
    <cacheHierarchy uniqueName="[Table2].[Experience Level]" caption="Experience Level" attribute="1" defaultMemberUniqueName="[Table2].[Experience Level].[All]" allUniqueName="[Table2].[Experience Level].[All]" dimensionUniqueName="[Table2]" displayFolder="" count="0" memberValueDatatype="130" unbalanced="0"/>
    <cacheHierarchy uniqueName="[Table2].[Employment Type]" caption="Employment Type" attribute="1" defaultMemberUniqueName="[Table2].[Employment Type].[All]" allUniqueName="[Table2].[Employment Type].[All]" dimensionUniqueName="[Table2]" displayFolder="" count="2" memberValueDatatype="130" unbalanced="0"/>
    <cacheHierarchy uniqueName="[Table2].[Job Title]" caption="Job Title" attribute="1" defaultMemberUniqueName="[Table2].[Job Title].[All]" allUniqueName="[Table2].[Job Title].[All]" dimensionUniqueName="[Table2]" displayFolder="" count="0" memberValueDatatype="130" unbalanced="0"/>
    <cacheHierarchy uniqueName="[Table2].[Salary]" caption="Salary" attribute="1" defaultMemberUniqueName="[Table2].[Salary].[All]" allUniqueName="[Table2].[Salary].[All]" dimensionUniqueName="[Table2]" displayFolder="" count="0" memberValueDatatype="20" unbalanced="0"/>
    <cacheHierarchy uniqueName="[Table2].[Salary Currency]" caption="Salary Currency" attribute="1" defaultMemberUniqueName="[Table2].[Salary Currency].[All]" allUniqueName="[Table2].[Salary Currency].[All]" dimensionUniqueName="[Table2]" displayFolder="" count="0" memberValueDatatype="130" unbalanced="0"/>
    <cacheHierarchy uniqueName="[Table2].[Salary in USD]" caption="Salary in USD" attribute="1" defaultMemberUniqueName="[Table2].[Salary in USD].[All]" allUniqueName="[Table2].[Salary in USD].[All]" dimensionUniqueName="[Table2]" displayFolder="" count="0" memberValueDatatype="20" unbalanced="0"/>
    <cacheHierarchy uniqueName="[Table2].[Employee Residence]" caption="Employee Residence" attribute="1" defaultMemberUniqueName="[Table2].[Employee Residence].[All]" allUniqueName="[Table2].[Employee Residence].[All]" dimensionUniqueName="[Table2]" displayFolder="" count="0" memberValueDatatype="130" unbalanced="0"/>
    <cacheHierarchy uniqueName="[Table2].[Remote Ratio]" caption="Remote Ratio" attribute="1" defaultMemberUniqueName="[Table2].[Remote Ratio].[All]" allUniqueName="[Table2].[Remote Ratio].[All]" dimensionUniqueName="[Table2]" displayFolder="" count="0" memberValueDatatype="20" unbalanced="0"/>
    <cacheHierarchy uniqueName="[Table2].[Company Location]" caption="Company Location" attribute="1" defaultMemberUniqueName="[Table2].[Company Location].[All]" allUniqueName="[Table2].[Company Location].[All]" dimensionUniqueName="[Table2]" displayFolder="" count="0" memberValueDatatype="130" unbalanced="0"/>
    <cacheHierarchy uniqueName="[Table2].[Company Size]" caption="Company Size" attribute="1" defaultMemberUniqueName="[Table2].[Company Size].[All]" allUniqueName="[Table2].[Company Size].[All]" dimensionUniqueName="[Table2]" displayFolder="" count="2" memberValueDatatype="130" unbalanced="0">
      <fieldsUsage count="2">
        <fieldUsage x="-1"/>
        <fieldUsage x="2"/>
      </fieldsUsage>
    </cacheHierarchy>
    <cacheHierarchy uniqueName="[Table22].[ID]" caption="ID" attribute="1" defaultMemberUniqueName="[Table22].[ID].[All]" allUniqueName="[Table22].[ID].[All]" dimensionUniqueName="[Table22]" displayFolder="" count="0" memberValueDatatype="20" unbalanced="0"/>
    <cacheHierarchy uniqueName="[Table22].[Work Year]" caption="Work Year" attribute="1" defaultMemberUniqueName="[Table22].[Work Year].[All]" allUniqueName="[Table22].[Work Year].[All]" dimensionUniqueName="[Table22]" displayFolder="" count="0" memberValueDatatype="20" unbalanced="0"/>
    <cacheHierarchy uniqueName="[Table22].[Experience Level]" caption="Experience Level" attribute="1" defaultMemberUniqueName="[Table22].[Experience Level].[All]" allUniqueName="[Table22].[Experience Level].[All]" dimensionUniqueName="[Table22]" displayFolder="" count="0" memberValueDatatype="130" unbalanced="0"/>
    <cacheHierarchy uniqueName="[Table22].[Employment Type]" caption="Employment Type" attribute="1" defaultMemberUniqueName="[Table22].[Employment Type].[All]" allUniqueName="[Table22].[Employment Type].[All]" dimensionUniqueName="[Table22]" displayFolder="" count="0" memberValueDatatype="130" unbalanced="0"/>
    <cacheHierarchy uniqueName="[Table22].[Job Title]" caption="Job Title" attribute="1" defaultMemberUniqueName="[Table22].[Job Title].[All]" allUniqueName="[Table22].[Job Title].[All]" dimensionUniqueName="[Table22]" displayFolder="" count="0" memberValueDatatype="130" unbalanced="0"/>
    <cacheHierarchy uniqueName="[Table22].[Salary]" caption="Salary" attribute="1" defaultMemberUniqueName="[Table22].[Salary].[All]" allUniqueName="[Table22].[Salary].[All]" dimensionUniqueName="[Table22]" displayFolder="" count="0" memberValueDatatype="20" unbalanced="0"/>
    <cacheHierarchy uniqueName="[Table22].[Salary Currency]" caption="Salary Currency" attribute="1" defaultMemberUniqueName="[Table22].[Salary Currency].[All]" allUniqueName="[Table22].[Salary Currency].[All]" dimensionUniqueName="[Table22]" displayFolder="" count="0" memberValueDatatype="130" unbalanced="0"/>
    <cacheHierarchy uniqueName="[Table22].[Salary in USD]" caption="Salary in USD" attribute="1" defaultMemberUniqueName="[Table22].[Salary in USD].[All]" allUniqueName="[Table22].[Salary in USD].[All]" dimensionUniqueName="[Table22]" displayFolder="" count="0" memberValueDatatype="20" unbalanced="0"/>
    <cacheHierarchy uniqueName="[Table22].[Employee Residence]" caption="Employee Residence" attribute="1" defaultMemberUniqueName="[Table22].[Employee Residence].[All]" allUniqueName="[Table22].[Employee Residence].[All]" dimensionUniqueName="[Table22]" displayFolder="" count="0" memberValueDatatype="130" unbalanced="0"/>
    <cacheHierarchy uniqueName="[Table22].[Remote Ratio]" caption="Remote Ratio" attribute="1" defaultMemberUniqueName="[Table22].[Remote Ratio].[All]" allUniqueName="[Table22].[Remote Ratio].[All]" dimensionUniqueName="[Table22]" displayFolder="" count="0" memberValueDatatype="20" unbalanced="0"/>
    <cacheHierarchy uniqueName="[Table22].[Company Location]" caption="Company Location" attribute="1" defaultMemberUniqueName="[Table22].[Company Location].[All]" allUniqueName="[Table22].[Company Location].[All]" dimensionUniqueName="[Table22]" displayFolder="" count="0" memberValueDatatype="130" unbalanced="0"/>
    <cacheHierarchy uniqueName="[Table22].[Company Size]" caption="Company Size" attribute="1" defaultMemberUniqueName="[Table22].[Company Size].[All]" allUniqueName="[Table22].[Company Size].[All]" dimensionUniqueName="[Table22]" displayFolder="" count="0" memberValueDatatype="130" unbalanced="0"/>
    <cacheHierarchy uniqueName="[Table22].[Remote]" caption="Remote" attribute="1" defaultMemberUniqueName="[Table22].[Remote].[All]" allUniqueName="[Table22].[Remote].[All]" dimensionUniqueName="[Table22]" displayFolder="" count="0" memberValueDatatype="130" unbalanced="0"/>
    <cacheHierarchy uniqueName="[Measures].[Sum of Salary in USD]" caption="Sum of Salary in USD" measure="1" displayFolder="" measureGroup="Table2" count="0">
      <extLst>
        <ext xmlns:x15="http://schemas.microsoft.com/office/spreadsheetml/2010/11/main" uri="{B97F6D7D-B522-45F9-BDA1-12C45D357490}">
          <x15:cacheHierarchy aggregatedColumn="7"/>
        </ext>
      </extLst>
    </cacheHierarchy>
    <cacheHierarchy uniqueName="[Measures].[Sum of Work Year]" caption="Sum of Work Year" measure="1" displayFolder="" measureGroup="Table2" count="0">
      <extLst>
        <ext xmlns:x15="http://schemas.microsoft.com/office/spreadsheetml/2010/11/main" uri="{B97F6D7D-B522-45F9-BDA1-12C45D357490}">
          <x15:cacheHierarchy aggregatedColumn="1"/>
        </ext>
      </extLst>
    </cacheHierarchy>
    <cacheHierarchy uniqueName="[Measures].[Count of Job Title]" caption="Count of Job Title" measure="1" displayFolder="" measureGroup="Table2" count="0">
      <extLst>
        <ext xmlns:x15="http://schemas.microsoft.com/office/spreadsheetml/2010/11/main" uri="{B97F6D7D-B522-45F9-BDA1-12C45D357490}">
          <x15:cacheHierarchy aggregatedColumn="4"/>
        </ext>
      </extLst>
    </cacheHierarchy>
    <cacheHierarchy uniqueName="[Measures].[Sum of Remote Ratio]" caption="Sum of Remote Ratio" measure="1" displayFolder="" measureGroup="Table2" count="0">
      <extLst>
        <ext xmlns:x15="http://schemas.microsoft.com/office/spreadsheetml/2010/11/main" uri="{B97F6D7D-B522-45F9-BDA1-12C45D357490}">
          <x15:cacheHierarchy aggregatedColumn="9"/>
        </ext>
      </extLst>
    </cacheHierarchy>
    <cacheHierarchy uniqueName="[Measures].[Count of Remote Ratio]" caption="Count of Remote Ratio" measure="1" displayFolder="" measureGroup="Table2" count="0">
      <extLst>
        <ext xmlns:x15="http://schemas.microsoft.com/office/spreadsheetml/2010/11/main" uri="{B97F6D7D-B522-45F9-BDA1-12C45D357490}">
          <x15:cacheHierarchy aggregatedColumn="9"/>
        </ext>
      </extLst>
    </cacheHierarchy>
    <cacheHierarchy uniqueName="[Measures].[Sum of Work Year 2]" caption="Sum of Work Year 2" measure="1" displayFolder="" measureGroup="Table22" count="0">
      <extLst>
        <ext xmlns:x15="http://schemas.microsoft.com/office/spreadsheetml/2010/11/main" uri="{B97F6D7D-B522-45F9-BDA1-12C45D357490}">
          <x15:cacheHierarchy aggregatedColumn="13"/>
        </ext>
      </extLst>
    </cacheHierarchy>
    <cacheHierarchy uniqueName="[Measures].[Count of Experience Level]" caption="Count of Experience Level" measure="1" displayFolder="" measureGroup="Table2" count="0">
      <extLst>
        <ext xmlns:x15="http://schemas.microsoft.com/office/spreadsheetml/2010/11/main" uri="{B97F6D7D-B522-45F9-BDA1-12C45D357490}">
          <x15:cacheHierarchy aggregatedColumn="2"/>
        </ext>
      </extLst>
    </cacheHierarchy>
    <cacheHierarchy uniqueName="[Measures].[Average Salary]" caption="Average Salary" measure="1" displayFolder="" measureGroup="Table2" count="0" oneField="1">
      <fieldsUsage count="1">
        <fieldUsage x="0"/>
      </fieldsUsage>
    </cacheHierarchy>
    <cacheHierarchy uniqueName="[Measures].[Job Count]" caption="Job Count" measure="1" displayFolder="" measureGroup="Table2" count="0"/>
    <cacheHierarchy uniqueName="[Measures].[No remote]" caption="No remote" measure="1" displayFolder="" measureGroup="Table2" count="0"/>
    <cacheHierarchy uniqueName="[Measures].[Partially Remote]" caption="Partially Remote" measure="1" displayFolder="" measureGroup="Table2" count="0"/>
    <cacheHierarchy uniqueName="[Measures].[Fully Remote]" caption="Fully Remote" measure="1" displayFolder="" measureGroup="Table2" count="0"/>
    <cacheHierarchy uniqueName="[Measures].[Job]" caption="Job"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XL_Count Table22]" caption="__XL_Count Table22" measure="1" displayFolder="" measureGroup="Table22" count="0" hidden="1"/>
    <cacheHierarchy uniqueName="[Measures].[__No measures defined]" caption="__No measures defined" measure="1" displayFolder="" count="0" hidden="1"/>
  </cacheHierarchies>
  <kpis count="0"/>
  <dimensions count="3">
    <dimension measure="1" name="Measures" uniqueName="[Measures]" caption="Measures"/>
    <dimension name="Table2" uniqueName="[Table2]" caption="Table2"/>
    <dimension name="Table22" uniqueName="[Table22]" caption="Table22"/>
  </dimensions>
  <measureGroups count="2">
    <measureGroup name="Table2" caption="Table2"/>
    <measureGroup name="Table22" caption="Table2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DIAN" refreshedDate="44939.517850462966" createdVersion="5" refreshedVersion="6" minRefreshableVersion="3" recordCount="0" supportSubquery="1" supportAdvancedDrill="1" xr:uid="{6FEDD0A0-1E08-4228-8E3D-9FEBFA919953}">
  <cacheSource type="external" connectionId="1"/>
  <cacheFields count="3">
    <cacheField name="[Measures].[Average Salary]" caption="Average Salary" numFmtId="0" hierarchy="32" level="32767"/>
    <cacheField name="[Table2].[Employment Type].[Employment Type]" caption="Employment Type" numFmtId="0" hierarchy="3" level="1">
      <sharedItems count="4">
        <s v="Contract"/>
        <s v="Freelance"/>
        <s v="Full Time"/>
        <s v="Part Time"/>
      </sharedItems>
    </cacheField>
    <cacheField name="[Table2].[Company Size].[Company Size]" caption="Company Size" numFmtId="0" hierarchy="11" level="1">
      <sharedItems containsSemiMixedTypes="0" containsNonDate="0" containsString="0"/>
    </cacheField>
  </cacheFields>
  <cacheHierarchies count="41">
    <cacheHierarchy uniqueName="[Table2].[ID]" caption="ID" attribute="1" defaultMemberUniqueName="[Table2].[ID].[All]" allUniqueName="[Table2].[ID].[All]" dimensionUniqueName="[Table2]" displayFolder="" count="0" memberValueDatatype="20" unbalanced="0"/>
    <cacheHierarchy uniqueName="[Table2].[Work Year]" caption="Work Year" attribute="1" defaultMemberUniqueName="[Table2].[Work Year].[All]" allUniqueName="[Table2].[Work Year].[All]" dimensionUniqueName="[Table2]" displayFolder="" count="2" memberValueDatatype="20" unbalanced="0"/>
    <cacheHierarchy uniqueName="[Table2].[Experience Level]" caption="Experience Level" attribute="1" defaultMemberUniqueName="[Table2].[Experience Level].[All]" allUniqueName="[Table2].[Experience Level].[All]" dimensionUniqueName="[Table2]" displayFolder="" count="0" memberValueDatatype="130" unbalanced="0"/>
    <cacheHierarchy uniqueName="[Table2].[Employment Type]" caption="Employment Type" attribute="1" defaultMemberUniqueName="[Table2].[Employment Type].[All]" allUniqueName="[Table2].[Employment Type].[All]" dimensionUniqueName="[Table2]" displayFolder="" count="2" memberValueDatatype="130" unbalanced="0">
      <fieldsUsage count="2">
        <fieldUsage x="-1"/>
        <fieldUsage x="1"/>
      </fieldsUsage>
    </cacheHierarchy>
    <cacheHierarchy uniqueName="[Table2].[Job Title]" caption="Job Title" attribute="1" defaultMemberUniqueName="[Table2].[Job Title].[All]" allUniqueName="[Table2].[Job Title].[All]" dimensionUniqueName="[Table2]" displayFolder="" count="0" memberValueDatatype="130" unbalanced="0"/>
    <cacheHierarchy uniqueName="[Table2].[Salary]" caption="Salary" attribute="1" defaultMemberUniqueName="[Table2].[Salary].[All]" allUniqueName="[Table2].[Salary].[All]" dimensionUniqueName="[Table2]" displayFolder="" count="0" memberValueDatatype="20" unbalanced="0"/>
    <cacheHierarchy uniqueName="[Table2].[Salary Currency]" caption="Salary Currency" attribute="1" defaultMemberUniqueName="[Table2].[Salary Currency].[All]" allUniqueName="[Table2].[Salary Currency].[All]" dimensionUniqueName="[Table2]" displayFolder="" count="0" memberValueDatatype="130" unbalanced="0"/>
    <cacheHierarchy uniqueName="[Table2].[Salary in USD]" caption="Salary in USD" attribute="1" defaultMemberUniqueName="[Table2].[Salary in USD].[All]" allUniqueName="[Table2].[Salary in USD].[All]" dimensionUniqueName="[Table2]" displayFolder="" count="0" memberValueDatatype="20" unbalanced="0"/>
    <cacheHierarchy uniqueName="[Table2].[Employee Residence]" caption="Employee Residence" attribute="1" defaultMemberUniqueName="[Table2].[Employee Residence].[All]" allUniqueName="[Table2].[Employee Residence].[All]" dimensionUniqueName="[Table2]" displayFolder="" count="0" memberValueDatatype="130" unbalanced="0"/>
    <cacheHierarchy uniqueName="[Table2].[Remote Ratio]" caption="Remote Ratio" attribute="1" defaultMemberUniqueName="[Table2].[Remote Ratio].[All]" allUniqueName="[Table2].[Remote Ratio].[All]" dimensionUniqueName="[Table2]" displayFolder="" count="0" memberValueDatatype="20" unbalanced="0"/>
    <cacheHierarchy uniqueName="[Table2].[Company Location]" caption="Company Location" attribute="1" defaultMemberUniqueName="[Table2].[Company Location].[All]" allUniqueName="[Table2].[Company Location].[All]" dimensionUniqueName="[Table2]" displayFolder="" count="0" memberValueDatatype="130" unbalanced="0"/>
    <cacheHierarchy uniqueName="[Table2].[Company Size]" caption="Company Size" attribute="1" defaultMemberUniqueName="[Table2].[Company Size].[All]" allUniqueName="[Table2].[Company Size].[All]" dimensionUniqueName="[Table2]" displayFolder="" count="2" memberValueDatatype="130" unbalanced="0">
      <fieldsUsage count="2">
        <fieldUsage x="-1"/>
        <fieldUsage x="2"/>
      </fieldsUsage>
    </cacheHierarchy>
    <cacheHierarchy uniqueName="[Table22].[ID]" caption="ID" attribute="1" defaultMemberUniqueName="[Table22].[ID].[All]" allUniqueName="[Table22].[ID].[All]" dimensionUniqueName="[Table22]" displayFolder="" count="0" memberValueDatatype="20" unbalanced="0"/>
    <cacheHierarchy uniqueName="[Table22].[Work Year]" caption="Work Year" attribute="1" defaultMemberUniqueName="[Table22].[Work Year].[All]" allUniqueName="[Table22].[Work Year].[All]" dimensionUniqueName="[Table22]" displayFolder="" count="0" memberValueDatatype="20" unbalanced="0"/>
    <cacheHierarchy uniqueName="[Table22].[Experience Level]" caption="Experience Level" attribute="1" defaultMemberUniqueName="[Table22].[Experience Level].[All]" allUniqueName="[Table22].[Experience Level].[All]" dimensionUniqueName="[Table22]" displayFolder="" count="0" memberValueDatatype="130" unbalanced="0"/>
    <cacheHierarchy uniqueName="[Table22].[Employment Type]" caption="Employment Type" attribute="1" defaultMemberUniqueName="[Table22].[Employment Type].[All]" allUniqueName="[Table22].[Employment Type].[All]" dimensionUniqueName="[Table22]" displayFolder="" count="0" memberValueDatatype="130" unbalanced="0"/>
    <cacheHierarchy uniqueName="[Table22].[Job Title]" caption="Job Title" attribute="1" defaultMemberUniqueName="[Table22].[Job Title].[All]" allUniqueName="[Table22].[Job Title].[All]" dimensionUniqueName="[Table22]" displayFolder="" count="0" memberValueDatatype="130" unbalanced="0"/>
    <cacheHierarchy uniqueName="[Table22].[Salary]" caption="Salary" attribute="1" defaultMemberUniqueName="[Table22].[Salary].[All]" allUniqueName="[Table22].[Salary].[All]" dimensionUniqueName="[Table22]" displayFolder="" count="0" memberValueDatatype="20" unbalanced="0"/>
    <cacheHierarchy uniqueName="[Table22].[Salary Currency]" caption="Salary Currency" attribute="1" defaultMemberUniqueName="[Table22].[Salary Currency].[All]" allUniqueName="[Table22].[Salary Currency].[All]" dimensionUniqueName="[Table22]" displayFolder="" count="0" memberValueDatatype="130" unbalanced="0"/>
    <cacheHierarchy uniqueName="[Table22].[Salary in USD]" caption="Salary in USD" attribute="1" defaultMemberUniqueName="[Table22].[Salary in USD].[All]" allUniqueName="[Table22].[Salary in USD].[All]" dimensionUniqueName="[Table22]" displayFolder="" count="0" memberValueDatatype="20" unbalanced="0"/>
    <cacheHierarchy uniqueName="[Table22].[Employee Residence]" caption="Employee Residence" attribute="1" defaultMemberUniqueName="[Table22].[Employee Residence].[All]" allUniqueName="[Table22].[Employee Residence].[All]" dimensionUniqueName="[Table22]" displayFolder="" count="0" memberValueDatatype="130" unbalanced="0"/>
    <cacheHierarchy uniqueName="[Table22].[Remote Ratio]" caption="Remote Ratio" attribute="1" defaultMemberUniqueName="[Table22].[Remote Ratio].[All]" allUniqueName="[Table22].[Remote Ratio].[All]" dimensionUniqueName="[Table22]" displayFolder="" count="0" memberValueDatatype="20" unbalanced="0"/>
    <cacheHierarchy uniqueName="[Table22].[Company Location]" caption="Company Location" attribute="1" defaultMemberUniqueName="[Table22].[Company Location].[All]" allUniqueName="[Table22].[Company Location].[All]" dimensionUniqueName="[Table22]" displayFolder="" count="0" memberValueDatatype="130" unbalanced="0"/>
    <cacheHierarchy uniqueName="[Table22].[Company Size]" caption="Company Size" attribute="1" defaultMemberUniqueName="[Table22].[Company Size].[All]" allUniqueName="[Table22].[Company Size].[All]" dimensionUniqueName="[Table22]" displayFolder="" count="0" memberValueDatatype="130" unbalanced="0"/>
    <cacheHierarchy uniqueName="[Table22].[Remote]" caption="Remote" attribute="1" defaultMemberUniqueName="[Table22].[Remote].[All]" allUniqueName="[Table22].[Remote].[All]" dimensionUniqueName="[Table22]" displayFolder="" count="0" memberValueDatatype="130" unbalanced="0"/>
    <cacheHierarchy uniqueName="[Measures].[Sum of Salary in USD]" caption="Sum of Salary in USD" measure="1" displayFolder="" measureGroup="Table2" count="0">
      <extLst>
        <ext xmlns:x15="http://schemas.microsoft.com/office/spreadsheetml/2010/11/main" uri="{B97F6D7D-B522-45F9-BDA1-12C45D357490}">
          <x15:cacheHierarchy aggregatedColumn="7"/>
        </ext>
      </extLst>
    </cacheHierarchy>
    <cacheHierarchy uniqueName="[Measures].[Sum of Work Year]" caption="Sum of Work Year" measure="1" displayFolder="" measureGroup="Table2" count="0">
      <extLst>
        <ext xmlns:x15="http://schemas.microsoft.com/office/spreadsheetml/2010/11/main" uri="{B97F6D7D-B522-45F9-BDA1-12C45D357490}">
          <x15:cacheHierarchy aggregatedColumn="1"/>
        </ext>
      </extLst>
    </cacheHierarchy>
    <cacheHierarchy uniqueName="[Measures].[Count of Job Title]" caption="Count of Job Title" measure="1" displayFolder="" measureGroup="Table2" count="0">
      <extLst>
        <ext xmlns:x15="http://schemas.microsoft.com/office/spreadsheetml/2010/11/main" uri="{B97F6D7D-B522-45F9-BDA1-12C45D357490}">
          <x15:cacheHierarchy aggregatedColumn="4"/>
        </ext>
      </extLst>
    </cacheHierarchy>
    <cacheHierarchy uniqueName="[Measures].[Sum of Remote Ratio]" caption="Sum of Remote Ratio" measure="1" displayFolder="" measureGroup="Table2" count="0">
      <extLst>
        <ext xmlns:x15="http://schemas.microsoft.com/office/spreadsheetml/2010/11/main" uri="{B97F6D7D-B522-45F9-BDA1-12C45D357490}">
          <x15:cacheHierarchy aggregatedColumn="9"/>
        </ext>
      </extLst>
    </cacheHierarchy>
    <cacheHierarchy uniqueName="[Measures].[Count of Remote Ratio]" caption="Count of Remote Ratio" measure="1" displayFolder="" measureGroup="Table2" count="0">
      <extLst>
        <ext xmlns:x15="http://schemas.microsoft.com/office/spreadsheetml/2010/11/main" uri="{B97F6D7D-B522-45F9-BDA1-12C45D357490}">
          <x15:cacheHierarchy aggregatedColumn="9"/>
        </ext>
      </extLst>
    </cacheHierarchy>
    <cacheHierarchy uniqueName="[Measures].[Sum of Work Year 2]" caption="Sum of Work Year 2" measure="1" displayFolder="" measureGroup="Table22" count="0">
      <extLst>
        <ext xmlns:x15="http://schemas.microsoft.com/office/spreadsheetml/2010/11/main" uri="{B97F6D7D-B522-45F9-BDA1-12C45D357490}">
          <x15:cacheHierarchy aggregatedColumn="13"/>
        </ext>
      </extLst>
    </cacheHierarchy>
    <cacheHierarchy uniqueName="[Measures].[Count of Experience Level]" caption="Count of Experience Level" measure="1" displayFolder="" measureGroup="Table2" count="0">
      <extLst>
        <ext xmlns:x15="http://schemas.microsoft.com/office/spreadsheetml/2010/11/main" uri="{B97F6D7D-B522-45F9-BDA1-12C45D357490}">
          <x15:cacheHierarchy aggregatedColumn="2"/>
        </ext>
      </extLst>
    </cacheHierarchy>
    <cacheHierarchy uniqueName="[Measures].[Average Salary]" caption="Average Salary" measure="1" displayFolder="" measureGroup="Table2" count="0" oneField="1">
      <fieldsUsage count="1">
        <fieldUsage x="0"/>
      </fieldsUsage>
    </cacheHierarchy>
    <cacheHierarchy uniqueName="[Measures].[Job Count]" caption="Job Count" measure="1" displayFolder="" measureGroup="Table2" count="0"/>
    <cacheHierarchy uniqueName="[Measures].[No remote]" caption="No remote" measure="1" displayFolder="" measureGroup="Table2" count="0"/>
    <cacheHierarchy uniqueName="[Measures].[Partially Remote]" caption="Partially Remote" measure="1" displayFolder="" measureGroup="Table2" count="0"/>
    <cacheHierarchy uniqueName="[Measures].[Fully Remote]" caption="Fully Remote" measure="1" displayFolder="" measureGroup="Table2" count="0"/>
    <cacheHierarchy uniqueName="[Measures].[Job]" caption="Job" measure="1" displayFolder="" measureGroup="Table2" count="0"/>
    <cacheHierarchy uniqueName="[Measures].[__XL_Count Table2]" caption="__XL_Count Table2" measure="1" displayFolder="" measureGroup="Table2" count="0" hidden="1"/>
    <cacheHierarchy uniqueName="[Measures].[__XL_Count Table22]" caption="__XL_Count Table22" measure="1" displayFolder="" measureGroup="Table22" count="0" hidden="1"/>
    <cacheHierarchy uniqueName="[Measures].[__No measures defined]" caption="__No measures defined" measure="1" displayFolder="" count="0" hidden="1"/>
  </cacheHierarchies>
  <kpis count="0"/>
  <dimensions count="3">
    <dimension measure="1" name="Measures" uniqueName="[Measures]" caption="Measures"/>
    <dimension name="Table2" uniqueName="[Table2]" caption="Table2"/>
    <dimension name="Table22" uniqueName="[Table22]" caption="Table22"/>
  </dimensions>
  <measureGroups count="2">
    <measureGroup name="Table2" caption="Table2"/>
    <measureGroup name="Table22" caption="Table2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DIAN" refreshedDate="44939.517851273151" createdVersion="5" refreshedVersion="6" minRefreshableVersion="3" recordCount="0" supportSubquery="1" supportAdvancedDrill="1" xr:uid="{0098B377-D165-4062-9EE9-97207D361F98}">
  <cacheSource type="external" connectionId="1"/>
  <cacheFields count="3">
    <cacheField name="[Measures].[Average Salary]" caption="Average Salary" numFmtId="0" hierarchy="32" level="32767"/>
    <cacheField name="[Measures].[Job]" caption="Job" numFmtId="0" hierarchy="37" level="32767"/>
    <cacheField name="[Table2].[Company Size].[Company Size]" caption="Company Size" numFmtId="0" hierarchy="11" level="1">
      <sharedItems containsSemiMixedTypes="0" containsNonDate="0" containsString="0"/>
    </cacheField>
  </cacheFields>
  <cacheHierarchies count="41">
    <cacheHierarchy uniqueName="[Table2].[ID]" caption="ID" attribute="1" defaultMemberUniqueName="[Table2].[ID].[All]" allUniqueName="[Table2].[ID].[All]" dimensionUniqueName="[Table2]" displayFolder="" count="0" memberValueDatatype="20" unbalanced="0"/>
    <cacheHierarchy uniqueName="[Table2].[Work Year]" caption="Work Year" attribute="1" defaultMemberUniqueName="[Table2].[Work Year].[All]" allUniqueName="[Table2].[Work Year].[All]" dimensionUniqueName="[Table2]" displayFolder="" count="2" memberValueDatatype="20" unbalanced="0"/>
    <cacheHierarchy uniqueName="[Table2].[Experience Level]" caption="Experience Level" attribute="1" defaultMemberUniqueName="[Table2].[Experience Level].[All]" allUniqueName="[Table2].[Experience Level].[All]" dimensionUniqueName="[Table2]" displayFolder="" count="0" memberValueDatatype="130" unbalanced="0"/>
    <cacheHierarchy uniqueName="[Table2].[Employment Type]" caption="Employment Type" attribute="1" defaultMemberUniqueName="[Table2].[Employment Type].[All]" allUniqueName="[Table2].[Employment Type].[All]" dimensionUniqueName="[Table2]" displayFolder="" count="2" memberValueDatatype="130" unbalanced="0"/>
    <cacheHierarchy uniqueName="[Table2].[Job Title]" caption="Job Title" attribute="1" defaultMemberUniqueName="[Table2].[Job Title].[All]" allUniqueName="[Table2].[Job Title].[All]" dimensionUniqueName="[Table2]" displayFolder="" count="0" memberValueDatatype="130" unbalanced="0"/>
    <cacheHierarchy uniqueName="[Table2].[Salary]" caption="Salary" attribute="1" defaultMemberUniqueName="[Table2].[Salary].[All]" allUniqueName="[Table2].[Salary].[All]" dimensionUniqueName="[Table2]" displayFolder="" count="0" memberValueDatatype="20" unbalanced="0"/>
    <cacheHierarchy uniqueName="[Table2].[Salary Currency]" caption="Salary Currency" attribute="1" defaultMemberUniqueName="[Table2].[Salary Currency].[All]" allUniqueName="[Table2].[Salary Currency].[All]" dimensionUniqueName="[Table2]" displayFolder="" count="0" memberValueDatatype="130" unbalanced="0"/>
    <cacheHierarchy uniqueName="[Table2].[Salary in USD]" caption="Salary in USD" attribute="1" defaultMemberUniqueName="[Table2].[Salary in USD].[All]" allUniqueName="[Table2].[Salary in USD].[All]" dimensionUniqueName="[Table2]" displayFolder="" count="0" memberValueDatatype="20" unbalanced="0"/>
    <cacheHierarchy uniqueName="[Table2].[Employee Residence]" caption="Employee Residence" attribute="1" defaultMemberUniqueName="[Table2].[Employee Residence].[All]" allUniqueName="[Table2].[Employee Residence].[All]" dimensionUniqueName="[Table2]" displayFolder="" count="0" memberValueDatatype="130" unbalanced="0"/>
    <cacheHierarchy uniqueName="[Table2].[Remote Ratio]" caption="Remote Ratio" attribute="1" defaultMemberUniqueName="[Table2].[Remote Ratio].[All]" allUniqueName="[Table2].[Remote Ratio].[All]" dimensionUniqueName="[Table2]" displayFolder="" count="0" memberValueDatatype="20" unbalanced="0"/>
    <cacheHierarchy uniqueName="[Table2].[Company Location]" caption="Company Location" attribute="1" defaultMemberUniqueName="[Table2].[Company Location].[All]" allUniqueName="[Table2].[Company Location].[All]" dimensionUniqueName="[Table2]" displayFolder="" count="0" memberValueDatatype="130" unbalanced="0"/>
    <cacheHierarchy uniqueName="[Table2].[Company Size]" caption="Company Size" attribute="1" defaultMemberUniqueName="[Table2].[Company Size].[All]" allUniqueName="[Table2].[Company Size].[All]" dimensionUniqueName="[Table2]" displayFolder="" count="2" memberValueDatatype="130" unbalanced="0">
      <fieldsUsage count="2">
        <fieldUsage x="-1"/>
        <fieldUsage x="2"/>
      </fieldsUsage>
    </cacheHierarchy>
    <cacheHierarchy uniqueName="[Table22].[ID]" caption="ID" attribute="1" defaultMemberUniqueName="[Table22].[ID].[All]" allUniqueName="[Table22].[ID].[All]" dimensionUniqueName="[Table22]" displayFolder="" count="0" memberValueDatatype="20" unbalanced="0"/>
    <cacheHierarchy uniqueName="[Table22].[Work Year]" caption="Work Year" attribute="1" defaultMemberUniqueName="[Table22].[Work Year].[All]" allUniqueName="[Table22].[Work Year].[All]" dimensionUniqueName="[Table22]" displayFolder="" count="0" memberValueDatatype="20" unbalanced="0"/>
    <cacheHierarchy uniqueName="[Table22].[Experience Level]" caption="Experience Level" attribute="1" defaultMemberUniqueName="[Table22].[Experience Level].[All]" allUniqueName="[Table22].[Experience Level].[All]" dimensionUniqueName="[Table22]" displayFolder="" count="0" memberValueDatatype="130" unbalanced="0"/>
    <cacheHierarchy uniqueName="[Table22].[Employment Type]" caption="Employment Type" attribute="1" defaultMemberUniqueName="[Table22].[Employment Type].[All]" allUniqueName="[Table22].[Employment Type].[All]" dimensionUniqueName="[Table22]" displayFolder="" count="0" memberValueDatatype="130" unbalanced="0"/>
    <cacheHierarchy uniqueName="[Table22].[Job Title]" caption="Job Title" attribute="1" defaultMemberUniqueName="[Table22].[Job Title].[All]" allUniqueName="[Table22].[Job Title].[All]" dimensionUniqueName="[Table22]" displayFolder="" count="0" memberValueDatatype="130" unbalanced="0"/>
    <cacheHierarchy uniqueName="[Table22].[Salary]" caption="Salary" attribute="1" defaultMemberUniqueName="[Table22].[Salary].[All]" allUniqueName="[Table22].[Salary].[All]" dimensionUniqueName="[Table22]" displayFolder="" count="0" memberValueDatatype="20" unbalanced="0"/>
    <cacheHierarchy uniqueName="[Table22].[Salary Currency]" caption="Salary Currency" attribute="1" defaultMemberUniqueName="[Table22].[Salary Currency].[All]" allUniqueName="[Table22].[Salary Currency].[All]" dimensionUniqueName="[Table22]" displayFolder="" count="0" memberValueDatatype="130" unbalanced="0"/>
    <cacheHierarchy uniqueName="[Table22].[Salary in USD]" caption="Salary in USD" attribute="1" defaultMemberUniqueName="[Table22].[Salary in USD].[All]" allUniqueName="[Table22].[Salary in USD].[All]" dimensionUniqueName="[Table22]" displayFolder="" count="0" memberValueDatatype="20" unbalanced="0"/>
    <cacheHierarchy uniqueName="[Table22].[Employee Residence]" caption="Employee Residence" attribute="1" defaultMemberUniqueName="[Table22].[Employee Residence].[All]" allUniqueName="[Table22].[Employee Residence].[All]" dimensionUniqueName="[Table22]" displayFolder="" count="0" memberValueDatatype="130" unbalanced="0"/>
    <cacheHierarchy uniqueName="[Table22].[Remote Ratio]" caption="Remote Ratio" attribute="1" defaultMemberUniqueName="[Table22].[Remote Ratio].[All]" allUniqueName="[Table22].[Remote Ratio].[All]" dimensionUniqueName="[Table22]" displayFolder="" count="0" memberValueDatatype="20" unbalanced="0"/>
    <cacheHierarchy uniqueName="[Table22].[Company Location]" caption="Company Location" attribute="1" defaultMemberUniqueName="[Table22].[Company Location].[All]" allUniqueName="[Table22].[Company Location].[All]" dimensionUniqueName="[Table22]" displayFolder="" count="0" memberValueDatatype="130" unbalanced="0"/>
    <cacheHierarchy uniqueName="[Table22].[Company Size]" caption="Company Size" attribute="1" defaultMemberUniqueName="[Table22].[Company Size].[All]" allUniqueName="[Table22].[Company Size].[All]" dimensionUniqueName="[Table22]" displayFolder="" count="0" memberValueDatatype="130" unbalanced="0"/>
    <cacheHierarchy uniqueName="[Table22].[Remote]" caption="Remote" attribute="1" defaultMemberUniqueName="[Table22].[Remote].[All]" allUniqueName="[Table22].[Remote].[All]" dimensionUniqueName="[Table22]" displayFolder="" count="0" memberValueDatatype="130" unbalanced="0"/>
    <cacheHierarchy uniqueName="[Measures].[Sum of Salary in USD]" caption="Sum of Salary in USD" measure="1" displayFolder="" measureGroup="Table2" count="0">
      <extLst>
        <ext xmlns:x15="http://schemas.microsoft.com/office/spreadsheetml/2010/11/main" uri="{B97F6D7D-B522-45F9-BDA1-12C45D357490}">
          <x15:cacheHierarchy aggregatedColumn="7"/>
        </ext>
      </extLst>
    </cacheHierarchy>
    <cacheHierarchy uniqueName="[Measures].[Sum of Work Year]" caption="Sum of Work Year" measure="1" displayFolder="" measureGroup="Table2" count="0">
      <extLst>
        <ext xmlns:x15="http://schemas.microsoft.com/office/spreadsheetml/2010/11/main" uri="{B97F6D7D-B522-45F9-BDA1-12C45D357490}">
          <x15:cacheHierarchy aggregatedColumn="1"/>
        </ext>
      </extLst>
    </cacheHierarchy>
    <cacheHierarchy uniqueName="[Measures].[Count of Job Title]" caption="Count of Job Title" measure="1" displayFolder="" measureGroup="Table2" count="0">
      <extLst>
        <ext xmlns:x15="http://schemas.microsoft.com/office/spreadsheetml/2010/11/main" uri="{B97F6D7D-B522-45F9-BDA1-12C45D357490}">
          <x15:cacheHierarchy aggregatedColumn="4"/>
        </ext>
      </extLst>
    </cacheHierarchy>
    <cacheHierarchy uniqueName="[Measures].[Sum of Remote Ratio]" caption="Sum of Remote Ratio" measure="1" displayFolder="" measureGroup="Table2" count="0">
      <extLst>
        <ext xmlns:x15="http://schemas.microsoft.com/office/spreadsheetml/2010/11/main" uri="{B97F6D7D-B522-45F9-BDA1-12C45D357490}">
          <x15:cacheHierarchy aggregatedColumn="9"/>
        </ext>
      </extLst>
    </cacheHierarchy>
    <cacheHierarchy uniqueName="[Measures].[Count of Remote Ratio]" caption="Count of Remote Ratio" measure="1" displayFolder="" measureGroup="Table2" count="0">
      <extLst>
        <ext xmlns:x15="http://schemas.microsoft.com/office/spreadsheetml/2010/11/main" uri="{B97F6D7D-B522-45F9-BDA1-12C45D357490}">
          <x15:cacheHierarchy aggregatedColumn="9"/>
        </ext>
      </extLst>
    </cacheHierarchy>
    <cacheHierarchy uniqueName="[Measures].[Sum of Work Year 2]" caption="Sum of Work Year 2" measure="1" displayFolder="" measureGroup="Table22" count="0">
      <extLst>
        <ext xmlns:x15="http://schemas.microsoft.com/office/spreadsheetml/2010/11/main" uri="{B97F6D7D-B522-45F9-BDA1-12C45D357490}">
          <x15:cacheHierarchy aggregatedColumn="13"/>
        </ext>
      </extLst>
    </cacheHierarchy>
    <cacheHierarchy uniqueName="[Measures].[Count of Experience Level]" caption="Count of Experience Level" measure="1" displayFolder="" measureGroup="Table2" count="0">
      <extLst>
        <ext xmlns:x15="http://schemas.microsoft.com/office/spreadsheetml/2010/11/main" uri="{B97F6D7D-B522-45F9-BDA1-12C45D357490}">
          <x15:cacheHierarchy aggregatedColumn="2"/>
        </ext>
      </extLst>
    </cacheHierarchy>
    <cacheHierarchy uniqueName="[Measures].[Average Salary]" caption="Average Salary" measure="1" displayFolder="" measureGroup="Table2" count="0" oneField="1">
      <fieldsUsage count="1">
        <fieldUsage x="0"/>
      </fieldsUsage>
    </cacheHierarchy>
    <cacheHierarchy uniqueName="[Measures].[Job Count]" caption="Job Count" measure="1" displayFolder="" measureGroup="Table2" count="0"/>
    <cacheHierarchy uniqueName="[Measures].[No remote]" caption="No remote" measure="1" displayFolder="" measureGroup="Table2" count="0"/>
    <cacheHierarchy uniqueName="[Measures].[Partially Remote]" caption="Partially Remote" measure="1" displayFolder="" measureGroup="Table2" count="0"/>
    <cacheHierarchy uniqueName="[Measures].[Fully Remote]" caption="Fully Remote" measure="1" displayFolder="" measureGroup="Table2" count="0"/>
    <cacheHierarchy uniqueName="[Measures].[Job]" caption="Job"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XL_Count Table22]" caption="__XL_Count Table22" measure="1" displayFolder="" measureGroup="Table22" count="0" hidden="1"/>
    <cacheHierarchy uniqueName="[Measures].[__No measures defined]" caption="__No measures defined" measure="1" displayFolder="" count="0" hidden="1"/>
  </cacheHierarchies>
  <kpis count="0"/>
  <dimensions count="3">
    <dimension measure="1" name="Measures" uniqueName="[Measures]" caption="Measures"/>
    <dimension name="Table2" uniqueName="[Table2]" caption="Table2"/>
    <dimension name="Table22" uniqueName="[Table22]" caption="Table22"/>
  </dimensions>
  <measureGroups count="2">
    <measureGroup name="Table2" caption="Table2"/>
    <measureGroup name="Table22" caption="Table2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FFFF-FFFF00000000}" name="PivotChartTable2" cacheId="299"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4">
  <location ref="A1:B6" firstHeaderRow="1" firstDataRow="1" firstDataCol="1"/>
  <pivotFields count="3">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1"/>
    </i>
    <i>
      <x v="3"/>
    </i>
    <i>
      <x v="2"/>
    </i>
    <i>
      <x/>
    </i>
    <i t="grand">
      <x/>
    </i>
  </rowItems>
  <colItems count="1">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1" cacheId="762873991">
        <x15:pivotRow count="1">
          <x15:c>
            <x15:v>199392.03846153847</x15:v>
          </x15:c>
        </x15:pivotRow>
        <x15:pivotRow count="1">
          <x15:c>
            <x15:v>138617.29285714286</x15:v>
          </x15:c>
        </x15:pivotRow>
        <x15:pivotRow count="1">
          <x15:c>
            <x15:v>87996.056338028167</x15:v>
          </x15:c>
        </x15:pivotRow>
        <x15:pivotRow count="1">
          <x15:c>
            <x15:v>61643.318181818184</x15:v>
          </x15:c>
        </x15:pivotRow>
        <x15:pivotRow count="1">
          <x15:c>
            <x15:v>112297.86985172982</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188ED00-A7FE-4BBB-A4E6-67DD12821411}" name="PivotTable3" cacheId="327" applyNumberFormats="0" applyBorderFormats="0" applyFontFormats="0" applyPatternFormats="0" applyAlignmentFormats="0" applyWidthHeightFormats="1" dataCaption="Values" tag="995371b5-be7e-410e-a307-e12f1d0e1b66" updatedVersion="6" minRefreshableVersion="3" useAutoFormatting="1" itemPrintTitles="1" createdVersion="5" indent="0" outline="1" outlineData="1" multipleFieldFilters="0">
  <location ref="AD3:AF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numFmtId="9"/>
    <dataField fld="1" subtotal="count" baseField="0" baseItem="0" numFmtId="9"/>
    <dataField fld="2" subtotal="count" baseField="0" baseItem="0" numFmtId="9"/>
  </dataFields>
  <formats count="3">
    <format dxfId="0">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1"/>
          </reference>
        </references>
      </pivotArea>
    </format>
    <format dxfId="2">
      <pivotArea outline="0" collapsedLevelsAreSubtotals="1" fieldPosition="0">
        <references count="1">
          <reference field="4294967294" count="1" selected="0">
            <x v="2"/>
          </reference>
        </references>
      </pivotArea>
    </format>
  </formats>
  <pivotHierarchies count="4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emote Ratio"/>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0AD222F-3992-48E5-9425-0746FB85C2DB}" name="PivotTable2" cacheId="326" applyNumberFormats="0" applyBorderFormats="0" applyFontFormats="0" applyPatternFormats="0" applyAlignmentFormats="0" applyWidthHeightFormats="1" dataCaption="Values" tag="9564ae9d-f33b-4ecd-877b-7e352c56709f" updatedVersion="6" minRefreshableVersion="3" useAutoFormatting="1" itemPrintTitles="1" createdVersion="5" indent="0" outline="1" outlineData="1" multipleFieldFilters="0">
  <location ref="AA3:AB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pivotHierarchies count="4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F46372E-439E-47BB-96B2-662F77DCAFE9}" name="PivotTable1" cacheId="323" applyNumberFormats="0" applyBorderFormats="0" applyFontFormats="0" applyPatternFormats="0" applyAlignmentFormats="0" applyWidthHeightFormats="1" dataCaption="Values" tag="688754d1-964e-4e6c-8410-753232da825d" updatedVersion="6" minRefreshableVersion="3" useAutoFormatting="1" itemPrintTitles="1" createdVersion="5" indent="0" outline="1" outlineData="1" multipleFieldFilters="0">
  <location ref="W3:X8"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1" baseItem="0" numFmtId="165"/>
  </dataFields>
  <pivotHierarchies count="4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FFFF-FFFF00000000}" name="PivotChartTable1" cacheId="302"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6" firstHeaderRow="1" firstDataRow="1" firstDataCol="1"/>
  <pivotFields count="3">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1"/>
    </i>
    <i>
      <x v="3"/>
    </i>
    <i>
      <x v="2"/>
    </i>
    <i>
      <x/>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1" cacheId="2020883878">
        <x15:pivotRow count="1">
          <x15:c>
            <x15:v>199392.03846153847</x15:v>
          </x15:c>
        </x15:pivotRow>
        <x15:pivotRow count="1">
          <x15:c>
            <x15:v>138617.29285714286</x15:v>
          </x15:c>
        </x15:pivotRow>
        <x15:pivotRow count="1">
          <x15:c>
            <x15:v>87996.056338028167</x15:v>
          </x15:c>
        </x15:pivotRow>
        <x15:pivotRow count="1">
          <x15:c>
            <x15:v>61643.318181818184</x15:v>
          </x15:c>
        </x15:pivotRow>
        <x15:pivotRow count="1">
          <x15:c>
            <x15:v>112297.86985172982</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CA3EA7-4210-41FD-A0C2-5301BC3A1C60}" name="PivotTable5" cacheId="314" applyNumberFormats="0" applyBorderFormats="0" applyFontFormats="0" applyPatternFormats="0" applyAlignmentFormats="0" applyWidthHeightFormats="1" dataCaption="Values" tag="995371b5-be7e-410e-a307-e12f1d0e1b66" updatedVersion="6" minRefreshableVersion="3" useAutoFormatting="1" itemPrintTitles="1" createdVersion="5" indent="0" outline="1" outlineData="1" multipleFieldFilters="0">
  <location ref="K61:M6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numFmtId="9"/>
    <dataField fld="1" subtotal="count" baseField="0" baseItem="0" numFmtId="9"/>
    <dataField fld="2" subtotal="count" baseField="0" baseItem="0" numFmtId="9"/>
  </dataFields>
  <formats count="3">
    <format dxfId="20">
      <pivotArea outline="0" collapsedLevelsAreSubtotals="1" fieldPosition="0">
        <references count="1">
          <reference field="4294967294" count="1" selected="0">
            <x v="0"/>
          </reference>
        </references>
      </pivotArea>
    </format>
    <format dxfId="19">
      <pivotArea outline="0" collapsedLevelsAreSubtotals="1" fieldPosition="0">
        <references count="1">
          <reference field="4294967294" count="1" selected="0">
            <x v="1"/>
          </reference>
        </references>
      </pivotArea>
    </format>
    <format dxfId="18">
      <pivotArea outline="0" collapsedLevelsAreSubtotals="1" fieldPosition="0">
        <references count="1">
          <reference field="4294967294" count="1" selected="0">
            <x v="2"/>
          </reference>
        </references>
      </pivotArea>
    </format>
  </formats>
  <pivotHierarchies count="4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emote Ratio"/>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2" cacheId="305" applyNumberFormats="0" applyBorderFormats="0" applyFontFormats="0" applyPatternFormats="0" applyAlignmentFormats="0" applyWidthHeightFormats="1" dataCaption="Values" tag="4ebbb192-d0d9-4166-a604-c0f25c9c0c25" updatedVersion="6" minRefreshableVersion="3" useAutoFormatting="1" itemPrintTitles="1" createdVersion="5" indent="0" outline="1" outlineData="1" multipleFieldFilters="0" chartFormat="2">
  <location ref="G27:H33"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fld="1" subtotal="count" baseField="0" baseItem="0"/>
  </dataFields>
  <pivotHierarchies count="4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25">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296" applyNumberFormats="0" applyBorderFormats="0" applyFontFormats="0" applyPatternFormats="0" applyAlignmentFormats="0" applyWidthHeightFormats="1" dataCaption="Values" tag="575eeaaa-4736-4a8a-abdc-5ca2a8de1303" updatedVersion="6" minRefreshableVersion="3" useAutoFormatting="1" itemPrintTitles="1" createdVersion="5" indent="0" outline="1" outlineData="1" multipleFieldFilters="0" chartFormat="15">
  <location ref="J12:K18" firstHeaderRow="1" firstDataRow="1" firstDataCol="1" rowPageCount="1" colPageCount="1"/>
  <pivotFields count="4">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6">
    <i>
      <x/>
    </i>
    <i>
      <x v="3"/>
    </i>
    <i>
      <x v="2"/>
    </i>
    <i>
      <x v="4"/>
    </i>
    <i>
      <x v="1"/>
    </i>
    <i t="grand">
      <x/>
    </i>
  </rowItems>
  <colItems count="1">
    <i/>
  </colItems>
  <pageFields count="1">
    <pageField fld="2" hier="7" name="[Table2].[Salary in USD].[All]" cap="All"/>
  </pageFields>
  <dataFields count="1">
    <dataField fld="0" subtotal="count" baseField="1" baseItem="0" numFmtId="164"/>
  </dataFields>
  <chartFormats count="4">
    <chartFormat chart="1" format="1"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2">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C5EE46-48C5-41C6-94F6-E120765EC1B1}" name="PivotTable6" cacheId="317" applyNumberFormats="0" applyBorderFormats="0" applyFontFormats="0" applyPatternFormats="0" applyAlignmentFormats="0" applyWidthHeightFormats="1" dataCaption="Values" tag="8ed62e02-ae26-4719-bb0c-c8c1af86a3f8" updatedVersion="6" minRefreshableVersion="3" visualTotals="0" useAutoFormatting="1" itemPrintTitles="1" createdVersion="5" indent="0" outline="1" outlineData="1" multipleFieldFilters="0" chartFormat="5">
  <location ref="C60:D66"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4"/>
    </i>
    <i>
      <x v="3"/>
    </i>
    <i>
      <x/>
    </i>
    <i>
      <x v="1"/>
    </i>
    <i>
      <x v="2"/>
    </i>
    <i t="grand">
      <x/>
    </i>
  </rowItems>
  <colItems count="1">
    <i/>
  </colItems>
  <dataFields count="1">
    <dataField fld="0" subtotal="count" showDataAs="percentOfTotal" baseField="1" baseItem="4" numFmtId="1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3" iMeasureHier="33">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7C0132-435A-4D43-A845-F0FFBAC6A43D}" name="PivotTable7" cacheId="320" applyNumberFormats="0" applyBorderFormats="0" applyFontFormats="0" applyPatternFormats="0" applyAlignmentFormats="0" applyWidthHeightFormats="1" dataCaption="Values" tag="9564ae9d-f33b-4ecd-877b-7e352c56709f" updatedVersion="6" minRefreshableVersion="3" useAutoFormatting="1" itemPrintTitles="1" createdVersion="5" indent="0" outline="1" outlineData="1" multipleFieldFilters="0">
  <location ref="O28:P29"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pivotHierarchies count="4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C3F46E-4E62-4FCB-AFF6-6F97D5EAAD09}" name="PivotTable3" cacheId="308" applyNumberFormats="0" applyBorderFormats="0" applyFontFormats="0" applyPatternFormats="0" applyAlignmentFormats="0" applyWidthHeightFormats="1" dataCaption="Values" tag="688754d1-964e-4e6c-8410-753232da825d" updatedVersion="6" minRefreshableVersion="3" useAutoFormatting="1" itemPrintTitles="1" createdVersion="5" indent="0" outline="1" outlineData="1" multipleFieldFilters="0">
  <location ref="E38:F43"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1" baseItem="0" numFmtId="165"/>
  </dataFields>
  <pivotHierarchies count="4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E0AE651-D900-46DE-BEDA-94D35391E7E9}" name="PivotTable4" cacheId="311" applyNumberFormats="0" applyBorderFormats="0" applyFontFormats="0" applyPatternFormats="0" applyAlignmentFormats="0" applyWidthHeightFormats="1" dataCaption="Values" tag="14b04aba-4467-4d23-b094-a3149291ce19" updatedVersion="6" minRefreshableVersion="3" useAutoFormatting="1" itemPrintTitles="1" createdVersion="5" indent="0" outline="1" outlineData="1" multipleFieldFilters="0" chartFormat="13">
  <location ref="F46:G50"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fld="0" subtotal="count" baseField="1" baseItem="0" numFmtId="165"/>
  </dataFields>
  <chartFormats count="2">
    <chartFormat chart="6"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CA54940E-A025-424A-8F99-70FF5098D1BD}" sourceName="[Table2].[Company Size]">
  <pivotTables>
    <pivotTable tabId="4" name="PivotTable1"/>
    <pivotTable tabId="4" name="PivotTable2"/>
    <pivotTable tabId="4" name="PivotTable3"/>
    <pivotTable tabId="4" name="PivotTable4"/>
    <pivotTable tabId="4" name="PivotTable5"/>
    <pivotTable tabId="4" name="PivotTable6"/>
    <pivotTable tabId="4" name="PivotTable7"/>
    <pivotTable tabId="6" name="PivotTable1"/>
    <pivotTable tabId="6" name="PivotTable2"/>
    <pivotTable tabId="6" name="PivotTable3"/>
  </pivotTables>
  <data>
    <olap pivotCacheId="1864169296">
      <levels count="2">
        <level uniqueName="[Table2].[Company Size].[(All)]" sourceCaption="(All)" count="0"/>
        <level uniqueName="[Table2].[Company Size].[Company Size]" sourceCaption="Company Size" count="3">
          <ranges>
            <range startItem="0">
              <i n="[Table2].[Company Size].&amp;[Large]" c="Large"/>
              <i n="[Table2].[Company Size].&amp;[Medium]" c="Medium"/>
              <i n="[Table2].[Company Size].&amp;[Small]" c="Small"/>
            </range>
          </ranges>
        </level>
      </levels>
      <selections count="1">
        <selection n="[Table2].[Company Size].[All]"/>
      </selections>
    </olap>
  </data>
  <extLst>
    <x:ext xmlns:x15="http://schemas.microsoft.com/office/spreadsheetml/2010/11/main" uri="{03082B11-2C62-411c-B77F-237D8FCFBE4C}">
      <x15:slicerCachePivotTables>
        <pivotTable tabId="4294967295" name="PivotChartTable2"/>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42F81932-7DC7-487B-B0BC-1E4506C3AC78}" sourceName="[Table2].[Work Year]">
  <pivotTables>
    <pivotTable tabId="4" name="PivotTable1"/>
    <pivotTable tabId="4" name="PivotTable2"/>
    <pivotTable tabId="4" name="PivotTable3"/>
    <pivotTable tabId="4" name="PivotTable4"/>
    <pivotTable tabId="4" name="PivotTable5"/>
    <pivotTable tabId="4" name="PivotTable6"/>
    <pivotTable tabId="4" name="PivotTable7"/>
    <pivotTable tabId="6" name="PivotTable1"/>
    <pivotTable tabId="6" name="PivotTable2"/>
    <pivotTable tabId="6" name="PivotTable3"/>
  </pivotTables>
  <data>
    <olap pivotCacheId="1864169296">
      <levels count="2">
        <level uniqueName="[Table2].[Work Year].[(All)]" sourceCaption="(All)" count="0"/>
        <level uniqueName="[Table2].[Work Year].[Work Year]" sourceCaption="Work Year" count="3">
          <ranges>
            <range startItem="0">
              <i n="[Table2].[Work Year].&amp;[2020]" c="2020"/>
              <i n="[Table2].[Work Year].&amp;[2021]" c="2021"/>
              <i n="[Table2].[Work Year].&amp;[2022]" c="2022"/>
            </range>
          </ranges>
        </level>
      </levels>
      <selections count="1">
        <selection n="[Table2].[Work Year].[All]"/>
      </selections>
    </olap>
  </data>
  <extLst>
    <x:ext xmlns:x15="http://schemas.microsoft.com/office/spreadsheetml/2010/11/main" uri="{03082B11-2C62-411c-B77F-237D8FCFBE4C}">
      <x15:slicerCachePivotTables>
        <pivotTable tabId="4294967295" name="PivotChartTable2"/>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2AE5645E-124C-4FEC-A02C-9915EE0E9043}" sourceName="[Table2].[Employment Type]">
  <pivotTables>
    <pivotTable tabId="4" name="PivotTable1"/>
    <pivotTable tabId="4" name="PivotTable2"/>
    <pivotTable tabId="4" name="PivotTable3"/>
    <pivotTable tabId="4" name="PivotTable4"/>
    <pivotTable tabId="4" name="PivotTable5"/>
    <pivotTable tabId="4" name="PivotTable6"/>
    <pivotTable tabId="4" name="PivotTable7"/>
    <pivotTable tabId="6" name="PivotTable1"/>
    <pivotTable tabId="6" name="PivotTable2"/>
    <pivotTable tabId="6" name="PivotTable3"/>
  </pivotTables>
  <data>
    <olap pivotCacheId="1864169296">
      <levels count="2">
        <level uniqueName="[Table2].[Employment Type].[(All)]" sourceCaption="(All)" count="0"/>
        <level uniqueName="[Table2].[Employment Type].[Employment Type]" sourceCaption="Employment Type" count="4">
          <ranges>
            <range startItem="0">
              <i n="[Table2].[Employment Type].&amp;[Contract]" c="Contract"/>
              <i n="[Table2].[Employment Type].&amp;[Freelance]" c="Freelance"/>
              <i n="[Table2].[Employment Type].&amp;[Full Time]" c="Full Time"/>
              <i n="[Table2].[Employment Type].&amp;[Part Time]" c="Part Time"/>
            </range>
          </ranges>
        </level>
      </levels>
      <selections count="1">
        <selection n="[Table2].[Employment Type].[All]"/>
      </selections>
    </olap>
  </data>
  <extLst>
    <x:ext xmlns:x15="http://schemas.microsoft.com/office/spreadsheetml/2010/11/main" uri="{03082B11-2C62-411c-B77F-237D8FCFBE4C}">
      <x15:slicerCachePivotTables>
        <pivotTable tabId="4294967295" name="PivotChartTable2"/>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Size" xr10:uid="{C23BABBF-5387-49D8-80F1-0B6B4C7C961E}" cache="Slicer_Company_Size" caption="Company Size" columnCount="3" level="1" style="Slicer Style 4 2" rowHeight="241300"/>
  <slicer name="Work Year" xr10:uid="{7ACA5BA6-D602-4468-B5AC-9FE719130AF8}" cache="Slicer_Work_Year" caption="Work Year" columnCount="3" level="1" style="Slicer Style 4 2" rowHeight="241300"/>
  <slicer name="Employment Type" xr10:uid="{B7238D3A-0FE2-4E52-A32B-E49EEF89ED5F}" cache="Slicer_Employment_Type" caption="Employment Type" columnCount="2" level="1" style="Slicer Style 4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Size 1" xr10:uid="{C540DEF1-0A1B-44C9-93E3-BCF74A910209}" cache="Slicer_Company_Size" caption="Company Size" columnCount="3" level="1" style="Slicer Style 4 2" rowHeight="241300"/>
  <slicer name="Work Year 1" xr10:uid="{761B52AE-34D4-4C08-BCBC-5CB5EA5B0538}" cache="Slicer_Work_Year" caption="Work Year" columnCount="3" level="1" style="Slicer Style 4 2" rowHeight="241300"/>
  <slicer name="Employment Type 1" xr10:uid="{444A8001-84B8-494A-9D2A-BB7B9B772E8E}" cache="Slicer_Employment_Type" caption="Employment Type" level="1" style="Slicer Style 4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M608" totalsRowShown="0" headerRowDxfId="56" dataDxfId="54" headerRowBorderDxfId="55" tableBorderDxfId="53" totalsRowBorderDxfId="52">
  <autoFilter ref="A1:M608" xr:uid="{00000000-0009-0000-0100-000002000000}"/>
  <tableColumns count="13">
    <tableColumn id="1" xr3:uid="{00000000-0010-0000-0000-000001000000}" name="ID" dataDxfId="51"/>
    <tableColumn id="2" xr3:uid="{00000000-0010-0000-0000-000002000000}" name="Work Year" dataDxfId="50"/>
    <tableColumn id="3" xr3:uid="{00000000-0010-0000-0000-000003000000}" name="Experience Level" dataDxfId="49">
      <calculatedColumnFormula>SUBSTITUTE(SUBSTITUTE(SUBSTITUTE(SUBSTITUTE(ds_salaries!C2,"MI","Junior Level/ Mid"),"EN","Entry Level"),"SE","Senior Level/ Intermediate"),"EX","Executive Level/ Director")</calculatedColumnFormula>
    </tableColumn>
    <tableColumn id="4" xr3:uid="{00000000-0010-0000-0000-000004000000}" name="Employment Type" dataDxfId="48">
      <calculatedColumnFormula>SUBSTITUTE(SUBSTITUTE(SUBSTITUTE(SUBSTITUTE(ds_salaries!D2,"PT","Part Time"),"FT","Full Time"),"CT","Contract"),"FL","Freelance")</calculatedColumnFormula>
    </tableColumn>
    <tableColumn id="5" xr3:uid="{00000000-0010-0000-0000-000005000000}" name="Job Title" dataDxfId="47"/>
    <tableColumn id="6" xr3:uid="{00000000-0010-0000-0000-000006000000}" name="Salary" dataDxfId="46"/>
    <tableColumn id="7" xr3:uid="{00000000-0010-0000-0000-000007000000}" name="Salary Currency" dataDxfId="45"/>
    <tableColumn id="8" xr3:uid="{00000000-0010-0000-0000-000008000000}" name="Salary in USD" dataDxfId="44"/>
    <tableColumn id="9" xr3:uid="{00000000-0010-0000-0000-000009000000}" name="Employee Residence" dataDxfId="43"/>
    <tableColumn id="10" xr3:uid="{00000000-0010-0000-0000-00000A000000}" name="Remote Ratio" dataDxfId="42"/>
    <tableColumn id="11" xr3:uid="{00000000-0010-0000-0000-00000B000000}" name="Company Location" dataDxfId="41"/>
    <tableColumn id="12" xr3:uid="{00000000-0010-0000-0000-00000C000000}" name="Company Size" dataDxfId="40">
      <calculatedColumnFormula>SUBSTITUTE(SUBSTITUTE(SUBSTITUTE(ds_salaries!L2,"L","Large"),"S","Small"),"M","Medium")</calculatedColumnFormula>
    </tableColumn>
    <tableColumn id="13" xr3:uid="{78F77E67-CE12-4039-AC84-5FB5C2CDA1E6}" name="Remote" dataDxfId="39">
      <calculatedColumnFormula>IF(Table2[[#This Row],[Remote Ratio]]=0,"No remote",IF(Table2[[#This Row],[Remote Ratio]]=50,"Partially remote","Fully Remote"))</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3EC386-7FCB-4AFF-BB8C-2E239EF86A05}" name="Table22" displayName="Table22" ref="A1:M608" totalsRowShown="0" headerRowDxfId="38" dataDxfId="36" headerRowBorderDxfId="37" tableBorderDxfId="35" totalsRowBorderDxfId="34">
  <autoFilter ref="A1:M608" xr:uid="{00000000-0009-0000-0100-000002000000}">
    <filterColumn colId="9">
      <filters>
        <filter val="50"/>
      </filters>
    </filterColumn>
  </autoFilter>
  <tableColumns count="13">
    <tableColumn id="1" xr3:uid="{2BCC3B61-ADDF-475F-93C6-22A66099FE7B}" name="ID" dataDxfId="33"/>
    <tableColumn id="2" xr3:uid="{2AC851AE-1E82-46D0-986E-B9AC052263FA}" name="Work Year" dataDxfId="32"/>
    <tableColumn id="3" xr3:uid="{E3837F59-5960-4BEC-94F8-A0F317EB5711}" name="Experience Level" dataDxfId="31">
      <calculatedColumnFormula>SUBSTITUTE(SUBSTITUTE(SUBSTITUTE(SUBSTITUTE(ds_salaries!C2,"MI","Junior Level/ Mid"),"EN","Entry Level"),"SE","Senior Level/ Intermediate"),"EX","Executive Level/ Director")</calculatedColumnFormula>
    </tableColumn>
    <tableColumn id="4" xr3:uid="{B33DA445-272D-4DB7-820B-D32D3E500422}" name="Employment Type" dataDxfId="30">
      <calculatedColumnFormula>SUBSTITUTE(SUBSTITUTE(SUBSTITUTE(SUBSTITUTE(ds_salaries!D2,"PT","Part Time"),"FT","Full Time"),"CT","Contract"),"FL","Freelance")</calculatedColumnFormula>
    </tableColumn>
    <tableColumn id="5" xr3:uid="{05ABAB6A-F9F8-4C67-AE92-D40D699F50AE}" name="Job Title" dataDxfId="29"/>
    <tableColumn id="6" xr3:uid="{75715DDA-C014-49D4-9396-4C60158585D8}" name="Salary" dataDxfId="28"/>
    <tableColumn id="7" xr3:uid="{764E8116-6B53-4ECF-8B43-984D5AD835B6}" name="Salary Currency" dataDxfId="27"/>
    <tableColumn id="8" xr3:uid="{F57E4431-35B3-49D0-B29C-294FEC3CB455}" name="Salary in USD" dataDxfId="26"/>
    <tableColumn id="9" xr3:uid="{469E6C8D-E5B7-4646-B472-55262CECCC5C}" name="Employee Residence" dataDxfId="25"/>
    <tableColumn id="10" xr3:uid="{BF593D75-B861-42C8-ACA8-E52CF642168B}" name="Remote Ratio" dataDxfId="24"/>
    <tableColumn id="11" xr3:uid="{83F21578-6CFA-4BA8-A139-EA014F0EB7BD}" name="Company Location" dataDxfId="23"/>
    <tableColumn id="12" xr3:uid="{7DCC333A-A172-489D-A932-8DA29B52A076}" name="Company Size" dataDxfId="22">
      <calculatedColumnFormula>SUBSTITUTE(SUBSTITUTE(SUBSTITUTE(ds_salaries!L2,"L","Large"),"S","Small"),"M","Medium")</calculatedColumnFormula>
    </tableColumn>
    <tableColumn id="13" xr3:uid="{44EE0742-A803-43D4-B9E0-6641F28DCB0F}" name="Remote" dataDxfId="21">
      <calculatedColumnFormula>IF(Table22[[#This Row],[Remote Ratio]]=0,"No remote",IF(Table22[[#This Row],[Remote Ratio]]=50,"Partially remote","Fully Remote"))</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 Id="rId9"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08"/>
  <sheetViews>
    <sheetView topLeftCell="C1" workbookViewId="0">
      <selection activeCell="G1" sqref="G1:L608"/>
    </sheetView>
  </sheetViews>
  <sheetFormatPr defaultRowHeight="15" x14ac:dyDescent="0.25"/>
  <cols>
    <col min="1" max="1" width="11" customWidth="1"/>
    <col min="2" max="2" width="12.42578125" customWidth="1"/>
    <col min="3" max="3" width="18.5703125" customWidth="1"/>
    <col min="4" max="4" width="19.5703125" customWidth="1"/>
    <col min="5" max="5" width="38.7109375" customWidth="1"/>
    <col min="6" max="6" width="9" bestFit="1" customWidth="1"/>
    <col min="7" max="7" width="16.85546875" customWidth="1"/>
    <col min="8" max="8" width="15.140625" customWidth="1"/>
    <col min="9" max="9" width="21.85546875" customWidth="1"/>
    <col min="10" max="10" width="14.85546875" customWidth="1"/>
    <col min="11" max="11" width="19.28515625" customWidth="1"/>
    <col min="12" max="12" width="15.5703125" customWidth="1"/>
  </cols>
  <sheetData>
    <row r="1" spans="1:12" x14ac:dyDescent="0.25">
      <c r="A1" s="4" t="s">
        <v>158</v>
      </c>
      <c r="B1" s="5" t="s">
        <v>0</v>
      </c>
      <c r="C1" s="5" t="s">
        <v>1</v>
      </c>
      <c r="D1" s="5" t="s">
        <v>2</v>
      </c>
      <c r="E1" s="5" t="s">
        <v>3</v>
      </c>
      <c r="F1" s="5" t="s">
        <v>4</v>
      </c>
      <c r="G1" s="5" t="s">
        <v>5</v>
      </c>
      <c r="H1" s="5" t="s">
        <v>6</v>
      </c>
      <c r="I1" s="5" t="s">
        <v>7</v>
      </c>
      <c r="J1" s="5" t="s">
        <v>8</v>
      </c>
      <c r="K1" s="5" t="s">
        <v>9</v>
      </c>
      <c r="L1" s="6" t="s">
        <v>10</v>
      </c>
    </row>
    <row r="2" spans="1:12" x14ac:dyDescent="0.25">
      <c r="A2" s="7">
        <v>0</v>
      </c>
      <c r="B2" s="8">
        <v>2020</v>
      </c>
      <c r="C2" s="8" t="s">
        <v>11</v>
      </c>
      <c r="D2" s="8" t="s">
        <v>12</v>
      </c>
      <c r="E2" s="8" t="s">
        <v>13</v>
      </c>
      <c r="F2" s="8">
        <v>70000</v>
      </c>
      <c r="G2" s="8" t="s">
        <v>14</v>
      </c>
      <c r="H2" s="8">
        <v>79833</v>
      </c>
      <c r="I2" s="8" t="s">
        <v>15</v>
      </c>
      <c r="J2" s="8">
        <v>0</v>
      </c>
      <c r="K2" s="8" t="s">
        <v>15</v>
      </c>
      <c r="L2" s="9" t="s">
        <v>16</v>
      </c>
    </row>
    <row r="3" spans="1:12" x14ac:dyDescent="0.25">
      <c r="A3" s="10">
        <v>1</v>
      </c>
      <c r="B3" s="11">
        <v>2020</v>
      </c>
      <c r="C3" s="11" t="s">
        <v>17</v>
      </c>
      <c r="D3" s="11" t="s">
        <v>12</v>
      </c>
      <c r="E3" s="11" t="s">
        <v>18</v>
      </c>
      <c r="F3" s="11">
        <v>260000</v>
      </c>
      <c r="G3" s="11" t="s">
        <v>19</v>
      </c>
      <c r="H3" s="11">
        <v>260000</v>
      </c>
      <c r="I3" s="11" t="s">
        <v>20</v>
      </c>
      <c r="J3" s="11">
        <v>0</v>
      </c>
      <c r="K3" s="11" t="s">
        <v>20</v>
      </c>
      <c r="L3" s="12" t="s">
        <v>21</v>
      </c>
    </row>
    <row r="4" spans="1:12" x14ac:dyDescent="0.25">
      <c r="A4" s="7">
        <v>2</v>
      </c>
      <c r="B4" s="8">
        <v>2020</v>
      </c>
      <c r="C4" s="8" t="s">
        <v>17</v>
      </c>
      <c r="D4" s="8" t="s">
        <v>12</v>
      </c>
      <c r="E4" s="8" t="s">
        <v>22</v>
      </c>
      <c r="F4" s="8">
        <v>85000</v>
      </c>
      <c r="G4" s="8" t="s">
        <v>23</v>
      </c>
      <c r="H4" s="8">
        <v>109024</v>
      </c>
      <c r="I4" s="8" t="s">
        <v>24</v>
      </c>
      <c r="J4" s="8">
        <v>50</v>
      </c>
      <c r="K4" s="8" t="s">
        <v>24</v>
      </c>
      <c r="L4" s="9" t="s">
        <v>25</v>
      </c>
    </row>
    <row r="5" spans="1:12" x14ac:dyDescent="0.25">
      <c r="A5" s="10">
        <v>3</v>
      </c>
      <c r="B5" s="11">
        <v>2020</v>
      </c>
      <c r="C5" s="11" t="s">
        <v>11</v>
      </c>
      <c r="D5" s="11" t="s">
        <v>12</v>
      </c>
      <c r="E5" s="11" t="s">
        <v>26</v>
      </c>
      <c r="F5" s="11">
        <v>20000</v>
      </c>
      <c r="G5" s="11" t="s">
        <v>19</v>
      </c>
      <c r="H5" s="11">
        <v>20000</v>
      </c>
      <c r="I5" s="11" t="s">
        <v>27</v>
      </c>
      <c r="J5" s="11">
        <v>0</v>
      </c>
      <c r="K5" s="11" t="s">
        <v>27</v>
      </c>
      <c r="L5" s="12" t="s">
        <v>21</v>
      </c>
    </row>
    <row r="6" spans="1:12" x14ac:dyDescent="0.25">
      <c r="A6" s="7">
        <v>4</v>
      </c>
      <c r="B6" s="8">
        <v>2020</v>
      </c>
      <c r="C6" s="8" t="s">
        <v>17</v>
      </c>
      <c r="D6" s="8" t="s">
        <v>12</v>
      </c>
      <c r="E6" s="8" t="s">
        <v>28</v>
      </c>
      <c r="F6" s="8">
        <v>150000</v>
      </c>
      <c r="G6" s="8" t="s">
        <v>19</v>
      </c>
      <c r="H6" s="8">
        <v>150000</v>
      </c>
      <c r="I6" s="8" t="s">
        <v>29</v>
      </c>
      <c r="J6" s="8">
        <v>50</v>
      </c>
      <c r="K6" s="8" t="s">
        <v>29</v>
      </c>
      <c r="L6" s="9" t="s">
        <v>16</v>
      </c>
    </row>
    <row r="7" spans="1:12" x14ac:dyDescent="0.25">
      <c r="A7" s="10">
        <v>5</v>
      </c>
      <c r="B7" s="11">
        <v>2020</v>
      </c>
      <c r="C7" s="11" t="s">
        <v>30</v>
      </c>
      <c r="D7" s="11" t="s">
        <v>12</v>
      </c>
      <c r="E7" s="11" t="s">
        <v>31</v>
      </c>
      <c r="F7" s="11">
        <v>72000</v>
      </c>
      <c r="G7" s="11" t="s">
        <v>19</v>
      </c>
      <c r="H7" s="11">
        <v>72000</v>
      </c>
      <c r="I7" s="11" t="s">
        <v>29</v>
      </c>
      <c r="J7" s="11">
        <v>100</v>
      </c>
      <c r="K7" s="11" t="s">
        <v>29</v>
      </c>
      <c r="L7" s="12" t="s">
        <v>16</v>
      </c>
    </row>
    <row r="8" spans="1:12" x14ac:dyDescent="0.25">
      <c r="A8" s="7">
        <v>6</v>
      </c>
      <c r="B8" s="8">
        <v>2020</v>
      </c>
      <c r="C8" s="8" t="s">
        <v>17</v>
      </c>
      <c r="D8" s="8" t="s">
        <v>12</v>
      </c>
      <c r="E8" s="8" t="s">
        <v>32</v>
      </c>
      <c r="F8" s="8">
        <v>190000</v>
      </c>
      <c r="G8" s="8" t="s">
        <v>19</v>
      </c>
      <c r="H8" s="8">
        <v>190000</v>
      </c>
      <c r="I8" s="8" t="s">
        <v>29</v>
      </c>
      <c r="J8" s="8">
        <v>100</v>
      </c>
      <c r="K8" s="8" t="s">
        <v>29</v>
      </c>
      <c r="L8" s="9" t="s">
        <v>21</v>
      </c>
    </row>
    <row r="9" spans="1:12" x14ac:dyDescent="0.25">
      <c r="A9" s="10">
        <v>7</v>
      </c>
      <c r="B9" s="11">
        <v>2020</v>
      </c>
      <c r="C9" s="11" t="s">
        <v>11</v>
      </c>
      <c r="D9" s="11" t="s">
        <v>12</v>
      </c>
      <c r="E9" s="11" t="s">
        <v>13</v>
      </c>
      <c r="F9" s="11">
        <v>11000000</v>
      </c>
      <c r="G9" s="11" t="s">
        <v>33</v>
      </c>
      <c r="H9" s="11">
        <v>35735</v>
      </c>
      <c r="I9" s="11" t="s">
        <v>34</v>
      </c>
      <c r="J9" s="11">
        <v>50</v>
      </c>
      <c r="K9" s="11" t="s">
        <v>34</v>
      </c>
      <c r="L9" s="12" t="s">
        <v>16</v>
      </c>
    </row>
    <row r="10" spans="1:12" x14ac:dyDescent="0.25">
      <c r="A10" s="7">
        <v>8</v>
      </c>
      <c r="B10" s="8">
        <v>2020</v>
      </c>
      <c r="C10" s="8" t="s">
        <v>11</v>
      </c>
      <c r="D10" s="8" t="s">
        <v>12</v>
      </c>
      <c r="E10" s="8" t="s">
        <v>35</v>
      </c>
      <c r="F10" s="8">
        <v>135000</v>
      </c>
      <c r="G10" s="8" t="s">
        <v>19</v>
      </c>
      <c r="H10" s="8">
        <v>135000</v>
      </c>
      <c r="I10" s="8" t="s">
        <v>29</v>
      </c>
      <c r="J10" s="8">
        <v>100</v>
      </c>
      <c r="K10" s="8" t="s">
        <v>29</v>
      </c>
      <c r="L10" s="9" t="s">
        <v>16</v>
      </c>
    </row>
    <row r="11" spans="1:12" x14ac:dyDescent="0.25">
      <c r="A11" s="10">
        <v>9</v>
      </c>
      <c r="B11" s="11">
        <v>2020</v>
      </c>
      <c r="C11" s="11" t="s">
        <v>17</v>
      </c>
      <c r="D11" s="11" t="s">
        <v>12</v>
      </c>
      <c r="E11" s="11" t="s">
        <v>36</v>
      </c>
      <c r="F11" s="11">
        <v>125000</v>
      </c>
      <c r="G11" s="11" t="s">
        <v>19</v>
      </c>
      <c r="H11" s="11">
        <v>125000</v>
      </c>
      <c r="I11" s="11" t="s">
        <v>37</v>
      </c>
      <c r="J11" s="11">
        <v>50</v>
      </c>
      <c r="K11" s="11" t="s">
        <v>37</v>
      </c>
      <c r="L11" s="12" t="s">
        <v>21</v>
      </c>
    </row>
    <row r="12" spans="1:12" x14ac:dyDescent="0.25">
      <c r="A12" s="7">
        <v>10</v>
      </c>
      <c r="B12" s="8">
        <v>2020</v>
      </c>
      <c r="C12" s="8" t="s">
        <v>30</v>
      </c>
      <c r="D12" s="8" t="s">
        <v>12</v>
      </c>
      <c r="E12" s="8" t="s">
        <v>13</v>
      </c>
      <c r="F12" s="8">
        <v>45000</v>
      </c>
      <c r="G12" s="8" t="s">
        <v>14</v>
      </c>
      <c r="H12" s="8">
        <v>51321</v>
      </c>
      <c r="I12" s="8" t="s">
        <v>38</v>
      </c>
      <c r="J12" s="8">
        <v>0</v>
      </c>
      <c r="K12" s="8" t="s">
        <v>38</v>
      </c>
      <c r="L12" s="9" t="s">
        <v>21</v>
      </c>
    </row>
    <row r="13" spans="1:12" x14ac:dyDescent="0.25">
      <c r="A13" s="10">
        <v>11</v>
      </c>
      <c r="B13" s="11">
        <v>2020</v>
      </c>
      <c r="C13" s="11" t="s">
        <v>11</v>
      </c>
      <c r="D13" s="11" t="s">
        <v>12</v>
      </c>
      <c r="E13" s="11" t="s">
        <v>13</v>
      </c>
      <c r="F13" s="11">
        <v>3000000</v>
      </c>
      <c r="G13" s="11" t="s">
        <v>39</v>
      </c>
      <c r="H13" s="11">
        <v>40481</v>
      </c>
      <c r="I13" s="11" t="s">
        <v>40</v>
      </c>
      <c r="J13" s="11">
        <v>0</v>
      </c>
      <c r="K13" s="11" t="s">
        <v>40</v>
      </c>
      <c r="L13" s="12" t="s">
        <v>16</v>
      </c>
    </row>
    <row r="14" spans="1:12" x14ac:dyDescent="0.25">
      <c r="A14" s="7">
        <v>12</v>
      </c>
      <c r="B14" s="8">
        <v>2020</v>
      </c>
      <c r="C14" s="8" t="s">
        <v>30</v>
      </c>
      <c r="D14" s="8" t="s">
        <v>12</v>
      </c>
      <c r="E14" s="8" t="s">
        <v>13</v>
      </c>
      <c r="F14" s="8">
        <v>35000</v>
      </c>
      <c r="G14" s="8" t="s">
        <v>14</v>
      </c>
      <c r="H14" s="8">
        <v>39916</v>
      </c>
      <c r="I14" s="8" t="s">
        <v>38</v>
      </c>
      <c r="J14" s="8">
        <v>0</v>
      </c>
      <c r="K14" s="8" t="s">
        <v>38</v>
      </c>
      <c r="L14" s="9" t="s">
        <v>25</v>
      </c>
    </row>
    <row r="15" spans="1:12" x14ac:dyDescent="0.25">
      <c r="A15" s="10">
        <v>13</v>
      </c>
      <c r="B15" s="11">
        <v>2020</v>
      </c>
      <c r="C15" s="11" t="s">
        <v>11</v>
      </c>
      <c r="D15" s="11" t="s">
        <v>12</v>
      </c>
      <c r="E15" s="11" t="s">
        <v>41</v>
      </c>
      <c r="F15" s="11">
        <v>87000</v>
      </c>
      <c r="G15" s="11" t="s">
        <v>19</v>
      </c>
      <c r="H15" s="11">
        <v>87000</v>
      </c>
      <c r="I15" s="11" t="s">
        <v>29</v>
      </c>
      <c r="J15" s="11">
        <v>100</v>
      </c>
      <c r="K15" s="11" t="s">
        <v>29</v>
      </c>
      <c r="L15" s="12" t="s">
        <v>16</v>
      </c>
    </row>
    <row r="16" spans="1:12" x14ac:dyDescent="0.25">
      <c r="A16" s="7">
        <v>14</v>
      </c>
      <c r="B16" s="8">
        <v>2020</v>
      </c>
      <c r="C16" s="8" t="s">
        <v>11</v>
      </c>
      <c r="D16" s="8" t="s">
        <v>12</v>
      </c>
      <c r="E16" s="8" t="s">
        <v>31</v>
      </c>
      <c r="F16" s="8">
        <v>85000</v>
      </c>
      <c r="G16" s="8" t="s">
        <v>19</v>
      </c>
      <c r="H16" s="8">
        <v>85000</v>
      </c>
      <c r="I16" s="8" t="s">
        <v>29</v>
      </c>
      <c r="J16" s="8">
        <v>100</v>
      </c>
      <c r="K16" s="8" t="s">
        <v>29</v>
      </c>
      <c r="L16" s="9" t="s">
        <v>16</v>
      </c>
    </row>
    <row r="17" spans="1:12" x14ac:dyDescent="0.25">
      <c r="A17" s="10">
        <v>15</v>
      </c>
      <c r="B17" s="11">
        <v>2020</v>
      </c>
      <c r="C17" s="11" t="s">
        <v>11</v>
      </c>
      <c r="D17" s="11" t="s">
        <v>12</v>
      </c>
      <c r="E17" s="11" t="s">
        <v>31</v>
      </c>
      <c r="F17" s="11">
        <v>8000</v>
      </c>
      <c r="G17" s="11" t="s">
        <v>19</v>
      </c>
      <c r="H17" s="11">
        <v>8000</v>
      </c>
      <c r="I17" s="11" t="s">
        <v>42</v>
      </c>
      <c r="J17" s="11">
        <v>50</v>
      </c>
      <c r="K17" s="11" t="s">
        <v>42</v>
      </c>
      <c r="L17" s="12" t="s">
        <v>16</v>
      </c>
    </row>
    <row r="18" spans="1:12" x14ac:dyDescent="0.25">
      <c r="A18" s="7">
        <v>16</v>
      </c>
      <c r="B18" s="8">
        <v>2020</v>
      </c>
      <c r="C18" s="8" t="s">
        <v>30</v>
      </c>
      <c r="D18" s="8" t="s">
        <v>12</v>
      </c>
      <c r="E18" s="8" t="s">
        <v>43</v>
      </c>
      <c r="F18" s="8">
        <v>4450000</v>
      </c>
      <c r="G18" s="8" t="s">
        <v>44</v>
      </c>
      <c r="H18" s="8">
        <v>41689</v>
      </c>
      <c r="I18" s="8" t="s">
        <v>20</v>
      </c>
      <c r="J18" s="8">
        <v>100</v>
      </c>
      <c r="K18" s="8" t="s">
        <v>20</v>
      </c>
      <c r="L18" s="9" t="s">
        <v>21</v>
      </c>
    </row>
    <row r="19" spans="1:12" x14ac:dyDescent="0.25">
      <c r="A19" s="10">
        <v>17</v>
      </c>
      <c r="B19" s="11">
        <v>2020</v>
      </c>
      <c r="C19" s="11" t="s">
        <v>17</v>
      </c>
      <c r="D19" s="11" t="s">
        <v>12</v>
      </c>
      <c r="E19" s="11" t="s">
        <v>22</v>
      </c>
      <c r="F19" s="11">
        <v>100000</v>
      </c>
      <c r="G19" s="11" t="s">
        <v>14</v>
      </c>
      <c r="H19" s="11">
        <v>114047</v>
      </c>
      <c r="I19" s="11" t="s">
        <v>45</v>
      </c>
      <c r="J19" s="11">
        <v>100</v>
      </c>
      <c r="K19" s="11" t="s">
        <v>24</v>
      </c>
      <c r="L19" s="12" t="s">
        <v>21</v>
      </c>
    </row>
    <row r="20" spans="1:12" x14ac:dyDescent="0.25">
      <c r="A20" s="7">
        <v>18</v>
      </c>
      <c r="B20" s="8">
        <v>2020</v>
      </c>
      <c r="C20" s="8" t="s">
        <v>30</v>
      </c>
      <c r="D20" s="8" t="s">
        <v>12</v>
      </c>
      <c r="E20" s="8" t="s">
        <v>46</v>
      </c>
      <c r="F20" s="8">
        <v>423000</v>
      </c>
      <c r="G20" s="8" t="s">
        <v>39</v>
      </c>
      <c r="H20" s="8">
        <v>5707</v>
      </c>
      <c r="I20" s="8" t="s">
        <v>40</v>
      </c>
      <c r="J20" s="8">
        <v>50</v>
      </c>
      <c r="K20" s="8" t="s">
        <v>40</v>
      </c>
      <c r="L20" s="9" t="s">
        <v>25</v>
      </c>
    </row>
    <row r="21" spans="1:12" x14ac:dyDescent="0.25">
      <c r="A21" s="10">
        <v>19</v>
      </c>
      <c r="B21" s="11">
        <v>2020</v>
      </c>
      <c r="C21" s="11" t="s">
        <v>11</v>
      </c>
      <c r="D21" s="11" t="s">
        <v>12</v>
      </c>
      <c r="E21" s="11" t="s">
        <v>36</v>
      </c>
      <c r="F21" s="11">
        <v>56000</v>
      </c>
      <c r="G21" s="11" t="s">
        <v>19</v>
      </c>
      <c r="H21" s="11">
        <v>56000</v>
      </c>
      <c r="I21" s="11" t="s">
        <v>47</v>
      </c>
      <c r="J21" s="11">
        <v>100</v>
      </c>
      <c r="K21" s="11" t="s">
        <v>29</v>
      </c>
      <c r="L21" s="12" t="s">
        <v>25</v>
      </c>
    </row>
    <row r="22" spans="1:12" x14ac:dyDescent="0.25">
      <c r="A22" s="7">
        <v>20</v>
      </c>
      <c r="B22" s="8">
        <v>2020</v>
      </c>
      <c r="C22" s="8" t="s">
        <v>11</v>
      </c>
      <c r="D22" s="8" t="s">
        <v>12</v>
      </c>
      <c r="E22" s="8" t="s">
        <v>28</v>
      </c>
      <c r="F22" s="8">
        <v>299000</v>
      </c>
      <c r="G22" s="8" t="s">
        <v>48</v>
      </c>
      <c r="H22" s="8">
        <v>43331</v>
      </c>
      <c r="I22" s="8" t="s">
        <v>49</v>
      </c>
      <c r="J22" s="8">
        <v>0</v>
      </c>
      <c r="K22" s="8" t="s">
        <v>49</v>
      </c>
      <c r="L22" s="9" t="s">
        <v>25</v>
      </c>
    </row>
    <row r="23" spans="1:12" x14ac:dyDescent="0.25">
      <c r="A23" s="10">
        <v>21</v>
      </c>
      <c r="B23" s="11">
        <v>2020</v>
      </c>
      <c r="C23" s="11" t="s">
        <v>11</v>
      </c>
      <c r="D23" s="11" t="s">
        <v>12</v>
      </c>
      <c r="E23" s="11" t="s">
        <v>26</v>
      </c>
      <c r="F23" s="11">
        <v>450000</v>
      </c>
      <c r="G23" s="11" t="s">
        <v>39</v>
      </c>
      <c r="H23" s="11">
        <v>6072</v>
      </c>
      <c r="I23" s="11" t="s">
        <v>40</v>
      </c>
      <c r="J23" s="11">
        <v>100</v>
      </c>
      <c r="K23" s="11" t="s">
        <v>40</v>
      </c>
      <c r="L23" s="12" t="s">
        <v>16</v>
      </c>
    </row>
    <row r="24" spans="1:12" x14ac:dyDescent="0.25">
      <c r="A24" s="7">
        <v>22</v>
      </c>
      <c r="B24" s="8">
        <v>2020</v>
      </c>
      <c r="C24" s="8" t="s">
        <v>17</v>
      </c>
      <c r="D24" s="8" t="s">
        <v>12</v>
      </c>
      <c r="E24" s="8" t="s">
        <v>43</v>
      </c>
      <c r="F24" s="8">
        <v>42000</v>
      </c>
      <c r="G24" s="8" t="s">
        <v>14</v>
      </c>
      <c r="H24" s="8">
        <v>47899</v>
      </c>
      <c r="I24" s="8" t="s">
        <v>50</v>
      </c>
      <c r="J24" s="8">
        <v>50</v>
      </c>
      <c r="K24" s="8" t="s">
        <v>50</v>
      </c>
      <c r="L24" s="9" t="s">
        <v>16</v>
      </c>
    </row>
    <row r="25" spans="1:12" x14ac:dyDescent="0.25">
      <c r="A25" s="10">
        <v>23</v>
      </c>
      <c r="B25" s="11">
        <v>2020</v>
      </c>
      <c r="C25" s="11" t="s">
        <v>11</v>
      </c>
      <c r="D25" s="11" t="s">
        <v>12</v>
      </c>
      <c r="E25" s="11" t="s">
        <v>51</v>
      </c>
      <c r="F25" s="11">
        <v>98000</v>
      </c>
      <c r="G25" s="11" t="s">
        <v>19</v>
      </c>
      <c r="H25" s="11">
        <v>98000</v>
      </c>
      <c r="I25" s="11" t="s">
        <v>29</v>
      </c>
      <c r="J25" s="11">
        <v>0</v>
      </c>
      <c r="K25" s="11" t="s">
        <v>29</v>
      </c>
      <c r="L25" s="12" t="s">
        <v>25</v>
      </c>
    </row>
    <row r="26" spans="1:12" x14ac:dyDescent="0.25">
      <c r="A26" s="7">
        <v>24</v>
      </c>
      <c r="B26" s="8">
        <v>2020</v>
      </c>
      <c r="C26" s="8" t="s">
        <v>11</v>
      </c>
      <c r="D26" s="8" t="s">
        <v>12</v>
      </c>
      <c r="E26" s="8" t="s">
        <v>32</v>
      </c>
      <c r="F26" s="8">
        <v>115000</v>
      </c>
      <c r="G26" s="8" t="s">
        <v>19</v>
      </c>
      <c r="H26" s="8">
        <v>115000</v>
      </c>
      <c r="I26" s="8" t="s">
        <v>52</v>
      </c>
      <c r="J26" s="8">
        <v>0</v>
      </c>
      <c r="K26" s="8" t="s">
        <v>52</v>
      </c>
      <c r="L26" s="9" t="s">
        <v>16</v>
      </c>
    </row>
    <row r="27" spans="1:12" x14ac:dyDescent="0.25">
      <c r="A27" s="10">
        <v>25</v>
      </c>
      <c r="B27" s="11">
        <v>2020</v>
      </c>
      <c r="C27" s="11" t="s">
        <v>53</v>
      </c>
      <c r="D27" s="11" t="s">
        <v>12</v>
      </c>
      <c r="E27" s="11" t="s">
        <v>54</v>
      </c>
      <c r="F27" s="11">
        <v>325000</v>
      </c>
      <c r="G27" s="11" t="s">
        <v>19</v>
      </c>
      <c r="H27" s="11">
        <v>325000</v>
      </c>
      <c r="I27" s="11" t="s">
        <v>29</v>
      </c>
      <c r="J27" s="11">
        <v>100</v>
      </c>
      <c r="K27" s="11" t="s">
        <v>29</v>
      </c>
      <c r="L27" s="12" t="s">
        <v>16</v>
      </c>
    </row>
    <row r="28" spans="1:12" x14ac:dyDescent="0.25">
      <c r="A28" s="7">
        <v>26</v>
      </c>
      <c r="B28" s="8">
        <v>2020</v>
      </c>
      <c r="C28" s="8" t="s">
        <v>30</v>
      </c>
      <c r="D28" s="8" t="s">
        <v>12</v>
      </c>
      <c r="E28" s="8" t="s">
        <v>55</v>
      </c>
      <c r="F28" s="8">
        <v>42000</v>
      </c>
      <c r="G28" s="8" t="s">
        <v>19</v>
      </c>
      <c r="H28" s="8">
        <v>42000</v>
      </c>
      <c r="I28" s="8" t="s">
        <v>56</v>
      </c>
      <c r="J28" s="8">
        <v>50</v>
      </c>
      <c r="K28" s="8" t="s">
        <v>56</v>
      </c>
      <c r="L28" s="9" t="s">
        <v>16</v>
      </c>
    </row>
    <row r="29" spans="1:12" x14ac:dyDescent="0.25">
      <c r="A29" s="10">
        <v>27</v>
      </c>
      <c r="B29" s="11">
        <v>2020</v>
      </c>
      <c r="C29" s="11" t="s">
        <v>17</v>
      </c>
      <c r="D29" s="11" t="s">
        <v>12</v>
      </c>
      <c r="E29" s="11" t="s">
        <v>43</v>
      </c>
      <c r="F29" s="11">
        <v>720000</v>
      </c>
      <c r="G29" s="11" t="s">
        <v>57</v>
      </c>
      <c r="H29" s="11">
        <v>33511</v>
      </c>
      <c r="I29" s="11" t="s">
        <v>58</v>
      </c>
      <c r="J29" s="11">
        <v>0</v>
      </c>
      <c r="K29" s="11" t="s">
        <v>58</v>
      </c>
      <c r="L29" s="12" t="s">
        <v>21</v>
      </c>
    </row>
    <row r="30" spans="1:12" x14ac:dyDescent="0.25">
      <c r="A30" s="7">
        <v>28</v>
      </c>
      <c r="B30" s="8">
        <v>2020</v>
      </c>
      <c r="C30" s="8" t="s">
        <v>30</v>
      </c>
      <c r="D30" s="8" t="s">
        <v>59</v>
      </c>
      <c r="E30" s="8" t="s">
        <v>35</v>
      </c>
      <c r="F30" s="8">
        <v>100000</v>
      </c>
      <c r="G30" s="8" t="s">
        <v>19</v>
      </c>
      <c r="H30" s="8">
        <v>100000</v>
      </c>
      <c r="I30" s="8" t="s">
        <v>29</v>
      </c>
      <c r="J30" s="8">
        <v>100</v>
      </c>
      <c r="K30" s="8" t="s">
        <v>29</v>
      </c>
      <c r="L30" s="9" t="s">
        <v>16</v>
      </c>
    </row>
    <row r="31" spans="1:12" x14ac:dyDescent="0.25">
      <c r="A31" s="10">
        <v>29</v>
      </c>
      <c r="B31" s="11">
        <v>2020</v>
      </c>
      <c r="C31" s="11" t="s">
        <v>17</v>
      </c>
      <c r="D31" s="11" t="s">
        <v>12</v>
      </c>
      <c r="E31" s="11" t="s">
        <v>60</v>
      </c>
      <c r="F31" s="11">
        <v>157000</v>
      </c>
      <c r="G31" s="11" t="s">
        <v>61</v>
      </c>
      <c r="H31" s="11">
        <v>117104</v>
      </c>
      <c r="I31" s="11" t="s">
        <v>62</v>
      </c>
      <c r="J31" s="11">
        <v>50</v>
      </c>
      <c r="K31" s="11" t="s">
        <v>62</v>
      </c>
      <c r="L31" s="12" t="s">
        <v>16</v>
      </c>
    </row>
    <row r="32" spans="1:12" x14ac:dyDescent="0.25">
      <c r="A32" s="7">
        <v>30</v>
      </c>
      <c r="B32" s="8">
        <v>2020</v>
      </c>
      <c r="C32" s="8" t="s">
        <v>11</v>
      </c>
      <c r="D32" s="8" t="s">
        <v>12</v>
      </c>
      <c r="E32" s="8" t="s">
        <v>63</v>
      </c>
      <c r="F32" s="8">
        <v>51999</v>
      </c>
      <c r="G32" s="8" t="s">
        <v>14</v>
      </c>
      <c r="H32" s="8">
        <v>59303</v>
      </c>
      <c r="I32" s="8" t="s">
        <v>15</v>
      </c>
      <c r="J32" s="8">
        <v>100</v>
      </c>
      <c r="K32" s="8" t="s">
        <v>15</v>
      </c>
      <c r="L32" s="9" t="s">
        <v>21</v>
      </c>
    </row>
    <row r="33" spans="1:12" x14ac:dyDescent="0.25">
      <c r="A33" s="10">
        <v>31</v>
      </c>
      <c r="B33" s="11">
        <v>2020</v>
      </c>
      <c r="C33" s="11" t="s">
        <v>30</v>
      </c>
      <c r="D33" s="11" t="s">
        <v>12</v>
      </c>
      <c r="E33" s="11" t="s">
        <v>22</v>
      </c>
      <c r="F33" s="11">
        <v>70000</v>
      </c>
      <c r="G33" s="11" t="s">
        <v>19</v>
      </c>
      <c r="H33" s="11">
        <v>70000</v>
      </c>
      <c r="I33" s="11" t="s">
        <v>29</v>
      </c>
      <c r="J33" s="11">
        <v>100</v>
      </c>
      <c r="K33" s="11" t="s">
        <v>29</v>
      </c>
      <c r="L33" s="12" t="s">
        <v>16</v>
      </c>
    </row>
    <row r="34" spans="1:12" x14ac:dyDescent="0.25">
      <c r="A34" s="7">
        <v>32</v>
      </c>
      <c r="B34" s="8">
        <v>2020</v>
      </c>
      <c r="C34" s="8" t="s">
        <v>17</v>
      </c>
      <c r="D34" s="8" t="s">
        <v>12</v>
      </c>
      <c r="E34" s="8" t="s">
        <v>13</v>
      </c>
      <c r="F34" s="8">
        <v>60000</v>
      </c>
      <c r="G34" s="8" t="s">
        <v>14</v>
      </c>
      <c r="H34" s="8">
        <v>68428</v>
      </c>
      <c r="I34" s="8" t="s">
        <v>50</v>
      </c>
      <c r="J34" s="8">
        <v>100</v>
      </c>
      <c r="K34" s="8" t="s">
        <v>29</v>
      </c>
      <c r="L34" s="9" t="s">
        <v>16</v>
      </c>
    </row>
    <row r="35" spans="1:12" x14ac:dyDescent="0.25">
      <c r="A35" s="10">
        <v>33</v>
      </c>
      <c r="B35" s="11">
        <v>2020</v>
      </c>
      <c r="C35" s="11" t="s">
        <v>11</v>
      </c>
      <c r="D35" s="11" t="s">
        <v>12</v>
      </c>
      <c r="E35" s="11" t="s">
        <v>55</v>
      </c>
      <c r="F35" s="11">
        <v>450000</v>
      </c>
      <c r="G35" s="11" t="s">
        <v>19</v>
      </c>
      <c r="H35" s="11">
        <v>450000</v>
      </c>
      <c r="I35" s="11" t="s">
        <v>29</v>
      </c>
      <c r="J35" s="11">
        <v>0</v>
      </c>
      <c r="K35" s="11" t="s">
        <v>29</v>
      </c>
      <c r="L35" s="12" t="s">
        <v>25</v>
      </c>
    </row>
    <row r="36" spans="1:12" x14ac:dyDescent="0.25">
      <c r="A36" s="7">
        <v>34</v>
      </c>
      <c r="B36" s="8">
        <v>2020</v>
      </c>
      <c r="C36" s="8" t="s">
        <v>11</v>
      </c>
      <c r="D36" s="8" t="s">
        <v>12</v>
      </c>
      <c r="E36" s="8" t="s">
        <v>31</v>
      </c>
      <c r="F36" s="8">
        <v>41000</v>
      </c>
      <c r="G36" s="8" t="s">
        <v>14</v>
      </c>
      <c r="H36" s="8">
        <v>46759</v>
      </c>
      <c r="I36" s="8" t="s">
        <v>38</v>
      </c>
      <c r="J36" s="8">
        <v>50</v>
      </c>
      <c r="K36" s="8" t="s">
        <v>38</v>
      </c>
      <c r="L36" s="9" t="s">
        <v>16</v>
      </c>
    </row>
    <row r="37" spans="1:12" x14ac:dyDescent="0.25">
      <c r="A37" s="10">
        <v>35</v>
      </c>
      <c r="B37" s="11">
        <v>2020</v>
      </c>
      <c r="C37" s="11" t="s">
        <v>11</v>
      </c>
      <c r="D37" s="11" t="s">
        <v>12</v>
      </c>
      <c r="E37" s="11" t="s">
        <v>43</v>
      </c>
      <c r="F37" s="11">
        <v>65000</v>
      </c>
      <c r="G37" s="11" t="s">
        <v>14</v>
      </c>
      <c r="H37" s="11">
        <v>74130</v>
      </c>
      <c r="I37" s="11" t="s">
        <v>64</v>
      </c>
      <c r="J37" s="11">
        <v>50</v>
      </c>
      <c r="K37" s="11" t="s">
        <v>64</v>
      </c>
      <c r="L37" s="12" t="s">
        <v>16</v>
      </c>
    </row>
    <row r="38" spans="1:12" x14ac:dyDescent="0.25">
      <c r="A38" s="7">
        <v>36</v>
      </c>
      <c r="B38" s="8">
        <v>2020</v>
      </c>
      <c r="C38" s="8" t="s">
        <v>11</v>
      </c>
      <c r="D38" s="8" t="s">
        <v>12</v>
      </c>
      <c r="E38" s="8" t="s">
        <v>46</v>
      </c>
      <c r="F38" s="8">
        <v>103000</v>
      </c>
      <c r="G38" s="8" t="s">
        <v>19</v>
      </c>
      <c r="H38" s="8">
        <v>103000</v>
      </c>
      <c r="I38" s="8" t="s">
        <v>29</v>
      </c>
      <c r="J38" s="8">
        <v>100</v>
      </c>
      <c r="K38" s="8" t="s">
        <v>29</v>
      </c>
      <c r="L38" s="9" t="s">
        <v>16</v>
      </c>
    </row>
    <row r="39" spans="1:12" x14ac:dyDescent="0.25">
      <c r="A39" s="10">
        <v>37</v>
      </c>
      <c r="B39" s="11">
        <v>2020</v>
      </c>
      <c r="C39" s="11" t="s">
        <v>30</v>
      </c>
      <c r="D39" s="11" t="s">
        <v>12</v>
      </c>
      <c r="E39" s="11" t="s">
        <v>28</v>
      </c>
      <c r="F39" s="11">
        <v>250000</v>
      </c>
      <c r="G39" s="11" t="s">
        <v>19</v>
      </c>
      <c r="H39" s="11">
        <v>250000</v>
      </c>
      <c r="I39" s="11" t="s">
        <v>29</v>
      </c>
      <c r="J39" s="11">
        <v>50</v>
      </c>
      <c r="K39" s="11" t="s">
        <v>29</v>
      </c>
      <c r="L39" s="12" t="s">
        <v>16</v>
      </c>
    </row>
    <row r="40" spans="1:12" x14ac:dyDescent="0.25">
      <c r="A40" s="7">
        <v>38</v>
      </c>
      <c r="B40" s="8">
        <v>2020</v>
      </c>
      <c r="C40" s="8" t="s">
        <v>30</v>
      </c>
      <c r="D40" s="8" t="s">
        <v>12</v>
      </c>
      <c r="E40" s="8" t="s">
        <v>31</v>
      </c>
      <c r="F40" s="8">
        <v>10000</v>
      </c>
      <c r="G40" s="8" t="s">
        <v>19</v>
      </c>
      <c r="H40" s="8">
        <v>10000</v>
      </c>
      <c r="I40" s="8" t="s">
        <v>65</v>
      </c>
      <c r="J40" s="8">
        <v>100</v>
      </c>
      <c r="K40" s="8" t="s">
        <v>65</v>
      </c>
      <c r="L40" s="9" t="s">
        <v>21</v>
      </c>
    </row>
    <row r="41" spans="1:12" x14ac:dyDescent="0.25">
      <c r="A41" s="10">
        <v>39</v>
      </c>
      <c r="B41" s="11">
        <v>2020</v>
      </c>
      <c r="C41" s="11" t="s">
        <v>30</v>
      </c>
      <c r="D41" s="11" t="s">
        <v>12</v>
      </c>
      <c r="E41" s="11" t="s">
        <v>28</v>
      </c>
      <c r="F41" s="11">
        <v>138000</v>
      </c>
      <c r="G41" s="11" t="s">
        <v>19</v>
      </c>
      <c r="H41" s="11">
        <v>138000</v>
      </c>
      <c r="I41" s="11" t="s">
        <v>29</v>
      </c>
      <c r="J41" s="11">
        <v>100</v>
      </c>
      <c r="K41" s="11" t="s">
        <v>29</v>
      </c>
      <c r="L41" s="12" t="s">
        <v>21</v>
      </c>
    </row>
    <row r="42" spans="1:12" x14ac:dyDescent="0.25">
      <c r="A42" s="7">
        <v>40</v>
      </c>
      <c r="B42" s="8">
        <v>2020</v>
      </c>
      <c r="C42" s="8" t="s">
        <v>11</v>
      </c>
      <c r="D42" s="8" t="s">
        <v>12</v>
      </c>
      <c r="E42" s="8" t="s">
        <v>13</v>
      </c>
      <c r="F42" s="8">
        <v>45760</v>
      </c>
      <c r="G42" s="8" t="s">
        <v>19</v>
      </c>
      <c r="H42" s="8">
        <v>45760</v>
      </c>
      <c r="I42" s="8" t="s">
        <v>66</v>
      </c>
      <c r="J42" s="8">
        <v>100</v>
      </c>
      <c r="K42" s="8" t="s">
        <v>29</v>
      </c>
      <c r="L42" s="9" t="s">
        <v>21</v>
      </c>
    </row>
    <row r="43" spans="1:12" x14ac:dyDescent="0.25">
      <c r="A43" s="10">
        <v>41</v>
      </c>
      <c r="B43" s="11">
        <v>2020</v>
      </c>
      <c r="C43" s="11" t="s">
        <v>53</v>
      </c>
      <c r="D43" s="11" t="s">
        <v>12</v>
      </c>
      <c r="E43" s="11" t="s">
        <v>63</v>
      </c>
      <c r="F43" s="11">
        <v>70000</v>
      </c>
      <c r="G43" s="11" t="s">
        <v>14</v>
      </c>
      <c r="H43" s="11">
        <v>79833</v>
      </c>
      <c r="I43" s="11" t="s">
        <v>67</v>
      </c>
      <c r="J43" s="11">
        <v>50</v>
      </c>
      <c r="K43" s="11" t="s">
        <v>67</v>
      </c>
      <c r="L43" s="12" t="s">
        <v>16</v>
      </c>
    </row>
    <row r="44" spans="1:12" x14ac:dyDescent="0.25">
      <c r="A44" s="7">
        <v>42</v>
      </c>
      <c r="B44" s="8">
        <v>2020</v>
      </c>
      <c r="C44" s="8" t="s">
        <v>11</v>
      </c>
      <c r="D44" s="8" t="s">
        <v>12</v>
      </c>
      <c r="E44" s="8" t="s">
        <v>68</v>
      </c>
      <c r="F44" s="8">
        <v>44000</v>
      </c>
      <c r="G44" s="8" t="s">
        <v>14</v>
      </c>
      <c r="H44" s="8">
        <v>50180</v>
      </c>
      <c r="I44" s="8" t="s">
        <v>47</v>
      </c>
      <c r="J44" s="8">
        <v>0</v>
      </c>
      <c r="K44" s="8" t="s">
        <v>47</v>
      </c>
      <c r="L44" s="9" t="s">
        <v>25</v>
      </c>
    </row>
    <row r="45" spans="1:12" x14ac:dyDescent="0.25">
      <c r="A45" s="10">
        <v>43</v>
      </c>
      <c r="B45" s="11">
        <v>2020</v>
      </c>
      <c r="C45" s="11" t="s">
        <v>11</v>
      </c>
      <c r="D45" s="11" t="s">
        <v>12</v>
      </c>
      <c r="E45" s="11" t="s">
        <v>43</v>
      </c>
      <c r="F45" s="11">
        <v>106000</v>
      </c>
      <c r="G45" s="11" t="s">
        <v>19</v>
      </c>
      <c r="H45" s="11">
        <v>106000</v>
      </c>
      <c r="I45" s="11" t="s">
        <v>29</v>
      </c>
      <c r="J45" s="11">
        <v>100</v>
      </c>
      <c r="K45" s="11" t="s">
        <v>29</v>
      </c>
      <c r="L45" s="12" t="s">
        <v>16</v>
      </c>
    </row>
    <row r="46" spans="1:12" x14ac:dyDescent="0.25">
      <c r="A46" s="7">
        <v>44</v>
      </c>
      <c r="B46" s="8">
        <v>2020</v>
      </c>
      <c r="C46" s="8" t="s">
        <v>11</v>
      </c>
      <c r="D46" s="8" t="s">
        <v>12</v>
      </c>
      <c r="E46" s="8" t="s">
        <v>43</v>
      </c>
      <c r="F46" s="8">
        <v>88000</v>
      </c>
      <c r="G46" s="8" t="s">
        <v>23</v>
      </c>
      <c r="H46" s="8">
        <v>112872</v>
      </c>
      <c r="I46" s="8" t="s">
        <v>24</v>
      </c>
      <c r="J46" s="8">
        <v>50</v>
      </c>
      <c r="K46" s="8" t="s">
        <v>24</v>
      </c>
      <c r="L46" s="9" t="s">
        <v>16</v>
      </c>
    </row>
    <row r="47" spans="1:12" x14ac:dyDescent="0.25">
      <c r="A47" s="10">
        <v>45</v>
      </c>
      <c r="B47" s="11">
        <v>2020</v>
      </c>
      <c r="C47" s="11" t="s">
        <v>30</v>
      </c>
      <c r="D47" s="11" t="s">
        <v>47</v>
      </c>
      <c r="E47" s="11" t="s">
        <v>69</v>
      </c>
      <c r="F47" s="11">
        <v>14000</v>
      </c>
      <c r="G47" s="11" t="s">
        <v>14</v>
      </c>
      <c r="H47" s="11">
        <v>15966</v>
      </c>
      <c r="I47" s="11" t="s">
        <v>15</v>
      </c>
      <c r="J47" s="11">
        <v>100</v>
      </c>
      <c r="K47" s="11" t="s">
        <v>15</v>
      </c>
      <c r="L47" s="12" t="s">
        <v>21</v>
      </c>
    </row>
    <row r="48" spans="1:12" x14ac:dyDescent="0.25">
      <c r="A48" s="7">
        <v>46</v>
      </c>
      <c r="B48" s="8">
        <v>2020</v>
      </c>
      <c r="C48" s="8" t="s">
        <v>11</v>
      </c>
      <c r="D48" s="8" t="s">
        <v>12</v>
      </c>
      <c r="E48" s="8" t="s">
        <v>13</v>
      </c>
      <c r="F48" s="8">
        <v>60000</v>
      </c>
      <c r="G48" s="8" t="s">
        <v>23</v>
      </c>
      <c r="H48" s="8">
        <v>76958</v>
      </c>
      <c r="I48" s="8" t="s">
        <v>24</v>
      </c>
      <c r="J48" s="8">
        <v>100</v>
      </c>
      <c r="K48" s="8" t="s">
        <v>24</v>
      </c>
      <c r="L48" s="9" t="s">
        <v>21</v>
      </c>
    </row>
    <row r="49" spans="1:12" x14ac:dyDescent="0.25">
      <c r="A49" s="10">
        <v>47</v>
      </c>
      <c r="B49" s="11">
        <v>2020</v>
      </c>
      <c r="C49" s="11" t="s">
        <v>17</v>
      </c>
      <c r="D49" s="11" t="s">
        <v>12</v>
      </c>
      <c r="E49" s="11" t="s">
        <v>43</v>
      </c>
      <c r="F49" s="11">
        <v>188000</v>
      </c>
      <c r="G49" s="11" t="s">
        <v>19</v>
      </c>
      <c r="H49" s="11">
        <v>188000</v>
      </c>
      <c r="I49" s="11" t="s">
        <v>29</v>
      </c>
      <c r="J49" s="11">
        <v>100</v>
      </c>
      <c r="K49" s="11" t="s">
        <v>29</v>
      </c>
      <c r="L49" s="12" t="s">
        <v>16</v>
      </c>
    </row>
    <row r="50" spans="1:12" x14ac:dyDescent="0.25">
      <c r="A50" s="7">
        <v>48</v>
      </c>
      <c r="B50" s="8">
        <v>2020</v>
      </c>
      <c r="C50" s="8" t="s">
        <v>11</v>
      </c>
      <c r="D50" s="8" t="s">
        <v>12</v>
      </c>
      <c r="E50" s="8" t="s">
        <v>13</v>
      </c>
      <c r="F50" s="8">
        <v>105000</v>
      </c>
      <c r="G50" s="8" t="s">
        <v>19</v>
      </c>
      <c r="H50" s="8">
        <v>105000</v>
      </c>
      <c r="I50" s="8" t="s">
        <v>29</v>
      </c>
      <c r="J50" s="8">
        <v>100</v>
      </c>
      <c r="K50" s="8" t="s">
        <v>29</v>
      </c>
      <c r="L50" s="9" t="s">
        <v>16</v>
      </c>
    </row>
    <row r="51" spans="1:12" x14ac:dyDescent="0.25">
      <c r="A51" s="10">
        <v>49</v>
      </c>
      <c r="B51" s="11">
        <v>2020</v>
      </c>
      <c r="C51" s="11" t="s">
        <v>11</v>
      </c>
      <c r="D51" s="11" t="s">
        <v>12</v>
      </c>
      <c r="E51" s="11" t="s">
        <v>43</v>
      </c>
      <c r="F51" s="11">
        <v>61500</v>
      </c>
      <c r="G51" s="11" t="s">
        <v>14</v>
      </c>
      <c r="H51" s="11">
        <v>70139</v>
      </c>
      <c r="I51" s="11" t="s">
        <v>38</v>
      </c>
      <c r="J51" s="11">
        <v>50</v>
      </c>
      <c r="K51" s="11" t="s">
        <v>38</v>
      </c>
      <c r="L51" s="12" t="s">
        <v>16</v>
      </c>
    </row>
    <row r="52" spans="1:12" x14ac:dyDescent="0.25">
      <c r="A52" s="7">
        <v>50</v>
      </c>
      <c r="B52" s="8">
        <v>2020</v>
      </c>
      <c r="C52" s="8" t="s">
        <v>30</v>
      </c>
      <c r="D52" s="8" t="s">
        <v>12</v>
      </c>
      <c r="E52" s="8" t="s">
        <v>31</v>
      </c>
      <c r="F52" s="8">
        <v>450000</v>
      </c>
      <c r="G52" s="8" t="s">
        <v>39</v>
      </c>
      <c r="H52" s="8">
        <v>6072</v>
      </c>
      <c r="I52" s="8" t="s">
        <v>40</v>
      </c>
      <c r="J52" s="8">
        <v>0</v>
      </c>
      <c r="K52" s="8" t="s">
        <v>40</v>
      </c>
      <c r="L52" s="9" t="s">
        <v>21</v>
      </c>
    </row>
    <row r="53" spans="1:12" x14ac:dyDescent="0.25">
      <c r="A53" s="10">
        <v>51</v>
      </c>
      <c r="B53" s="11">
        <v>2020</v>
      </c>
      <c r="C53" s="11" t="s">
        <v>30</v>
      </c>
      <c r="D53" s="11" t="s">
        <v>12</v>
      </c>
      <c r="E53" s="11" t="s">
        <v>31</v>
      </c>
      <c r="F53" s="11">
        <v>91000</v>
      </c>
      <c r="G53" s="11" t="s">
        <v>19</v>
      </c>
      <c r="H53" s="11">
        <v>91000</v>
      </c>
      <c r="I53" s="11" t="s">
        <v>29</v>
      </c>
      <c r="J53" s="11">
        <v>100</v>
      </c>
      <c r="K53" s="11" t="s">
        <v>29</v>
      </c>
      <c r="L53" s="12" t="s">
        <v>16</v>
      </c>
    </row>
    <row r="54" spans="1:12" x14ac:dyDescent="0.25">
      <c r="A54" s="7">
        <v>52</v>
      </c>
      <c r="B54" s="8">
        <v>2020</v>
      </c>
      <c r="C54" s="8" t="s">
        <v>30</v>
      </c>
      <c r="D54" s="8" t="s">
        <v>12</v>
      </c>
      <c r="E54" s="8" t="s">
        <v>70</v>
      </c>
      <c r="F54" s="8">
        <v>300000</v>
      </c>
      <c r="G54" s="8" t="s">
        <v>71</v>
      </c>
      <c r="H54" s="8">
        <v>45896</v>
      </c>
      <c r="I54" s="8" t="s">
        <v>72</v>
      </c>
      <c r="J54" s="8">
        <v>50</v>
      </c>
      <c r="K54" s="8" t="s">
        <v>72</v>
      </c>
      <c r="L54" s="9" t="s">
        <v>21</v>
      </c>
    </row>
    <row r="55" spans="1:12" x14ac:dyDescent="0.25">
      <c r="A55" s="10">
        <v>53</v>
      </c>
      <c r="B55" s="11">
        <v>2020</v>
      </c>
      <c r="C55" s="11" t="s">
        <v>30</v>
      </c>
      <c r="D55" s="11" t="s">
        <v>12</v>
      </c>
      <c r="E55" s="11" t="s">
        <v>43</v>
      </c>
      <c r="F55" s="11">
        <v>48000</v>
      </c>
      <c r="G55" s="11" t="s">
        <v>14</v>
      </c>
      <c r="H55" s="11">
        <v>54742</v>
      </c>
      <c r="I55" s="11" t="s">
        <v>42</v>
      </c>
      <c r="J55" s="11">
        <v>100</v>
      </c>
      <c r="K55" s="11" t="s">
        <v>15</v>
      </c>
      <c r="L55" s="12" t="s">
        <v>16</v>
      </c>
    </row>
    <row r="56" spans="1:12" x14ac:dyDescent="0.25">
      <c r="A56" s="7">
        <v>54</v>
      </c>
      <c r="B56" s="8">
        <v>2020</v>
      </c>
      <c r="C56" s="8" t="s">
        <v>17</v>
      </c>
      <c r="D56" s="8" t="s">
        <v>73</v>
      </c>
      <c r="E56" s="8" t="s">
        <v>74</v>
      </c>
      <c r="F56" s="8">
        <v>60000</v>
      </c>
      <c r="G56" s="8" t="s">
        <v>19</v>
      </c>
      <c r="H56" s="8">
        <v>60000</v>
      </c>
      <c r="I56" s="8" t="s">
        <v>75</v>
      </c>
      <c r="J56" s="8">
        <v>100</v>
      </c>
      <c r="K56" s="8" t="s">
        <v>29</v>
      </c>
      <c r="L56" s="9" t="s">
        <v>21</v>
      </c>
    </row>
    <row r="57" spans="1:12" x14ac:dyDescent="0.25">
      <c r="A57" s="10">
        <v>55</v>
      </c>
      <c r="B57" s="11">
        <v>2020</v>
      </c>
      <c r="C57" s="11" t="s">
        <v>17</v>
      </c>
      <c r="D57" s="11" t="s">
        <v>12</v>
      </c>
      <c r="E57" s="11" t="s">
        <v>76</v>
      </c>
      <c r="F57" s="11">
        <v>130000</v>
      </c>
      <c r="G57" s="11" t="s">
        <v>14</v>
      </c>
      <c r="H57" s="11">
        <v>148261</v>
      </c>
      <c r="I57" s="11" t="s">
        <v>15</v>
      </c>
      <c r="J57" s="11">
        <v>100</v>
      </c>
      <c r="K57" s="11" t="s">
        <v>15</v>
      </c>
      <c r="L57" s="12" t="s">
        <v>25</v>
      </c>
    </row>
    <row r="58" spans="1:12" x14ac:dyDescent="0.25">
      <c r="A58" s="7">
        <v>56</v>
      </c>
      <c r="B58" s="8">
        <v>2020</v>
      </c>
      <c r="C58" s="8" t="s">
        <v>11</v>
      </c>
      <c r="D58" s="8" t="s">
        <v>12</v>
      </c>
      <c r="E58" s="8" t="s">
        <v>13</v>
      </c>
      <c r="F58" s="8">
        <v>34000</v>
      </c>
      <c r="G58" s="8" t="s">
        <v>14</v>
      </c>
      <c r="H58" s="8">
        <v>38776</v>
      </c>
      <c r="I58" s="8" t="s">
        <v>67</v>
      </c>
      <c r="J58" s="8">
        <v>100</v>
      </c>
      <c r="K58" s="8" t="s">
        <v>67</v>
      </c>
      <c r="L58" s="9" t="s">
        <v>25</v>
      </c>
    </row>
    <row r="59" spans="1:12" x14ac:dyDescent="0.25">
      <c r="A59" s="10">
        <v>57</v>
      </c>
      <c r="B59" s="11">
        <v>2020</v>
      </c>
      <c r="C59" s="11" t="s">
        <v>11</v>
      </c>
      <c r="D59" s="11" t="s">
        <v>12</v>
      </c>
      <c r="E59" s="11" t="s">
        <v>13</v>
      </c>
      <c r="F59" s="11">
        <v>118000</v>
      </c>
      <c r="G59" s="11" t="s">
        <v>19</v>
      </c>
      <c r="H59" s="11">
        <v>118000</v>
      </c>
      <c r="I59" s="11" t="s">
        <v>29</v>
      </c>
      <c r="J59" s="11">
        <v>100</v>
      </c>
      <c r="K59" s="11" t="s">
        <v>29</v>
      </c>
      <c r="L59" s="12" t="s">
        <v>25</v>
      </c>
    </row>
    <row r="60" spans="1:12" x14ac:dyDescent="0.25">
      <c r="A60" s="7">
        <v>58</v>
      </c>
      <c r="B60" s="8">
        <v>2020</v>
      </c>
      <c r="C60" s="8" t="s">
        <v>17</v>
      </c>
      <c r="D60" s="8" t="s">
        <v>12</v>
      </c>
      <c r="E60" s="8" t="s">
        <v>13</v>
      </c>
      <c r="F60" s="8">
        <v>120000</v>
      </c>
      <c r="G60" s="8" t="s">
        <v>19</v>
      </c>
      <c r="H60" s="8">
        <v>120000</v>
      </c>
      <c r="I60" s="8" t="s">
        <v>29</v>
      </c>
      <c r="J60" s="8">
        <v>50</v>
      </c>
      <c r="K60" s="8" t="s">
        <v>29</v>
      </c>
      <c r="L60" s="9" t="s">
        <v>16</v>
      </c>
    </row>
    <row r="61" spans="1:12" x14ac:dyDescent="0.25">
      <c r="A61" s="10">
        <v>59</v>
      </c>
      <c r="B61" s="11">
        <v>2020</v>
      </c>
      <c r="C61" s="11" t="s">
        <v>11</v>
      </c>
      <c r="D61" s="11" t="s">
        <v>12</v>
      </c>
      <c r="E61" s="11" t="s">
        <v>13</v>
      </c>
      <c r="F61" s="11">
        <v>138350</v>
      </c>
      <c r="G61" s="11" t="s">
        <v>19</v>
      </c>
      <c r="H61" s="11">
        <v>138350</v>
      </c>
      <c r="I61" s="11" t="s">
        <v>29</v>
      </c>
      <c r="J61" s="11">
        <v>100</v>
      </c>
      <c r="K61" s="11" t="s">
        <v>29</v>
      </c>
      <c r="L61" s="12" t="s">
        <v>25</v>
      </c>
    </row>
    <row r="62" spans="1:12" x14ac:dyDescent="0.25">
      <c r="A62" s="7">
        <v>60</v>
      </c>
      <c r="B62" s="8">
        <v>2020</v>
      </c>
      <c r="C62" s="8" t="s">
        <v>11</v>
      </c>
      <c r="D62" s="8" t="s">
        <v>12</v>
      </c>
      <c r="E62" s="8" t="s">
        <v>43</v>
      </c>
      <c r="F62" s="8">
        <v>110000</v>
      </c>
      <c r="G62" s="8" t="s">
        <v>19</v>
      </c>
      <c r="H62" s="8">
        <v>110000</v>
      </c>
      <c r="I62" s="8" t="s">
        <v>29</v>
      </c>
      <c r="J62" s="8">
        <v>100</v>
      </c>
      <c r="K62" s="8" t="s">
        <v>29</v>
      </c>
      <c r="L62" s="9" t="s">
        <v>16</v>
      </c>
    </row>
    <row r="63" spans="1:12" x14ac:dyDescent="0.25">
      <c r="A63" s="10">
        <v>61</v>
      </c>
      <c r="B63" s="11">
        <v>2020</v>
      </c>
      <c r="C63" s="11" t="s">
        <v>11</v>
      </c>
      <c r="D63" s="11" t="s">
        <v>12</v>
      </c>
      <c r="E63" s="11" t="s">
        <v>43</v>
      </c>
      <c r="F63" s="11">
        <v>130800</v>
      </c>
      <c r="G63" s="11" t="s">
        <v>19</v>
      </c>
      <c r="H63" s="11">
        <v>130800</v>
      </c>
      <c r="I63" s="11" t="s">
        <v>67</v>
      </c>
      <c r="J63" s="11">
        <v>100</v>
      </c>
      <c r="K63" s="11" t="s">
        <v>29</v>
      </c>
      <c r="L63" s="12" t="s">
        <v>25</v>
      </c>
    </row>
    <row r="64" spans="1:12" x14ac:dyDescent="0.25">
      <c r="A64" s="7">
        <v>62</v>
      </c>
      <c r="B64" s="8">
        <v>2020</v>
      </c>
      <c r="C64" s="8" t="s">
        <v>30</v>
      </c>
      <c r="D64" s="8" t="s">
        <v>47</v>
      </c>
      <c r="E64" s="8" t="s">
        <v>13</v>
      </c>
      <c r="F64" s="8">
        <v>19000</v>
      </c>
      <c r="G64" s="8" t="s">
        <v>14</v>
      </c>
      <c r="H64" s="8">
        <v>21669</v>
      </c>
      <c r="I64" s="8" t="s">
        <v>77</v>
      </c>
      <c r="J64" s="8">
        <v>50</v>
      </c>
      <c r="K64" s="8" t="s">
        <v>77</v>
      </c>
      <c r="L64" s="9" t="s">
        <v>21</v>
      </c>
    </row>
    <row r="65" spans="1:12" x14ac:dyDescent="0.25">
      <c r="A65" s="10">
        <v>63</v>
      </c>
      <c r="B65" s="11">
        <v>2020</v>
      </c>
      <c r="C65" s="11" t="s">
        <v>17</v>
      </c>
      <c r="D65" s="11" t="s">
        <v>12</v>
      </c>
      <c r="E65" s="11" t="s">
        <v>13</v>
      </c>
      <c r="F65" s="11">
        <v>412000</v>
      </c>
      <c r="G65" s="11" t="s">
        <v>19</v>
      </c>
      <c r="H65" s="11">
        <v>412000</v>
      </c>
      <c r="I65" s="11" t="s">
        <v>29</v>
      </c>
      <c r="J65" s="11">
        <v>100</v>
      </c>
      <c r="K65" s="11" t="s">
        <v>29</v>
      </c>
      <c r="L65" s="12" t="s">
        <v>16</v>
      </c>
    </row>
    <row r="66" spans="1:12" x14ac:dyDescent="0.25">
      <c r="A66" s="7">
        <v>64</v>
      </c>
      <c r="B66" s="8">
        <v>2020</v>
      </c>
      <c r="C66" s="8" t="s">
        <v>17</v>
      </c>
      <c r="D66" s="8" t="s">
        <v>12</v>
      </c>
      <c r="E66" s="8" t="s">
        <v>28</v>
      </c>
      <c r="F66" s="8">
        <v>40000</v>
      </c>
      <c r="G66" s="8" t="s">
        <v>14</v>
      </c>
      <c r="H66" s="8">
        <v>45618</v>
      </c>
      <c r="I66" s="8" t="s">
        <v>78</v>
      </c>
      <c r="J66" s="8">
        <v>100</v>
      </c>
      <c r="K66" s="8" t="s">
        <v>78</v>
      </c>
      <c r="L66" s="9" t="s">
        <v>21</v>
      </c>
    </row>
    <row r="67" spans="1:12" x14ac:dyDescent="0.25">
      <c r="A67" s="10">
        <v>65</v>
      </c>
      <c r="B67" s="11">
        <v>2020</v>
      </c>
      <c r="C67" s="11" t="s">
        <v>30</v>
      </c>
      <c r="D67" s="11" t="s">
        <v>12</v>
      </c>
      <c r="E67" s="11" t="s">
        <v>13</v>
      </c>
      <c r="F67" s="11">
        <v>55000</v>
      </c>
      <c r="G67" s="11" t="s">
        <v>14</v>
      </c>
      <c r="H67" s="11">
        <v>62726</v>
      </c>
      <c r="I67" s="11" t="s">
        <v>15</v>
      </c>
      <c r="J67" s="11">
        <v>50</v>
      </c>
      <c r="K67" s="11" t="s">
        <v>15</v>
      </c>
      <c r="L67" s="12" t="s">
        <v>21</v>
      </c>
    </row>
    <row r="68" spans="1:12" x14ac:dyDescent="0.25">
      <c r="A68" s="7">
        <v>66</v>
      </c>
      <c r="B68" s="8">
        <v>2020</v>
      </c>
      <c r="C68" s="8" t="s">
        <v>30</v>
      </c>
      <c r="D68" s="8" t="s">
        <v>12</v>
      </c>
      <c r="E68" s="8" t="s">
        <v>13</v>
      </c>
      <c r="F68" s="8">
        <v>43200</v>
      </c>
      <c r="G68" s="8" t="s">
        <v>14</v>
      </c>
      <c r="H68" s="8">
        <v>49268</v>
      </c>
      <c r="I68" s="8" t="s">
        <v>15</v>
      </c>
      <c r="J68" s="8">
        <v>0</v>
      </c>
      <c r="K68" s="8" t="s">
        <v>15</v>
      </c>
      <c r="L68" s="9" t="s">
        <v>21</v>
      </c>
    </row>
    <row r="69" spans="1:12" x14ac:dyDescent="0.25">
      <c r="A69" s="10">
        <v>67</v>
      </c>
      <c r="B69" s="11">
        <v>2020</v>
      </c>
      <c r="C69" s="11" t="s">
        <v>17</v>
      </c>
      <c r="D69" s="11" t="s">
        <v>12</v>
      </c>
      <c r="E69" s="11" t="s">
        <v>79</v>
      </c>
      <c r="F69" s="11">
        <v>190200</v>
      </c>
      <c r="G69" s="11" t="s">
        <v>19</v>
      </c>
      <c r="H69" s="11">
        <v>190200</v>
      </c>
      <c r="I69" s="11" t="s">
        <v>29</v>
      </c>
      <c r="J69" s="11">
        <v>100</v>
      </c>
      <c r="K69" s="11" t="s">
        <v>29</v>
      </c>
      <c r="L69" s="12" t="s">
        <v>25</v>
      </c>
    </row>
    <row r="70" spans="1:12" x14ac:dyDescent="0.25">
      <c r="A70" s="7">
        <v>68</v>
      </c>
      <c r="B70" s="8">
        <v>2020</v>
      </c>
      <c r="C70" s="8" t="s">
        <v>30</v>
      </c>
      <c r="D70" s="8" t="s">
        <v>12</v>
      </c>
      <c r="E70" s="8" t="s">
        <v>13</v>
      </c>
      <c r="F70" s="8">
        <v>105000</v>
      </c>
      <c r="G70" s="8" t="s">
        <v>19</v>
      </c>
      <c r="H70" s="8">
        <v>105000</v>
      </c>
      <c r="I70" s="8" t="s">
        <v>29</v>
      </c>
      <c r="J70" s="8">
        <v>100</v>
      </c>
      <c r="K70" s="8" t="s">
        <v>29</v>
      </c>
      <c r="L70" s="9" t="s">
        <v>21</v>
      </c>
    </row>
    <row r="71" spans="1:12" x14ac:dyDescent="0.25">
      <c r="A71" s="10">
        <v>69</v>
      </c>
      <c r="B71" s="11">
        <v>2020</v>
      </c>
      <c r="C71" s="11" t="s">
        <v>17</v>
      </c>
      <c r="D71" s="11" t="s">
        <v>12</v>
      </c>
      <c r="E71" s="11" t="s">
        <v>13</v>
      </c>
      <c r="F71" s="11">
        <v>80000</v>
      </c>
      <c r="G71" s="11" t="s">
        <v>14</v>
      </c>
      <c r="H71" s="11">
        <v>91237</v>
      </c>
      <c r="I71" s="11" t="s">
        <v>64</v>
      </c>
      <c r="J71" s="11">
        <v>0</v>
      </c>
      <c r="K71" s="11" t="s">
        <v>64</v>
      </c>
      <c r="L71" s="12" t="s">
        <v>21</v>
      </c>
    </row>
    <row r="72" spans="1:12" x14ac:dyDescent="0.25">
      <c r="A72" s="7">
        <v>70</v>
      </c>
      <c r="B72" s="8">
        <v>2020</v>
      </c>
      <c r="C72" s="8" t="s">
        <v>11</v>
      </c>
      <c r="D72" s="8" t="s">
        <v>12</v>
      </c>
      <c r="E72" s="8" t="s">
        <v>13</v>
      </c>
      <c r="F72" s="8">
        <v>55000</v>
      </c>
      <c r="G72" s="8" t="s">
        <v>14</v>
      </c>
      <c r="H72" s="8">
        <v>62726</v>
      </c>
      <c r="I72" s="8" t="s">
        <v>38</v>
      </c>
      <c r="J72" s="8">
        <v>50</v>
      </c>
      <c r="K72" s="8" t="s">
        <v>80</v>
      </c>
      <c r="L72" s="9" t="s">
        <v>21</v>
      </c>
    </row>
    <row r="73" spans="1:12" x14ac:dyDescent="0.25">
      <c r="A73" s="10">
        <v>71</v>
      </c>
      <c r="B73" s="11">
        <v>2020</v>
      </c>
      <c r="C73" s="11" t="s">
        <v>11</v>
      </c>
      <c r="D73" s="11" t="s">
        <v>12</v>
      </c>
      <c r="E73" s="11" t="s">
        <v>13</v>
      </c>
      <c r="F73" s="11">
        <v>37000</v>
      </c>
      <c r="G73" s="11" t="s">
        <v>14</v>
      </c>
      <c r="H73" s="11">
        <v>42197</v>
      </c>
      <c r="I73" s="11" t="s">
        <v>38</v>
      </c>
      <c r="J73" s="11">
        <v>50</v>
      </c>
      <c r="K73" s="11" t="s">
        <v>38</v>
      </c>
      <c r="L73" s="12" t="s">
        <v>21</v>
      </c>
    </row>
    <row r="74" spans="1:12" x14ac:dyDescent="0.25">
      <c r="A74" s="7">
        <v>72</v>
      </c>
      <c r="B74" s="8">
        <v>2021</v>
      </c>
      <c r="C74" s="8" t="s">
        <v>30</v>
      </c>
      <c r="D74" s="8" t="s">
        <v>12</v>
      </c>
      <c r="E74" s="8" t="s">
        <v>55</v>
      </c>
      <c r="F74" s="8">
        <v>60000</v>
      </c>
      <c r="G74" s="8" t="s">
        <v>23</v>
      </c>
      <c r="H74" s="8">
        <v>82528</v>
      </c>
      <c r="I74" s="8" t="s">
        <v>24</v>
      </c>
      <c r="J74" s="8">
        <v>50</v>
      </c>
      <c r="K74" s="8" t="s">
        <v>24</v>
      </c>
      <c r="L74" s="9" t="s">
        <v>16</v>
      </c>
    </row>
    <row r="75" spans="1:12" x14ac:dyDescent="0.25">
      <c r="A75" s="10">
        <v>73</v>
      </c>
      <c r="B75" s="11">
        <v>2021</v>
      </c>
      <c r="C75" s="11" t="s">
        <v>53</v>
      </c>
      <c r="D75" s="11" t="s">
        <v>12</v>
      </c>
      <c r="E75" s="11" t="s">
        <v>51</v>
      </c>
      <c r="F75" s="11">
        <v>150000</v>
      </c>
      <c r="G75" s="11" t="s">
        <v>19</v>
      </c>
      <c r="H75" s="11">
        <v>150000</v>
      </c>
      <c r="I75" s="11" t="s">
        <v>40</v>
      </c>
      <c r="J75" s="11">
        <v>100</v>
      </c>
      <c r="K75" s="11" t="s">
        <v>29</v>
      </c>
      <c r="L75" s="12" t="s">
        <v>16</v>
      </c>
    </row>
    <row r="76" spans="1:12" x14ac:dyDescent="0.25">
      <c r="A76" s="7">
        <v>74</v>
      </c>
      <c r="B76" s="8">
        <v>2021</v>
      </c>
      <c r="C76" s="8" t="s">
        <v>53</v>
      </c>
      <c r="D76" s="8" t="s">
        <v>12</v>
      </c>
      <c r="E76" s="8" t="s">
        <v>81</v>
      </c>
      <c r="F76" s="8">
        <v>235000</v>
      </c>
      <c r="G76" s="8" t="s">
        <v>19</v>
      </c>
      <c r="H76" s="8">
        <v>235000</v>
      </c>
      <c r="I76" s="8" t="s">
        <v>29</v>
      </c>
      <c r="J76" s="8">
        <v>100</v>
      </c>
      <c r="K76" s="8" t="s">
        <v>29</v>
      </c>
      <c r="L76" s="9" t="s">
        <v>16</v>
      </c>
    </row>
    <row r="77" spans="1:12" x14ac:dyDescent="0.25">
      <c r="A77" s="10">
        <v>75</v>
      </c>
      <c r="B77" s="11">
        <v>2021</v>
      </c>
      <c r="C77" s="11" t="s">
        <v>17</v>
      </c>
      <c r="D77" s="11" t="s">
        <v>12</v>
      </c>
      <c r="E77" s="11" t="s">
        <v>13</v>
      </c>
      <c r="F77" s="11">
        <v>45000</v>
      </c>
      <c r="G77" s="11" t="s">
        <v>14</v>
      </c>
      <c r="H77" s="11">
        <v>53192</v>
      </c>
      <c r="I77" s="11" t="s">
        <v>38</v>
      </c>
      <c r="J77" s="11">
        <v>50</v>
      </c>
      <c r="K77" s="11" t="s">
        <v>38</v>
      </c>
      <c r="L77" s="12" t="s">
        <v>16</v>
      </c>
    </row>
    <row r="78" spans="1:12" x14ac:dyDescent="0.25">
      <c r="A78" s="7">
        <v>76</v>
      </c>
      <c r="B78" s="8">
        <v>2021</v>
      </c>
      <c r="C78" s="8" t="s">
        <v>11</v>
      </c>
      <c r="D78" s="8" t="s">
        <v>12</v>
      </c>
      <c r="E78" s="8" t="s">
        <v>51</v>
      </c>
      <c r="F78" s="8">
        <v>100000</v>
      </c>
      <c r="G78" s="8" t="s">
        <v>19</v>
      </c>
      <c r="H78" s="8">
        <v>100000</v>
      </c>
      <c r="I78" s="8" t="s">
        <v>29</v>
      </c>
      <c r="J78" s="8">
        <v>100</v>
      </c>
      <c r="K78" s="8" t="s">
        <v>29</v>
      </c>
      <c r="L78" s="9" t="s">
        <v>25</v>
      </c>
    </row>
    <row r="79" spans="1:12" x14ac:dyDescent="0.25">
      <c r="A79" s="10">
        <v>77</v>
      </c>
      <c r="B79" s="11">
        <v>2021</v>
      </c>
      <c r="C79" s="11" t="s">
        <v>11</v>
      </c>
      <c r="D79" s="11" t="s">
        <v>47</v>
      </c>
      <c r="E79" s="11" t="s">
        <v>82</v>
      </c>
      <c r="F79" s="11">
        <v>400000</v>
      </c>
      <c r="G79" s="11" t="s">
        <v>39</v>
      </c>
      <c r="H79" s="11">
        <v>5409</v>
      </c>
      <c r="I79" s="11" t="s">
        <v>40</v>
      </c>
      <c r="J79" s="11">
        <v>50</v>
      </c>
      <c r="K79" s="11" t="s">
        <v>40</v>
      </c>
      <c r="L79" s="12" t="s">
        <v>25</v>
      </c>
    </row>
    <row r="80" spans="1:12" x14ac:dyDescent="0.25">
      <c r="A80" s="7">
        <v>78</v>
      </c>
      <c r="B80" s="8">
        <v>2021</v>
      </c>
      <c r="C80" s="8" t="s">
        <v>11</v>
      </c>
      <c r="D80" s="8" t="s">
        <v>59</v>
      </c>
      <c r="E80" s="8" t="s">
        <v>69</v>
      </c>
      <c r="F80" s="8">
        <v>270000</v>
      </c>
      <c r="G80" s="8" t="s">
        <v>19</v>
      </c>
      <c r="H80" s="8">
        <v>270000</v>
      </c>
      <c r="I80" s="8" t="s">
        <v>29</v>
      </c>
      <c r="J80" s="8">
        <v>100</v>
      </c>
      <c r="K80" s="8" t="s">
        <v>29</v>
      </c>
      <c r="L80" s="9" t="s">
        <v>16</v>
      </c>
    </row>
    <row r="81" spans="1:12" x14ac:dyDescent="0.25">
      <c r="A81" s="10">
        <v>79</v>
      </c>
      <c r="B81" s="11">
        <v>2021</v>
      </c>
      <c r="C81" s="11" t="s">
        <v>30</v>
      </c>
      <c r="D81" s="11" t="s">
        <v>12</v>
      </c>
      <c r="E81" s="11" t="s">
        <v>31</v>
      </c>
      <c r="F81" s="11">
        <v>80000</v>
      </c>
      <c r="G81" s="11" t="s">
        <v>19</v>
      </c>
      <c r="H81" s="11">
        <v>80000</v>
      </c>
      <c r="I81" s="11" t="s">
        <v>29</v>
      </c>
      <c r="J81" s="11">
        <v>100</v>
      </c>
      <c r="K81" s="11" t="s">
        <v>29</v>
      </c>
      <c r="L81" s="12" t="s">
        <v>25</v>
      </c>
    </row>
    <row r="82" spans="1:12" x14ac:dyDescent="0.25">
      <c r="A82" s="7">
        <v>80</v>
      </c>
      <c r="B82" s="8">
        <v>2021</v>
      </c>
      <c r="C82" s="8" t="s">
        <v>17</v>
      </c>
      <c r="D82" s="8" t="s">
        <v>12</v>
      </c>
      <c r="E82" s="8" t="s">
        <v>83</v>
      </c>
      <c r="F82" s="8">
        <v>67000</v>
      </c>
      <c r="G82" s="8" t="s">
        <v>14</v>
      </c>
      <c r="H82" s="8">
        <v>79197</v>
      </c>
      <c r="I82" s="8" t="s">
        <v>15</v>
      </c>
      <c r="J82" s="8">
        <v>100</v>
      </c>
      <c r="K82" s="8" t="s">
        <v>15</v>
      </c>
      <c r="L82" s="9" t="s">
        <v>16</v>
      </c>
    </row>
    <row r="83" spans="1:12" x14ac:dyDescent="0.25">
      <c r="A83" s="10">
        <v>81</v>
      </c>
      <c r="B83" s="11">
        <v>2021</v>
      </c>
      <c r="C83" s="11" t="s">
        <v>11</v>
      </c>
      <c r="D83" s="11" t="s">
        <v>12</v>
      </c>
      <c r="E83" s="11" t="s">
        <v>43</v>
      </c>
      <c r="F83" s="11">
        <v>140000</v>
      </c>
      <c r="G83" s="11" t="s">
        <v>19</v>
      </c>
      <c r="H83" s="11">
        <v>140000</v>
      </c>
      <c r="I83" s="11" t="s">
        <v>29</v>
      </c>
      <c r="J83" s="11">
        <v>100</v>
      </c>
      <c r="K83" s="11" t="s">
        <v>29</v>
      </c>
      <c r="L83" s="12" t="s">
        <v>16</v>
      </c>
    </row>
    <row r="84" spans="1:12" x14ac:dyDescent="0.25">
      <c r="A84" s="7">
        <v>82</v>
      </c>
      <c r="B84" s="8">
        <v>2021</v>
      </c>
      <c r="C84" s="8" t="s">
        <v>11</v>
      </c>
      <c r="D84" s="8" t="s">
        <v>12</v>
      </c>
      <c r="E84" s="8" t="s">
        <v>84</v>
      </c>
      <c r="F84" s="8">
        <v>68000</v>
      </c>
      <c r="G84" s="8" t="s">
        <v>61</v>
      </c>
      <c r="H84" s="8">
        <v>54238</v>
      </c>
      <c r="I84" s="8" t="s">
        <v>24</v>
      </c>
      <c r="J84" s="8">
        <v>50</v>
      </c>
      <c r="K84" s="8" t="s">
        <v>62</v>
      </c>
      <c r="L84" s="9" t="s">
        <v>16</v>
      </c>
    </row>
    <row r="85" spans="1:12" x14ac:dyDescent="0.25">
      <c r="A85" s="10">
        <v>83</v>
      </c>
      <c r="B85" s="11">
        <v>2021</v>
      </c>
      <c r="C85" s="11" t="s">
        <v>11</v>
      </c>
      <c r="D85" s="11" t="s">
        <v>12</v>
      </c>
      <c r="E85" s="11" t="s">
        <v>28</v>
      </c>
      <c r="F85" s="11">
        <v>40000</v>
      </c>
      <c r="G85" s="11" t="s">
        <v>14</v>
      </c>
      <c r="H85" s="11">
        <v>47282</v>
      </c>
      <c r="I85" s="11" t="s">
        <v>67</v>
      </c>
      <c r="J85" s="11">
        <v>100</v>
      </c>
      <c r="K85" s="11" t="s">
        <v>67</v>
      </c>
      <c r="L85" s="12" t="s">
        <v>21</v>
      </c>
    </row>
    <row r="86" spans="1:12" x14ac:dyDescent="0.25">
      <c r="A86" s="7">
        <v>84</v>
      </c>
      <c r="B86" s="8">
        <v>2021</v>
      </c>
      <c r="C86" s="8" t="s">
        <v>53</v>
      </c>
      <c r="D86" s="8" t="s">
        <v>12</v>
      </c>
      <c r="E86" s="8" t="s">
        <v>54</v>
      </c>
      <c r="F86" s="8">
        <v>130000</v>
      </c>
      <c r="G86" s="8" t="s">
        <v>14</v>
      </c>
      <c r="H86" s="8">
        <v>153667</v>
      </c>
      <c r="I86" s="8" t="s">
        <v>77</v>
      </c>
      <c r="J86" s="8">
        <v>100</v>
      </c>
      <c r="K86" s="8" t="s">
        <v>45</v>
      </c>
      <c r="L86" s="9" t="s">
        <v>16</v>
      </c>
    </row>
    <row r="87" spans="1:12" x14ac:dyDescent="0.25">
      <c r="A87" s="10">
        <v>85</v>
      </c>
      <c r="B87" s="11">
        <v>2021</v>
      </c>
      <c r="C87" s="11" t="s">
        <v>11</v>
      </c>
      <c r="D87" s="11" t="s">
        <v>12</v>
      </c>
      <c r="E87" s="11" t="s">
        <v>43</v>
      </c>
      <c r="F87" s="11">
        <v>110000</v>
      </c>
      <c r="G87" s="11" t="s">
        <v>85</v>
      </c>
      <c r="H87" s="11">
        <v>28476</v>
      </c>
      <c r="I87" s="11" t="s">
        <v>45</v>
      </c>
      <c r="J87" s="11">
        <v>100</v>
      </c>
      <c r="K87" s="11" t="s">
        <v>45</v>
      </c>
      <c r="L87" s="12" t="s">
        <v>16</v>
      </c>
    </row>
    <row r="88" spans="1:12" x14ac:dyDescent="0.25">
      <c r="A88" s="7">
        <v>86</v>
      </c>
      <c r="B88" s="8">
        <v>2021</v>
      </c>
      <c r="C88" s="8" t="s">
        <v>30</v>
      </c>
      <c r="D88" s="8" t="s">
        <v>12</v>
      </c>
      <c r="E88" s="8" t="s">
        <v>31</v>
      </c>
      <c r="F88" s="8">
        <v>50000</v>
      </c>
      <c r="G88" s="8" t="s">
        <v>14</v>
      </c>
      <c r="H88" s="8">
        <v>59102</v>
      </c>
      <c r="I88" s="8" t="s">
        <v>38</v>
      </c>
      <c r="J88" s="8">
        <v>50</v>
      </c>
      <c r="K88" s="8" t="s">
        <v>38</v>
      </c>
      <c r="L88" s="9" t="s">
        <v>25</v>
      </c>
    </row>
    <row r="89" spans="1:12" x14ac:dyDescent="0.25">
      <c r="A89" s="10">
        <v>87</v>
      </c>
      <c r="B89" s="11">
        <v>2021</v>
      </c>
      <c r="C89" s="11" t="s">
        <v>11</v>
      </c>
      <c r="D89" s="11" t="s">
        <v>12</v>
      </c>
      <c r="E89" s="11" t="s">
        <v>83</v>
      </c>
      <c r="F89" s="11">
        <v>110000</v>
      </c>
      <c r="G89" s="11" t="s">
        <v>19</v>
      </c>
      <c r="H89" s="11">
        <v>110000</v>
      </c>
      <c r="I89" s="11" t="s">
        <v>29</v>
      </c>
      <c r="J89" s="11">
        <v>100</v>
      </c>
      <c r="K89" s="11" t="s">
        <v>29</v>
      </c>
      <c r="L89" s="12" t="s">
        <v>16</v>
      </c>
    </row>
    <row r="90" spans="1:12" x14ac:dyDescent="0.25">
      <c r="A90" s="7">
        <v>88</v>
      </c>
      <c r="B90" s="8">
        <v>2021</v>
      </c>
      <c r="C90" s="8" t="s">
        <v>17</v>
      </c>
      <c r="D90" s="8" t="s">
        <v>12</v>
      </c>
      <c r="E90" s="8" t="s">
        <v>41</v>
      </c>
      <c r="F90" s="8">
        <v>170000</v>
      </c>
      <c r="G90" s="8" t="s">
        <v>19</v>
      </c>
      <c r="H90" s="8">
        <v>170000</v>
      </c>
      <c r="I90" s="8" t="s">
        <v>29</v>
      </c>
      <c r="J90" s="8">
        <v>100</v>
      </c>
      <c r="K90" s="8" t="s">
        <v>29</v>
      </c>
      <c r="L90" s="9" t="s">
        <v>16</v>
      </c>
    </row>
    <row r="91" spans="1:12" x14ac:dyDescent="0.25">
      <c r="A91" s="10">
        <v>89</v>
      </c>
      <c r="B91" s="11">
        <v>2021</v>
      </c>
      <c r="C91" s="11" t="s">
        <v>17</v>
      </c>
      <c r="D91" s="11" t="s">
        <v>12</v>
      </c>
      <c r="E91" s="11" t="s">
        <v>31</v>
      </c>
      <c r="F91" s="11">
        <v>80000</v>
      </c>
      <c r="G91" s="11" t="s">
        <v>19</v>
      </c>
      <c r="H91" s="11">
        <v>80000</v>
      </c>
      <c r="I91" s="11" t="s">
        <v>86</v>
      </c>
      <c r="J91" s="11">
        <v>100</v>
      </c>
      <c r="K91" s="11" t="s">
        <v>29</v>
      </c>
      <c r="L91" s="12" t="s">
        <v>21</v>
      </c>
    </row>
    <row r="92" spans="1:12" x14ac:dyDescent="0.25">
      <c r="A92" s="7">
        <v>90</v>
      </c>
      <c r="B92" s="8">
        <v>2021</v>
      </c>
      <c r="C92" s="8" t="s">
        <v>17</v>
      </c>
      <c r="D92" s="8" t="s">
        <v>12</v>
      </c>
      <c r="E92" s="8" t="s">
        <v>87</v>
      </c>
      <c r="F92" s="8">
        <v>75000</v>
      </c>
      <c r="G92" s="8" t="s">
        <v>14</v>
      </c>
      <c r="H92" s="8">
        <v>88654</v>
      </c>
      <c r="I92" s="8" t="s">
        <v>50</v>
      </c>
      <c r="J92" s="8">
        <v>100</v>
      </c>
      <c r="K92" s="8" t="s">
        <v>72</v>
      </c>
      <c r="L92" s="9" t="s">
        <v>16</v>
      </c>
    </row>
    <row r="93" spans="1:12" x14ac:dyDescent="0.25">
      <c r="A93" s="10">
        <v>91</v>
      </c>
      <c r="B93" s="11">
        <v>2021</v>
      </c>
      <c r="C93" s="11" t="s">
        <v>30</v>
      </c>
      <c r="D93" s="11" t="s">
        <v>12</v>
      </c>
      <c r="E93" s="11" t="s">
        <v>46</v>
      </c>
      <c r="F93" s="11">
        <v>65000</v>
      </c>
      <c r="G93" s="11" t="s">
        <v>14</v>
      </c>
      <c r="H93" s="11">
        <v>76833</v>
      </c>
      <c r="I93" s="11" t="s">
        <v>15</v>
      </c>
      <c r="J93" s="11">
        <v>100</v>
      </c>
      <c r="K93" s="11" t="s">
        <v>15</v>
      </c>
      <c r="L93" s="12" t="s">
        <v>21</v>
      </c>
    </row>
    <row r="94" spans="1:12" x14ac:dyDescent="0.25">
      <c r="A94" s="7">
        <v>92</v>
      </c>
      <c r="B94" s="8">
        <v>2021</v>
      </c>
      <c r="C94" s="8" t="s">
        <v>11</v>
      </c>
      <c r="D94" s="8" t="s">
        <v>12</v>
      </c>
      <c r="E94" s="8" t="s">
        <v>41</v>
      </c>
      <c r="F94" s="8">
        <v>1450000</v>
      </c>
      <c r="G94" s="8" t="s">
        <v>39</v>
      </c>
      <c r="H94" s="8">
        <v>19609</v>
      </c>
      <c r="I94" s="8" t="s">
        <v>40</v>
      </c>
      <c r="J94" s="8">
        <v>100</v>
      </c>
      <c r="K94" s="8" t="s">
        <v>40</v>
      </c>
      <c r="L94" s="9" t="s">
        <v>16</v>
      </c>
    </row>
    <row r="95" spans="1:12" x14ac:dyDescent="0.25">
      <c r="A95" s="10">
        <v>93</v>
      </c>
      <c r="B95" s="11">
        <v>2021</v>
      </c>
      <c r="C95" s="11" t="s">
        <v>17</v>
      </c>
      <c r="D95" s="11" t="s">
        <v>12</v>
      </c>
      <c r="E95" s="11" t="s">
        <v>36</v>
      </c>
      <c r="F95" s="11">
        <v>276000</v>
      </c>
      <c r="G95" s="11" t="s">
        <v>19</v>
      </c>
      <c r="H95" s="11">
        <v>276000</v>
      </c>
      <c r="I95" s="11" t="s">
        <v>29</v>
      </c>
      <c r="J95" s="11">
        <v>0</v>
      </c>
      <c r="K95" s="11" t="s">
        <v>29</v>
      </c>
      <c r="L95" s="12" t="s">
        <v>16</v>
      </c>
    </row>
    <row r="96" spans="1:12" x14ac:dyDescent="0.25">
      <c r="A96" s="7">
        <v>94</v>
      </c>
      <c r="B96" s="8">
        <v>2021</v>
      </c>
      <c r="C96" s="8" t="s">
        <v>30</v>
      </c>
      <c r="D96" s="8" t="s">
        <v>12</v>
      </c>
      <c r="E96" s="8" t="s">
        <v>13</v>
      </c>
      <c r="F96" s="8">
        <v>2200000</v>
      </c>
      <c r="G96" s="8" t="s">
        <v>39</v>
      </c>
      <c r="H96" s="8">
        <v>29751</v>
      </c>
      <c r="I96" s="8" t="s">
        <v>40</v>
      </c>
      <c r="J96" s="8">
        <v>50</v>
      </c>
      <c r="K96" s="8" t="s">
        <v>40</v>
      </c>
      <c r="L96" s="9" t="s">
        <v>16</v>
      </c>
    </row>
    <row r="97" spans="1:12" x14ac:dyDescent="0.25">
      <c r="A97" s="10">
        <v>95</v>
      </c>
      <c r="B97" s="11">
        <v>2021</v>
      </c>
      <c r="C97" s="11" t="s">
        <v>11</v>
      </c>
      <c r="D97" s="11" t="s">
        <v>12</v>
      </c>
      <c r="E97" s="11" t="s">
        <v>88</v>
      </c>
      <c r="F97" s="11">
        <v>120000</v>
      </c>
      <c r="G97" s="11" t="s">
        <v>89</v>
      </c>
      <c r="H97" s="11">
        <v>89294</v>
      </c>
      <c r="I97" s="11" t="s">
        <v>90</v>
      </c>
      <c r="J97" s="11">
        <v>50</v>
      </c>
      <c r="K97" s="11" t="s">
        <v>90</v>
      </c>
      <c r="L97" s="12" t="s">
        <v>16</v>
      </c>
    </row>
    <row r="98" spans="1:12" x14ac:dyDescent="0.25">
      <c r="A98" s="7">
        <v>96</v>
      </c>
      <c r="B98" s="8">
        <v>2021</v>
      </c>
      <c r="C98" s="8" t="s">
        <v>30</v>
      </c>
      <c r="D98" s="8" t="s">
        <v>47</v>
      </c>
      <c r="E98" s="8" t="s">
        <v>70</v>
      </c>
      <c r="F98" s="8">
        <v>12000</v>
      </c>
      <c r="G98" s="8" t="s">
        <v>19</v>
      </c>
      <c r="H98" s="8">
        <v>12000</v>
      </c>
      <c r="I98" s="8" t="s">
        <v>91</v>
      </c>
      <c r="J98" s="8">
        <v>100</v>
      </c>
      <c r="K98" s="8" t="s">
        <v>29</v>
      </c>
      <c r="L98" s="9" t="s">
        <v>21</v>
      </c>
    </row>
    <row r="99" spans="1:12" x14ac:dyDescent="0.25">
      <c r="A99" s="10">
        <v>97</v>
      </c>
      <c r="B99" s="11">
        <v>2021</v>
      </c>
      <c r="C99" s="11" t="s">
        <v>11</v>
      </c>
      <c r="D99" s="11" t="s">
        <v>12</v>
      </c>
      <c r="E99" s="11" t="s">
        <v>92</v>
      </c>
      <c r="F99" s="11">
        <v>450000</v>
      </c>
      <c r="G99" s="11" t="s">
        <v>19</v>
      </c>
      <c r="H99" s="11">
        <v>450000</v>
      </c>
      <c r="I99" s="11" t="s">
        <v>29</v>
      </c>
      <c r="J99" s="11">
        <v>100</v>
      </c>
      <c r="K99" s="11" t="s">
        <v>29</v>
      </c>
      <c r="L99" s="12" t="s">
        <v>16</v>
      </c>
    </row>
    <row r="100" spans="1:12" x14ac:dyDescent="0.25">
      <c r="A100" s="7">
        <v>98</v>
      </c>
      <c r="B100" s="8">
        <v>2021</v>
      </c>
      <c r="C100" s="8" t="s">
        <v>30</v>
      </c>
      <c r="D100" s="8" t="s">
        <v>12</v>
      </c>
      <c r="E100" s="8" t="s">
        <v>93</v>
      </c>
      <c r="F100" s="8">
        <v>70000</v>
      </c>
      <c r="G100" s="8" t="s">
        <v>19</v>
      </c>
      <c r="H100" s="8">
        <v>70000</v>
      </c>
      <c r="I100" s="8" t="s">
        <v>29</v>
      </c>
      <c r="J100" s="8">
        <v>100</v>
      </c>
      <c r="K100" s="8" t="s">
        <v>29</v>
      </c>
      <c r="L100" s="9" t="s">
        <v>25</v>
      </c>
    </row>
    <row r="101" spans="1:12" x14ac:dyDescent="0.25">
      <c r="A101" s="10">
        <v>99</v>
      </c>
      <c r="B101" s="11">
        <v>2021</v>
      </c>
      <c r="C101" s="11" t="s">
        <v>11</v>
      </c>
      <c r="D101" s="11" t="s">
        <v>12</v>
      </c>
      <c r="E101" s="11" t="s">
        <v>93</v>
      </c>
      <c r="F101" s="11">
        <v>81000</v>
      </c>
      <c r="G101" s="11" t="s">
        <v>14</v>
      </c>
      <c r="H101" s="11">
        <v>95746</v>
      </c>
      <c r="I101" s="11" t="s">
        <v>15</v>
      </c>
      <c r="J101" s="11">
        <v>100</v>
      </c>
      <c r="K101" s="11" t="s">
        <v>29</v>
      </c>
      <c r="L101" s="12" t="s">
        <v>21</v>
      </c>
    </row>
    <row r="102" spans="1:12" x14ac:dyDescent="0.25">
      <c r="A102" s="7">
        <v>100</v>
      </c>
      <c r="B102" s="8">
        <v>2021</v>
      </c>
      <c r="C102" s="8" t="s">
        <v>11</v>
      </c>
      <c r="D102" s="8" t="s">
        <v>12</v>
      </c>
      <c r="E102" s="8" t="s">
        <v>31</v>
      </c>
      <c r="F102" s="8">
        <v>75000</v>
      </c>
      <c r="G102" s="8" t="s">
        <v>19</v>
      </c>
      <c r="H102" s="8">
        <v>75000</v>
      </c>
      <c r="I102" s="8" t="s">
        <v>29</v>
      </c>
      <c r="J102" s="8">
        <v>0</v>
      </c>
      <c r="K102" s="8" t="s">
        <v>29</v>
      </c>
      <c r="L102" s="9" t="s">
        <v>16</v>
      </c>
    </row>
    <row r="103" spans="1:12" x14ac:dyDescent="0.25">
      <c r="A103" s="10">
        <v>101</v>
      </c>
      <c r="B103" s="11">
        <v>2021</v>
      </c>
      <c r="C103" s="11" t="s">
        <v>17</v>
      </c>
      <c r="D103" s="11" t="s">
        <v>12</v>
      </c>
      <c r="E103" s="11" t="s">
        <v>43</v>
      </c>
      <c r="F103" s="11">
        <v>150000</v>
      </c>
      <c r="G103" s="11" t="s">
        <v>19</v>
      </c>
      <c r="H103" s="11">
        <v>150000</v>
      </c>
      <c r="I103" s="11" t="s">
        <v>29</v>
      </c>
      <c r="J103" s="11">
        <v>100</v>
      </c>
      <c r="K103" s="11" t="s">
        <v>29</v>
      </c>
      <c r="L103" s="12" t="s">
        <v>16</v>
      </c>
    </row>
    <row r="104" spans="1:12" x14ac:dyDescent="0.25">
      <c r="A104" s="7">
        <v>102</v>
      </c>
      <c r="B104" s="8">
        <v>2021</v>
      </c>
      <c r="C104" s="8" t="s">
        <v>11</v>
      </c>
      <c r="D104" s="8" t="s">
        <v>12</v>
      </c>
      <c r="E104" s="8" t="s">
        <v>51</v>
      </c>
      <c r="F104" s="8">
        <v>11000000</v>
      </c>
      <c r="G104" s="8" t="s">
        <v>33</v>
      </c>
      <c r="H104" s="8">
        <v>36259</v>
      </c>
      <c r="I104" s="8" t="s">
        <v>34</v>
      </c>
      <c r="J104" s="8">
        <v>50</v>
      </c>
      <c r="K104" s="8" t="s">
        <v>29</v>
      </c>
      <c r="L104" s="9" t="s">
        <v>16</v>
      </c>
    </row>
    <row r="105" spans="1:12" x14ac:dyDescent="0.25">
      <c r="A105" s="10">
        <v>103</v>
      </c>
      <c r="B105" s="11">
        <v>2021</v>
      </c>
      <c r="C105" s="11" t="s">
        <v>11</v>
      </c>
      <c r="D105" s="11" t="s">
        <v>12</v>
      </c>
      <c r="E105" s="11" t="s">
        <v>31</v>
      </c>
      <c r="F105" s="11">
        <v>62000</v>
      </c>
      <c r="G105" s="11" t="s">
        <v>19</v>
      </c>
      <c r="H105" s="11">
        <v>62000</v>
      </c>
      <c r="I105" s="11" t="s">
        <v>29</v>
      </c>
      <c r="J105" s="11">
        <v>0</v>
      </c>
      <c r="K105" s="11" t="s">
        <v>29</v>
      </c>
      <c r="L105" s="12" t="s">
        <v>16</v>
      </c>
    </row>
    <row r="106" spans="1:12" x14ac:dyDescent="0.25">
      <c r="A106" s="7">
        <v>104</v>
      </c>
      <c r="B106" s="8">
        <v>2021</v>
      </c>
      <c r="C106" s="8" t="s">
        <v>11</v>
      </c>
      <c r="D106" s="8" t="s">
        <v>12</v>
      </c>
      <c r="E106" s="8" t="s">
        <v>13</v>
      </c>
      <c r="F106" s="8">
        <v>73000</v>
      </c>
      <c r="G106" s="8" t="s">
        <v>19</v>
      </c>
      <c r="H106" s="8">
        <v>73000</v>
      </c>
      <c r="I106" s="8" t="s">
        <v>29</v>
      </c>
      <c r="J106" s="8">
        <v>0</v>
      </c>
      <c r="K106" s="8" t="s">
        <v>29</v>
      </c>
      <c r="L106" s="9" t="s">
        <v>16</v>
      </c>
    </row>
    <row r="107" spans="1:12" x14ac:dyDescent="0.25">
      <c r="A107" s="10">
        <v>105</v>
      </c>
      <c r="B107" s="11">
        <v>2021</v>
      </c>
      <c r="C107" s="11" t="s">
        <v>11</v>
      </c>
      <c r="D107" s="11" t="s">
        <v>12</v>
      </c>
      <c r="E107" s="11" t="s">
        <v>31</v>
      </c>
      <c r="F107" s="11">
        <v>37456</v>
      </c>
      <c r="G107" s="11" t="s">
        <v>23</v>
      </c>
      <c r="H107" s="11">
        <v>51519</v>
      </c>
      <c r="I107" s="11" t="s">
        <v>24</v>
      </c>
      <c r="J107" s="11">
        <v>50</v>
      </c>
      <c r="K107" s="11" t="s">
        <v>24</v>
      </c>
      <c r="L107" s="12" t="s">
        <v>16</v>
      </c>
    </row>
    <row r="108" spans="1:12" x14ac:dyDescent="0.25">
      <c r="A108" s="7">
        <v>106</v>
      </c>
      <c r="B108" s="8">
        <v>2021</v>
      </c>
      <c r="C108" s="8" t="s">
        <v>11</v>
      </c>
      <c r="D108" s="8" t="s">
        <v>12</v>
      </c>
      <c r="E108" s="8" t="s">
        <v>55</v>
      </c>
      <c r="F108" s="8">
        <v>235000</v>
      </c>
      <c r="G108" s="8" t="s">
        <v>61</v>
      </c>
      <c r="H108" s="8">
        <v>187442</v>
      </c>
      <c r="I108" s="8" t="s">
        <v>62</v>
      </c>
      <c r="J108" s="8">
        <v>100</v>
      </c>
      <c r="K108" s="8" t="s">
        <v>62</v>
      </c>
      <c r="L108" s="9" t="s">
        <v>16</v>
      </c>
    </row>
    <row r="109" spans="1:12" x14ac:dyDescent="0.25">
      <c r="A109" s="10">
        <v>107</v>
      </c>
      <c r="B109" s="11">
        <v>2021</v>
      </c>
      <c r="C109" s="11" t="s">
        <v>17</v>
      </c>
      <c r="D109" s="11" t="s">
        <v>12</v>
      </c>
      <c r="E109" s="11" t="s">
        <v>43</v>
      </c>
      <c r="F109" s="11">
        <v>115000</v>
      </c>
      <c r="G109" s="11" t="s">
        <v>19</v>
      </c>
      <c r="H109" s="11">
        <v>115000</v>
      </c>
      <c r="I109" s="11" t="s">
        <v>29</v>
      </c>
      <c r="J109" s="11">
        <v>100</v>
      </c>
      <c r="K109" s="11" t="s">
        <v>29</v>
      </c>
      <c r="L109" s="12" t="s">
        <v>21</v>
      </c>
    </row>
    <row r="110" spans="1:12" x14ac:dyDescent="0.25">
      <c r="A110" s="7">
        <v>108</v>
      </c>
      <c r="B110" s="8">
        <v>2021</v>
      </c>
      <c r="C110" s="8" t="s">
        <v>17</v>
      </c>
      <c r="D110" s="8" t="s">
        <v>12</v>
      </c>
      <c r="E110" s="8" t="s">
        <v>43</v>
      </c>
      <c r="F110" s="8">
        <v>150000</v>
      </c>
      <c r="G110" s="8" t="s">
        <v>19</v>
      </c>
      <c r="H110" s="8">
        <v>150000</v>
      </c>
      <c r="I110" s="8" t="s">
        <v>29</v>
      </c>
      <c r="J110" s="8">
        <v>100</v>
      </c>
      <c r="K110" s="8" t="s">
        <v>29</v>
      </c>
      <c r="L110" s="9" t="s">
        <v>25</v>
      </c>
    </row>
    <row r="111" spans="1:12" x14ac:dyDescent="0.25">
      <c r="A111" s="10">
        <v>109</v>
      </c>
      <c r="B111" s="11">
        <v>2021</v>
      </c>
      <c r="C111" s="11" t="s">
        <v>30</v>
      </c>
      <c r="D111" s="11" t="s">
        <v>12</v>
      </c>
      <c r="E111" s="11" t="s">
        <v>43</v>
      </c>
      <c r="F111" s="11">
        <v>2250000</v>
      </c>
      <c r="G111" s="11" t="s">
        <v>39</v>
      </c>
      <c r="H111" s="11">
        <v>30428</v>
      </c>
      <c r="I111" s="11" t="s">
        <v>40</v>
      </c>
      <c r="J111" s="11">
        <v>100</v>
      </c>
      <c r="K111" s="11" t="s">
        <v>40</v>
      </c>
      <c r="L111" s="12" t="s">
        <v>16</v>
      </c>
    </row>
    <row r="112" spans="1:12" x14ac:dyDescent="0.25">
      <c r="A112" s="7">
        <v>110</v>
      </c>
      <c r="B112" s="8">
        <v>2021</v>
      </c>
      <c r="C112" s="8" t="s">
        <v>17</v>
      </c>
      <c r="D112" s="8" t="s">
        <v>12</v>
      </c>
      <c r="E112" s="8" t="s">
        <v>28</v>
      </c>
      <c r="F112" s="8">
        <v>80000</v>
      </c>
      <c r="G112" s="8" t="s">
        <v>14</v>
      </c>
      <c r="H112" s="8">
        <v>94564</v>
      </c>
      <c r="I112" s="8" t="s">
        <v>15</v>
      </c>
      <c r="J112" s="8">
        <v>50</v>
      </c>
      <c r="K112" s="8" t="s">
        <v>15</v>
      </c>
      <c r="L112" s="9" t="s">
        <v>16</v>
      </c>
    </row>
    <row r="113" spans="1:12" x14ac:dyDescent="0.25">
      <c r="A113" s="10">
        <v>111</v>
      </c>
      <c r="B113" s="11">
        <v>2021</v>
      </c>
      <c r="C113" s="11" t="s">
        <v>17</v>
      </c>
      <c r="D113" s="11" t="s">
        <v>12</v>
      </c>
      <c r="E113" s="11" t="s">
        <v>94</v>
      </c>
      <c r="F113" s="11">
        <v>82500</v>
      </c>
      <c r="G113" s="11" t="s">
        <v>23</v>
      </c>
      <c r="H113" s="11">
        <v>113476</v>
      </c>
      <c r="I113" s="11" t="s">
        <v>24</v>
      </c>
      <c r="J113" s="11">
        <v>100</v>
      </c>
      <c r="K113" s="11" t="s">
        <v>24</v>
      </c>
      <c r="L113" s="12" t="s">
        <v>25</v>
      </c>
    </row>
    <row r="114" spans="1:12" x14ac:dyDescent="0.25">
      <c r="A114" s="7">
        <v>112</v>
      </c>
      <c r="B114" s="8">
        <v>2021</v>
      </c>
      <c r="C114" s="8" t="s">
        <v>17</v>
      </c>
      <c r="D114" s="8" t="s">
        <v>12</v>
      </c>
      <c r="E114" s="8" t="s">
        <v>36</v>
      </c>
      <c r="F114" s="8">
        <v>75000</v>
      </c>
      <c r="G114" s="8" t="s">
        <v>23</v>
      </c>
      <c r="H114" s="8">
        <v>103160</v>
      </c>
      <c r="I114" s="8" t="s">
        <v>24</v>
      </c>
      <c r="J114" s="8">
        <v>100</v>
      </c>
      <c r="K114" s="8" t="s">
        <v>24</v>
      </c>
      <c r="L114" s="9" t="s">
        <v>21</v>
      </c>
    </row>
    <row r="115" spans="1:12" x14ac:dyDescent="0.25">
      <c r="A115" s="10">
        <v>113</v>
      </c>
      <c r="B115" s="11">
        <v>2021</v>
      </c>
      <c r="C115" s="11" t="s">
        <v>30</v>
      </c>
      <c r="D115" s="11" t="s">
        <v>47</v>
      </c>
      <c r="E115" s="11" t="s">
        <v>70</v>
      </c>
      <c r="F115" s="11">
        <v>12000</v>
      </c>
      <c r="G115" s="11" t="s">
        <v>19</v>
      </c>
      <c r="H115" s="11">
        <v>12000</v>
      </c>
      <c r="I115" s="11" t="s">
        <v>42</v>
      </c>
      <c r="J115" s="11">
        <v>100</v>
      </c>
      <c r="K115" s="11" t="s">
        <v>29</v>
      </c>
      <c r="L115" s="12" t="s">
        <v>25</v>
      </c>
    </row>
    <row r="116" spans="1:12" x14ac:dyDescent="0.25">
      <c r="A116" s="7">
        <v>114</v>
      </c>
      <c r="B116" s="8">
        <v>2021</v>
      </c>
      <c r="C116" s="8" t="s">
        <v>11</v>
      </c>
      <c r="D116" s="8" t="s">
        <v>12</v>
      </c>
      <c r="E116" s="8" t="s">
        <v>43</v>
      </c>
      <c r="F116" s="8">
        <v>38400</v>
      </c>
      <c r="G116" s="8" t="s">
        <v>14</v>
      </c>
      <c r="H116" s="8">
        <v>45391</v>
      </c>
      <c r="I116" s="8" t="s">
        <v>56</v>
      </c>
      <c r="J116" s="8">
        <v>100</v>
      </c>
      <c r="K116" s="8" t="s">
        <v>56</v>
      </c>
      <c r="L116" s="9" t="s">
        <v>16</v>
      </c>
    </row>
    <row r="117" spans="1:12" x14ac:dyDescent="0.25">
      <c r="A117" s="10">
        <v>115</v>
      </c>
      <c r="B117" s="11">
        <v>2021</v>
      </c>
      <c r="C117" s="11" t="s">
        <v>30</v>
      </c>
      <c r="D117" s="11" t="s">
        <v>12</v>
      </c>
      <c r="E117" s="11" t="s">
        <v>18</v>
      </c>
      <c r="F117" s="11">
        <v>225000</v>
      </c>
      <c r="G117" s="11" t="s">
        <v>19</v>
      </c>
      <c r="H117" s="11">
        <v>225000</v>
      </c>
      <c r="I117" s="11" t="s">
        <v>29</v>
      </c>
      <c r="J117" s="11">
        <v>100</v>
      </c>
      <c r="K117" s="11" t="s">
        <v>29</v>
      </c>
      <c r="L117" s="12" t="s">
        <v>16</v>
      </c>
    </row>
    <row r="118" spans="1:12" x14ac:dyDescent="0.25">
      <c r="A118" s="7">
        <v>116</v>
      </c>
      <c r="B118" s="8">
        <v>2021</v>
      </c>
      <c r="C118" s="8" t="s">
        <v>11</v>
      </c>
      <c r="D118" s="8" t="s">
        <v>12</v>
      </c>
      <c r="E118" s="8" t="s">
        <v>13</v>
      </c>
      <c r="F118" s="8">
        <v>50000</v>
      </c>
      <c r="G118" s="8" t="s">
        <v>19</v>
      </c>
      <c r="H118" s="8">
        <v>50000</v>
      </c>
      <c r="I118" s="8" t="s">
        <v>65</v>
      </c>
      <c r="J118" s="8">
        <v>100</v>
      </c>
      <c r="K118" s="8" t="s">
        <v>65</v>
      </c>
      <c r="L118" s="9" t="s">
        <v>16</v>
      </c>
    </row>
    <row r="119" spans="1:12" x14ac:dyDescent="0.25">
      <c r="A119" s="10">
        <v>117</v>
      </c>
      <c r="B119" s="11">
        <v>2021</v>
      </c>
      <c r="C119" s="11" t="s">
        <v>11</v>
      </c>
      <c r="D119" s="11" t="s">
        <v>12</v>
      </c>
      <c r="E119" s="11" t="s">
        <v>95</v>
      </c>
      <c r="F119" s="11">
        <v>34000</v>
      </c>
      <c r="G119" s="11" t="s">
        <v>14</v>
      </c>
      <c r="H119" s="11">
        <v>40189</v>
      </c>
      <c r="I119" s="11" t="s">
        <v>50</v>
      </c>
      <c r="J119" s="11">
        <v>100</v>
      </c>
      <c r="K119" s="11" t="s">
        <v>50</v>
      </c>
      <c r="L119" s="12" t="s">
        <v>25</v>
      </c>
    </row>
    <row r="120" spans="1:12" x14ac:dyDescent="0.25">
      <c r="A120" s="7">
        <v>118</v>
      </c>
      <c r="B120" s="8">
        <v>2021</v>
      </c>
      <c r="C120" s="8" t="s">
        <v>30</v>
      </c>
      <c r="D120" s="8" t="s">
        <v>12</v>
      </c>
      <c r="E120" s="8" t="s">
        <v>31</v>
      </c>
      <c r="F120" s="8">
        <v>90000</v>
      </c>
      <c r="G120" s="8" t="s">
        <v>19</v>
      </c>
      <c r="H120" s="8">
        <v>90000</v>
      </c>
      <c r="I120" s="8" t="s">
        <v>29</v>
      </c>
      <c r="J120" s="8">
        <v>100</v>
      </c>
      <c r="K120" s="8" t="s">
        <v>29</v>
      </c>
      <c r="L120" s="9" t="s">
        <v>21</v>
      </c>
    </row>
    <row r="121" spans="1:12" x14ac:dyDescent="0.25">
      <c r="A121" s="10">
        <v>119</v>
      </c>
      <c r="B121" s="11">
        <v>2021</v>
      </c>
      <c r="C121" s="11" t="s">
        <v>11</v>
      </c>
      <c r="D121" s="11" t="s">
        <v>12</v>
      </c>
      <c r="E121" s="11" t="s">
        <v>43</v>
      </c>
      <c r="F121" s="11">
        <v>200000</v>
      </c>
      <c r="G121" s="11" t="s">
        <v>19</v>
      </c>
      <c r="H121" s="11">
        <v>200000</v>
      </c>
      <c r="I121" s="11" t="s">
        <v>29</v>
      </c>
      <c r="J121" s="11">
        <v>100</v>
      </c>
      <c r="K121" s="11" t="s">
        <v>29</v>
      </c>
      <c r="L121" s="12" t="s">
        <v>16</v>
      </c>
    </row>
    <row r="122" spans="1:12" x14ac:dyDescent="0.25">
      <c r="A122" s="7">
        <v>120</v>
      </c>
      <c r="B122" s="8">
        <v>2021</v>
      </c>
      <c r="C122" s="8" t="s">
        <v>11</v>
      </c>
      <c r="D122" s="8" t="s">
        <v>12</v>
      </c>
      <c r="E122" s="8" t="s">
        <v>22</v>
      </c>
      <c r="F122" s="8">
        <v>60000</v>
      </c>
      <c r="G122" s="8" t="s">
        <v>19</v>
      </c>
      <c r="H122" s="8">
        <v>60000</v>
      </c>
      <c r="I122" s="8" t="s">
        <v>67</v>
      </c>
      <c r="J122" s="8">
        <v>50</v>
      </c>
      <c r="K122" s="8" t="s">
        <v>96</v>
      </c>
      <c r="L122" s="9" t="s">
        <v>25</v>
      </c>
    </row>
    <row r="123" spans="1:12" x14ac:dyDescent="0.25">
      <c r="A123" s="10">
        <v>121</v>
      </c>
      <c r="B123" s="11">
        <v>2021</v>
      </c>
      <c r="C123" s="11" t="s">
        <v>17</v>
      </c>
      <c r="D123" s="11" t="s">
        <v>12</v>
      </c>
      <c r="E123" s="11" t="s">
        <v>97</v>
      </c>
      <c r="F123" s="11">
        <v>200000</v>
      </c>
      <c r="G123" s="11" t="s">
        <v>19</v>
      </c>
      <c r="H123" s="11">
        <v>200000</v>
      </c>
      <c r="I123" s="11" t="s">
        <v>29</v>
      </c>
      <c r="J123" s="11">
        <v>100</v>
      </c>
      <c r="K123" s="11" t="s">
        <v>29</v>
      </c>
      <c r="L123" s="12" t="s">
        <v>25</v>
      </c>
    </row>
    <row r="124" spans="1:12" x14ac:dyDescent="0.25">
      <c r="A124" s="7">
        <v>122</v>
      </c>
      <c r="B124" s="8">
        <v>2021</v>
      </c>
      <c r="C124" s="8" t="s">
        <v>30</v>
      </c>
      <c r="D124" s="8" t="s">
        <v>12</v>
      </c>
      <c r="E124" s="8" t="s">
        <v>31</v>
      </c>
      <c r="F124" s="8">
        <v>50000</v>
      </c>
      <c r="G124" s="8" t="s">
        <v>19</v>
      </c>
      <c r="H124" s="8">
        <v>50000</v>
      </c>
      <c r="I124" s="8" t="s">
        <v>29</v>
      </c>
      <c r="J124" s="8">
        <v>100</v>
      </c>
      <c r="K124" s="8" t="s">
        <v>29</v>
      </c>
      <c r="L124" s="9" t="s">
        <v>25</v>
      </c>
    </row>
    <row r="125" spans="1:12" x14ac:dyDescent="0.25">
      <c r="A125" s="10">
        <v>123</v>
      </c>
      <c r="B125" s="11">
        <v>2021</v>
      </c>
      <c r="C125" s="11" t="s">
        <v>30</v>
      </c>
      <c r="D125" s="11" t="s">
        <v>12</v>
      </c>
      <c r="E125" s="11" t="s">
        <v>84</v>
      </c>
      <c r="F125" s="11">
        <v>80000</v>
      </c>
      <c r="G125" s="11" t="s">
        <v>23</v>
      </c>
      <c r="H125" s="11">
        <v>110037</v>
      </c>
      <c r="I125" s="11" t="s">
        <v>24</v>
      </c>
      <c r="J125" s="11">
        <v>0</v>
      </c>
      <c r="K125" s="11" t="s">
        <v>24</v>
      </c>
      <c r="L125" s="12" t="s">
        <v>16</v>
      </c>
    </row>
    <row r="126" spans="1:12" x14ac:dyDescent="0.25">
      <c r="A126" s="7">
        <v>124</v>
      </c>
      <c r="B126" s="8">
        <v>2021</v>
      </c>
      <c r="C126" s="8" t="s">
        <v>30</v>
      </c>
      <c r="D126" s="8" t="s">
        <v>47</v>
      </c>
      <c r="E126" s="8" t="s">
        <v>31</v>
      </c>
      <c r="F126" s="8">
        <v>8760</v>
      </c>
      <c r="G126" s="8" t="s">
        <v>14</v>
      </c>
      <c r="H126" s="8">
        <v>10354</v>
      </c>
      <c r="I126" s="8" t="s">
        <v>67</v>
      </c>
      <c r="J126" s="8">
        <v>50</v>
      </c>
      <c r="K126" s="8" t="s">
        <v>67</v>
      </c>
      <c r="L126" s="9" t="s">
        <v>25</v>
      </c>
    </row>
    <row r="127" spans="1:12" x14ac:dyDescent="0.25">
      <c r="A127" s="10">
        <v>125</v>
      </c>
      <c r="B127" s="11">
        <v>2021</v>
      </c>
      <c r="C127" s="11" t="s">
        <v>11</v>
      </c>
      <c r="D127" s="11" t="s">
        <v>12</v>
      </c>
      <c r="E127" s="11" t="s">
        <v>76</v>
      </c>
      <c r="F127" s="11">
        <v>151000</v>
      </c>
      <c r="G127" s="11" t="s">
        <v>19</v>
      </c>
      <c r="H127" s="11">
        <v>151000</v>
      </c>
      <c r="I127" s="11" t="s">
        <v>29</v>
      </c>
      <c r="J127" s="11">
        <v>100</v>
      </c>
      <c r="K127" s="11" t="s">
        <v>29</v>
      </c>
      <c r="L127" s="12" t="s">
        <v>16</v>
      </c>
    </row>
    <row r="128" spans="1:12" x14ac:dyDescent="0.25">
      <c r="A128" s="7">
        <v>126</v>
      </c>
      <c r="B128" s="8">
        <v>2021</v>
      </c>
      <c r="C128" s="8" t="s">
        <v>17</v>
      </c>
      <c r="D128" s="8" t="s">
        <v>12</v>
      </c>
      <c r="E128" s="8" t="s">
        <v>18</v>
      </c>
      <c r="F128" s="8">
        <v>120000</v>
      </c>
      <c r="G128" s="8" t="s">
        <v>19</v>
      </c>
      <c r="H128" s="8">
        <v>120000</v>
      </c>
      <c r="I128" s="8" t="s">
        <v>29</v>
      </c>
      <c r="J128" s="8">
        <v>50</v>
      </c>
      <c r="K128" s="8" t="s">
        <v>29</v>
      </c>
      <c r="L128" s="9" t="s">
        <v>21</v>
      </c>
    </row>
    <row r="129" spans="1:12" x14ac:dyDescent="0.25">
      <c r="A129" s="10">
        <v>127</v>
      </c>
      <c r="B129" s="11">
        <v>2021</v>
      </c>
      <c r="C129" s="11" t="s">
        <v>11</v>
      </c>
      <c r="D129" s="11" t="s">
        <v>12</v>
      </c>
      <c r="E129" s="11" t="s">
        <v>13</v>
      </c>
      <c r="F129" s="11">
        <v>700000</v>
      </c>
      <c r="G129" s="11" t="s">
        <v>39</v>
      </c>
      <c r="H129" s="11">
        <v>9466</v>
      </c>
      <c r="I129" s="11" t="s">
        <v>40</v>
      </c>
      <c r="J129" s="11">
        <v>0</v>
      </c>
      <c r="K129" s="11" t="s">
        <v>40</v>
      </c>
      <c r="L129" s="12" t="s">
        <v>21</v>
      </c>
    </row>
    <row r="130" spans="1:12" x14ac:dyDescent="0.25">
      <c r="A130" s="7">
        <v>128</v>
      </c>
      <c r="B130" s="8">
        <v>2021</v>
      </c>
      <c r="C130" s="8" t="s">
        <v>30</v>
      </c>
      <c r="D130" s="8" t="s">
        <v>12</v>
      </c>
      <c r="E130" s="8" t="s">
        <v>28</v>
      </c>
      <c r="F130" s="8">
        <v>20000</v>
      </c>
      <c r="G130" s="8" t="s">
        <v>19</v>
      </c>
      <c r="H130" s="8">
        <v>20000</v>
      </c>
      <c r="I130" s="8" t="s">
        <v>40</v>
      </c>
      <c r="J130" s="8">
        <v>100</v>
      </c>
      <c r="K130" s="8" t="s">
        <v>40</v>
      </c>
      <c r="L130" s="9" t="s">
        <v>21</v>
      </c>
    </row>
    <row r="131" spans="1:12" x14ac:dyDescent="0.25">
      <c r="A131" s="10">
        <v>129</v>
      </c>
      <c r="B131" s="11">
        <v>2021</v>
      </c>
      <c r="C131" s="11" t="s">
        <v>17</v>
      </c>
      <c r="D131" s="11" t="s">
        <v>12</v>
      </c>
      <c r="E131" s="11" t="s">
        <v>32</v>
      </c>
      <c r="F131" s="11">
        <v>3000000</v>
      </c>
      <c r="G131" s="11" t="s">
        <v>39</v>
      </c>
      <c r="H131" s="11">
        <v>40570</v>
      </c>
      <c r="I131" s="11" t="s">
        <v>40</v>
      </c>
      <c r="J131" s="11">
        <v>50</v>
      </c>
      <c r="K131" s="11" t="s">
        <v>40</v>
      </c>
      <c r="L131" s="12" t="s">
        <v>16</v>
      </c>
    </row>
    <row r="132" spans="1:12" x14ac:dyDescent="0.25">
      <c r="A132" s="7">
        <v>130</v>
      </c>
      <c r="B132" s="8">
        <v>2021</v>
      </c>
      <c r="C132" s="8" t="s">
        <v>30</v>
      </c>
      <c r="D132" s="8" t="s">
        <v>12</v>
      </c>
      <c r="E132" s="8" t="s">
        <v>98</v>
      </c>
      <c r="F132" s="8">
        <v>100000</v>
      </c>
      <c r="G132" s="8" t="s">
        <v>19</v>
      </c>
      <c r="H132" s="8">
        <v>100000</v>
      </c>
      <c r="I132" s="8" t="s">
        <v>99</v>
      </c>
      <c r="J132" s="8">
        <v>50</v>
      </c>
      <c r="K132" s="8" t="s">
        <v>99</v>
      </c>
      <c r="L132" s="9" t="s">
        <v>21</v>
      </c>
    </row>
    <row r="133" spans="1:12" x14ac:dyDescent="0.25">
      <c r="A133" s="10">
        <v>131</v>
      </c>
      <c r="B133" s="11">
        <v>2021</v>
      </c>
      <c r="C133" s="11" t="s">
        <v>30</v>
      </c>
      <c r="D133" s="11" t="s">
        <v>12</v>
      </c>
      <c r="E133" s="11" t="s">
        <v>13</v>
      </c>
      <c r="F133" s="11">
        <v>42000</v>
      </c>
      <c r="G133" s="11" t="s">
        <v>14</v>
      </c>
      <c r="H133" s="11">
        <v>49646</v>
      </c>
      <c r="I133" s="11" t="s">
        <v>38</v>
      </c>
      <c r="J133" s="11">
        <v>50</v>
      </c>
      <c r="K133" s="11" t="s">
        <v>38</v>
      </c>
      <c r="L133" s="12" t="s">
        <v>25</v>
      </c>
    </row>
    <row r="134" spans="1:12" x14ac:dyDescent="0.25">
      <c r="A134" s="7">
        <v>132</v>
      </c>
      <c r="B134" s="8">
        <v>2021</v>
      </c>
      <c r="C134" s="8" t="s">
        <v>11</v>
      </c>
      <c r="D134" s="8" t="s">
        <v>12</v>
      </c>
      <c r="E134" s="8" t="s">
        <v>100</v>
      </c>
      <c r="F134" s="8">
        <v>38400</v>
      </c>
      <c r="G134" s="8" t="s">
        <v>19</v>
      </c>
      <c r="H134" s="8">
        <v>38400</v>
      </c>
      <c r="I134" s="8" t="s">
        <v>101</v>
      </c>
      <c r="J134" s="8">
        <v>100</v>
      </c>
      <c r="K134" s="8" t="s">
        <v>29</v>
      </c>
      <c r="L134" s="9" t="s">
        <v>25</v>
      </c>
    </row>
    <row r="135" spans="1:12" x14ac:dyDescent="0.25">
      <c r="A135" s="10">
        <v>133</v>
      </c>
      <c r="B135" s="11">
        <v>2021</v>
      </c>
      <c r="C135" s="11" t="s">
        <v>17</v>
      </c>
      <c r="D135" s="11" t="s">
        <v>12</v>
      </c>
      <c r="E135" s="11" t="s">
        <v>74</v>
      </c>
      <c r="F135" s="11">
        <v>24000</v>
      </c>
      <c r="G135" s="11" t="s">
        <v>19</v>
      </c>
      <c r="H135" s="11">
        <v>24000</v>
      </c>
      <c r="I135" s="11" t="s">
        <v>91</v>
      </c>
      <c r="J135" s="11">
        <v>100</v>
      </c>
      <c r="K135" s="11" t="s">
        <v>91</v>
      </c>
      <c r="L135" s="12" t="s">
        <v>25</v>
      </c>
    </row>
    <row r="136" spans="1:12" x14ac:dyDescent="0.25">
      <c r="A136" s="7">
        <v>134</v>
      </c>
      <c r="B136" s="8">
        <v>2021</v>
      </c>
      <c r="C136" s="8" t="s">
        <v>30</v>
      </c>
      <c r="D136" s="8" t="s">
        <v>12</v>
      </c>
      <c r="E136" s="8" t="s">
        <v>13</v>
      </c>
      <c r="F136" s="8">
        <v>100000</v>
      </c>
      <c r="G136" s="8" t="s">
        <v>19</v>
      </c>
      <c r="H136" s="8">
        <v>100000</v>
      </c>
      <c r="I136" s="8" t="s">
        <v>29</v>
      </c>
      <c r="J136" s="8">
        <v>0</v>
      </c>
      <c r="K136" s="8" t="s">
        <v>29</v>
      </c>
      <c r="L136" s="9" t="s">
        <v>21</v>
      </c>
    </row>
    <row r="137" spans="1:12" x14ac:dyDescent="0.25">
      <c r="A137" s="10">
        <v>135</v>
      </c>
      <c r="B137" s="11">
        <v>2021</v>
      </c>
      <c r="C137" s="11" t="s">
        <v>11</v>
      </c>
      <c r="D137" s="11" t="s">
        <v>12</v>
      </c>
      <c r="E137" s="11" t="s">
        <v>31</v>
      </c>
      <c r="F137" s="11">
        <v>90000</v>
      </c>
      <c r="G137" s="11" t="s">
        <v>19</v>
      </c>
      <c r="H137" s="11">
        <v>90000</v>
      </c>
      <c r="I137" s="11" t="s">
        <v>29</v>
      </c>
      <c r="J137" s="11">
        <v>100</v>
      </c>
      <c r="K137" s="11" t="s">
        <v>29</v>
      </c>
      <c r="L137" s="12" t="s">
        <v>25</v>
      </c>
    </row>
    <row r="138" spans="1:12" x14ac:dyDescent="0.25">
      <c r="A138" s="7">
        <v>136</v>
      </c>
      <c r="B138" s="8">
        <v>2021</v>
      </c>
      <c r="C138" s="8" t="s">
        <v>11</v>
      </c>
      <c r="D138" s="8" t="s">
        <v>12</v>
      </c>
      <c r="E138" s="8" t="s">
        <v>69</v>
      </c>
      <c r="F138" s="8">
        <v>7000000</v>
      </c>
      <c r="G138" s="8" t="s">
        <v>44</v>
      </c>
      <c r="H138" s="8">
        <v>63711</v>
      </c>
      <c r="I138" s="8" t="s">
        <v>20</v>
      </c>
      <c r="J138" s="8">
        <v>50</v>
      </c>
      <c r="K138" s="8" t="s">
        <v>20</v>
      </c>
      <c r="L138" s="9" t="s">
        <v>21</v>
      </c>
    </row>
    <row r="139" spans="1:12" x14ac:dyDescent="0.25">
      <c r="A139" s="10">
        <v>137</v>
      </c>
      <c r="B139" s="11">
        <v>2021</v>
      </c>
      <c r="C139" s="11" t="s">
        <v>11</v>
      </c>
      <c r="D139" s="11" t="s">
        <v>12</v>
      </c>
      <c r="E139" s="11" t="s">
        <v>69</v>
      </c>
      <c r="F139" s="11">
        <v>8500000</v>
      </c>
      <c r="G139" s="11" t="s">
        <v>44</v>
      </c>
      <c r="H139" s="11">
        <v>77364</v>
      </c>
      <c r="I139" s="11" t="s">
        <v>20</v>
      </c>
      <c r="J139" s="11">
        <v>50</v>
      </c>
      <c r="K139" s="11" t="s">
        <v>20</v>
      </c>
      <c r="L139" s="12" t="s">
        <v>21</v>
      </c>
    </row>
    <row r="140" spans="1:12" x14ac:dyDescent="0.25">
      <c r="A140" s="7">
        <v>138</v>
      </c>
      <c r="B140" s="8">
        <v>2021</v>
      </c>
      <c r="C140" s="8" t="s">
        <v>17</v>
      </c>
      <c r="D140" s="8" t="s">
        <v>12</v>
      </c>
      <c r="E140" s="8" t="s">
        <v>76</v>
      </c>
      <c r="F140" s="8">
        <v>220000</v>
      </c>
      <c r="G140" s="8" t="s">
        <v>19</v>
      </c>
      <c r="H140" s="8">
        <v>220000</v>
      </c>
      <c r="I140" s="8" t="s">
        <v>29</v>
      </c>
      <c r="J140" s="8">
        <v>0</v>
      </c>
      <c r="K140" s="8" t="s">
        <v>29</v>
      </c>
      <c r="L140" s="9" t="s">
        <v>16</v>
      </c>
    </row>
    <row r="141" spans="1:12" x14ac:dyDescent="0.25">
      <c r="A141" s="10">
        <v>139</v>
      </c>
      <c r="B141" s="11">
        <v>2021</v>
      </c>
      <c r="C141" s="11" t="s">
        <v>30</v>
      </c>
      <c r="D141" s="11" t="s">
        <v>12</v>
      </c>
      <c r="E141" s="11" t="s">
        <v>13</v>
      </c>
      <c r="F141" s="11">
        <v>80000</v>
      </c>
      <c r="G141" s="11" t="s">
        <v>19</v>
      </c>
      <c r="H141" s="11">
        <v>80000</v>
      </c>
      <c r="I141" s="11" t="s">
        <v>29</v>
      </c>
      <c r="J141" s="11">
        <v>100</v>
      </c>
      <c r="K141" s="11" t="s">
        <v>29</v>
      </c>
      <c r="L141" s="12" t="s">
        <v>25</v>
      </c>
    </row>
    <row r="142" spans="1:12" x14ac:dyDescent="0.25">
      <c r="A142" s="7">
        <v>140</v>
      </c>
      <c r="B142" s="8">
        <v>2021</v>
      </c>
      <c r="C142" s="8" t="s">
        <v>11</v>
      </c>
      <c r="D142" s="8" t="s">
        <v>12</v>
      </c>
      <c r="E142" s="8" t="s">
        <v>31</v>
      </c>
      <c r="F142" s="8">
        <v>135000</v>
      </c>
      <c r="G142" s="8" t="s">
        <v>19</v>
      </c>
      <c r="H142" s="8">
        <v>135000</v>
      </c>
      <c r="I142" s="8" t="s">
        <v>29</v>
      </c>
      <c r="J142" s="8">
        <v>100</v>
      </c>
      <c r="K142" s="8" t="s">
        <v>29</v>
      </c>
      <c r="L142" s="9" t="s">
        <v>16</v>
      </c>
    </row>
    <row r="143" spans="1:12" x14ac:dyDescent="0.25">
      <c r="A143" s="10">
        <v>141</v>
      </c>
      <c r="B143" s="11">
        <v>2021</v>
      </c>
      <c r="C143" s="11" t="s">
        <v>17</v>
      </c>
      <c r="D143" s="11" t="s">
        <v>12</v>
      </c>
      <c r="E143" s="11" t="s">
        <v>79</v>
      </c>
      <c r="F143" s="11">
        <v>240000</v>
      </c>
      <c r="G143" s="11" t="s">
        <v>19</v>
      </c>
      <c r="H143" s="11">
        <v>240000</v>
      </c>
      <c r="I143" s="11" t="s">
        <v>29</v>
      </c>
      <c r="J143" s="11">
        <v>0</v>
      </c>
      <c r="K143" s="11" t="s">
        <v>29</v>
      </c>
      <c r="L143" s="12" t="s">
        <v>16</v>
      </c>
    </row>
    <row r="144" spans="1:12" x14ac:dyDescent="0.25">
      <c r="A144" s="7">
        <v>142</v>
      </c>
      <c r="B144" s="8">
        <v>2021</v>
      </c>
      <c r="C144" s="8" t="s">
        <v>17</v>
      </c>
      <c r="D144" s="8" t="s">
        <v>12</v>
      </c>
      <c r="E144" s="8" t="s">
        <v>63</v>
      </c>
      <c r="F144" s="8">
        <v>150000</v>
      </c>
      <c r="G144" s="8" t="s">
        <v>19</v>
      </c>
      <c r="H144" s="8">
        <v>150000</v>
      </c>
      <c r="I144" s="8" t="s">
        <v>29</v>
      </c>
      <c r="J144" s="8">
        <v>0</v>
      </c>
      <c r="K144" s="8" t="s">
        <v>29</v>
      </c>
      <c r="L144" s="9" t="s">
        <v>16</v>
      </c>
    </row>
    <row r="145" spans="1:12" x14ac:dyDescent="0.25">
      <c r="A145" s="10">
        <v>143</v>
      </c>
      <c r="B145" s="11">
        <v>2021</v>
      </c>
      <c r="C145" s="11" t="s">
        <v>11</v>
      </c>
      <c r="D145" s="11" t="s">
        <v>12</v>
      </c>
      <c r="E145" s="11" t="s">
        <v>13</v>
      </c>
      <c r="F145" s="11">
        <v>82500</v>
      </c>
      <c r="G145" s="11" t="s">
        <v>19</v>
      </c>
      <c r="H145" s="11">
        <v>82500</v>
      </c>
      <c r="I145" s="11" t="s">
        <v>29</v>
      </c>
      <c r="J145" s="11">
        <v>100</v>
      </c>
      <c r="K145" s="11" t="s">
        <v>29</v>
      </c>
      <c r="L145" s="12" t="s">
        <v>21</v>
      </c>
    </row>
    <row r="146" spans="1:12" x14ac:dyDescent="0.25">
      <c r="A146" s="7">
        <v>144</v>
      </c>
      <c r="B146" s="8">
        <v>2021</v>
      </c>
      <c r="C146" s="8" t="s">
        <v>11</v>
      </c>
      <c r="D146" s="8" t="s">
        <v>12</v>
      </c>
      <c r="E146" s="8" t="s">
        <v>43</v>
      </c>
      <c r="F146" s="8">
        <v>100000</v>
      </c>
      <c r="G146" s="8" t="s">
        <v>19</v>
      </c>
      <c r="H146" s="8">
        <v>100000</v>
      </c>
      <c r="I146" s="8" t="s">
        <v>29</v>
      </c>
      <c r="J146" s="8">
        <v>100</v>
      </c>
      <c r="K146" s="8" t="s">
        <v>29</v>
      </c>
      <c r="L146" s="9" t="s">
        <v>16</v>
      </c>
    </row>
    <row r="147" spans="1:12" x14ac:dyDescent="0.25">
      <c r="A147" s="10">
        <v>145</v>
      </c>
      <c r="B147" s="11">
        <v>2021</v>
      </c>
      <c r="C147" s="11" t="s">
        <v>17</v>
      </c>
      <c r="D147" s="11" t="s">
        <v>12</v>
      </c>
      <c r="E147" s="11" t="s">
        <v>28</v>
      </c>
      <c r="F147" s="11">
        <v>70000</v>
      </c>
      <c r="G147" s="11" t="s">
        <v>14</v>
      </c>
      <c r="H147" s="11">
        <v>82744</v>
      </c>
      <c r="I147" s="11" t="s">
        <v>102</v>
      </c>
      <c r="J147" s="11">
        <v>50</v>
      </c>
      <c r="K147" s="11" t="s">
        <v>102</v>
      </c>
      <c r="L147" s="12" t="s">
        <v>25</v>
      </c>
    </row>
    <row r="148" spans="1:12" x14ac:dyDescent="0.25">
      <c r="A148" s="7">
        <v>146</v>
      </c>
      <c r="B148" s="8">
        <v>2021</v>
      </c>
      <c r="C148" s="8" t="s">
        <v>11</v>
      </c>
      <c r="D148" s="8" t="s">
        <v>12</v>
      </c>
      <c r="E148" s="8" t="s">
        <v>55</v>
      </c>
      <c r="F148" s="8">
        <v>53000</v>
      </c>
      <c r="G148" s="8" t="s">
        <v>14</v>
      </c>
      <c r="H148" s="8">
        <v>62649</v>
      </c>
      <c r="I148" s="8" t="s">
        <v>38</v>
      </c>
      <c r="J148" s="8">
        <v>50</v>
      </c>
      <c r="K148" s="8" t="s">
        <v>38</v>
      </c>
      <c r="L148" s="9" t="s">
        <v>25</v>
      </c>
    </row>
    <row r="149" spans="1:12" x14ac:dyDescent="0.25">
      <c r="A149" s="10">
        <v>147</v>
      </c>
      <c r="B149" s="11">
        <v>2021</v>
      </c>
      <c r="C149" s="11" t="s">
        <v>11</v>
      </c>
      <c r="D149" s="11" t="s">
        <v>12</v>
      </c>
      <c r="E149" s="11" t="s">
        <v>43</v>
      </c>
      <c r="F149" s="11">
        <v>90000</v>
      </c>
      <c r="G149" s="11" t="s">
        <v>19</v>
      </c>
      <c r="H149" s="11">
        <v>90000</v>
      </c>
      <c r="I149" s="11" t="s">
        <v>29</v>
      </c>
      <c r="J149" s="11">
        <v>100</v>
      </c>
      <c r="K149" s="11" t="s">
        <v>29</v>
      </c>
      <c r="L149" s="12" t="s">
        <v>16</v>
      </c>
    </row>
    <row r="150" spans="1:12" x14ac:dyDescent="0.25">
      <c r="A150" s="7">
        <v>148</v>
      </c>
      <c r="B150" s="8">
        <v>2021</v>
      </c>
      <c r="C150" s="8" t="s">
        <v>17</v>
      </c>
      <c r="D150" s="8" t="s">
        <v>12</v>
      </c>
      <c r="E150" s="8" t="s">
        <v>63</v>
      </c>
      <c r="F150" s="8">
        <v>153000</v>
      </c>
      <c r="G150" s="8" t="s">
        <v>19</v>
      </c>
      <c r="H150" s="8">
        <v>153000</v>
      </c>
      <c r="I150" s="8" t="s">
        <v>29</v>
      </c>
      <c r="J150" s="8">
        <v>100</v>
      </c>
      <c r="K150" s="8" t="s">
        <v>29</v>
      </c>
      <c r="L150" s="9" t="s">
        <v>16</v>
      </c>
    </row>
    <row r="151" spans="1:12" x14ac:dyDescent="0.25">
      <c r="A151" s="10">
        <v>149</v>
      </c>
      <c r="B151" s="11">
        <v>2021</v>
      </c>
      <c r="C151" s="11" t="s">
        <v>17</v>
      </c>
      <c r="D151" s="11" t="s">
        <v>12</v>
      </c>
      <c r="E151" s="11" t="s">
        <v>88</v>
      </c>
      <c r="F151" s="11">
        <v>160000</v>
      </c>
      <c r="G151" s="11" t="s">
        <v>19</v>
      </c>
      <c r="H151" s="11">
        <v>160000</v>
      </c>
      <c r="I151" s="11" t="s">
        <v>91</v>
      </c>
      <c r="J151" s="11">
        <v>100</v>
      </c>
      <c r="K151" s="11" t="s">
        <v>29</v>
      </c>
      <c r="L151" s="12" t="s">
        <v>21</v>
      </c>
    </row>
    <row r="152" spans="1:12" x14ac:dyDescent="0.25">
      <c r="A152" s="7">
        <v>150</v>
      </c>
      <c r="B152" s="8">
        <v>2021</v>
      </c>
      <c r="C152" s="8" t="s">
        <v>17</v>
      </c>
      <c r="D152" s="8" t="s">
        <v>12</v>
      </c>
      <c r="E152" s="8" t="s">
        <v>54</v>
      </c>
      <c r="F152" s="8">
        <v>168000</v>
      </c>
      <c r="G152" s="8" t="s">
        <v>19</v>
      </c>
      <c r="H152" s="8">
        <v>168000</v>
      </c>
      <c r="I152" s="8" t="s">
        <v>20</v>
      </c>
      <c r="J152" s="8">
        <v>0</v>
      </c>
      <c r="K152" s="8" t="s">
        <v>20</v>
      </c>
      <c r="L152" s="9" t="s">
        <v>21</v>
      </c>
    </row>
    <row r="153" spans="1:12" x14ac:dyDescent="0.25">
      <c r="A153" s="10">
        <v>151</v>
      </c>
      <c r="B153" s="11">
        <v>2021</v>
      </c>
      <c r="C153" s="11" t="s">
        <v>11</v>
      </c>
      <c r="D153" s="11" t="s">
        <v>12</v>
      </c>
      <c r="E153" s="11" t="s">
        <v>13</v>
      </c>
      <c r="F153" s="11">
        <v>150000</v>
      </c>
      <c r="G153" s="11" t="s">
        <v>19</v>
      </c>
      <c r="H153" s="11">
        <v>150000</v>
      </c>
      <c r="I153" s="11" t="s">
        <v>29</v>
      </c>
      <c r="J153" s="11">
        <v>100</v>
      </c>
      <c r="K153" s="11" t="s">
        <v>29</v>
      </c>
      <c r="L153" s="12" t="s">
        <v>25</v>
      </c>
    </row>
    <row r="154" spans="1:12" x14ac:dyDescent="0.25">
      <c r="A154" s="7">
        <v>152</v>
      </c>
      <c r="B154" s="8">
        <v>2021</v>
      </c>
      <c r="C154" s="8" t="s">
        <v>11</v>
      </c>
      <c r="D154" s="8" t="s">
        <v>12</v>
      </c>
      <c r="E154" s="8" t="s">
        <v>13</v>
      </c>
      <c r="F154" s="8">
        <v>95000</v>
      </c>
      <c r="G154" s="8" t="s">
        <v>61</v>
      </c>
      <c r="H154" s="8">
        <v>75774</v>
      </c>
      <c r="I154" s="8" t="s">
        <v>62</v>
      </c>
      <c r="J154" s="8">
        <v>100</v>
      </c>
      <c r="K154" s="8" t="s">
        <v>62</v>
      </c>
      <c r="L154" s="9" t="s">
        <v>16</v>
      </c>
    </row>
    <row r="155" spans="1:12" x14ac:dyDescent="0.25">
      <c r="A155" s="10">
        <v>153</v>
      </c>
      <c r="B155" s="11">
        <v>2021</v>
      </c>
      <c r="C155" s="11" t="s">
        <v>30</v>
      </c>
      <c r="D155" s="11" t="s">
        <v>12</v>
      </c>
      <c r="E155" s="11" t="s">
        <v>13</v>
      </c>
      <c r="F155" s="11">
        <v>13400</v>
      </c>
      <c r="G155" s="11" t="s">
        <v>19</v>
      </c>
      <c r="H155" s="11">
        <v>13400</v>
      </c>
      <c r="I155" s="11" t="s">
        <v>103</v>
      </c>
      <c r="J155" s="11">
        <v>100</v>
      </c>
      <c r="K155" s="11" t="s">
        <v>103</v>
      </c>
      <c r="L155" s="12" t="s">
        <v>16</v>
      </c>
    </row>
    <row r="156" spans="1:12" x14ac:dyDescent="0.25">
      <c r="A156" s="7">
        <v>154</v>
      </c>
      <c r="B156" s="8">
        <v>2021</v>
      </c>
      <c r="C156" s="8" t="s">
        <v>17</v>
      </c>
      <c r="D156" s="8" t="s">
        <v>12</v>
      </c>
      <c r="E156" s="8" t="s">
        <v>79</v>
      </c>
      <c r="F156" s="8">
        <v>144000</v>
      </c>
      <c r="G156" s="8" t="s">
        <v>19</v>
      </c>
      <c r="H156" s="8">
        <v>144000</v>
      </c>
      <c r="I156" s="8" t="s">
        <v>29</v>
      </c>
      <c r="J156" s="8">
        <v>100</v>
      </c>
      <c r="K156" s="8" t="s">
        <v>29</v>
      </c>
      <c r="L156" s="9" t="s">
        <v>16</v>
      </c>
    </row>
    <row r="157" spans="1:12" x14ac:dyDescent="0.25">
      <c r="A157" s="10">
        <v>155</v>
      </c>
      <c r="B157" s="11">
        <v>2021</v>
      </c>
      <c r="C157" s="11" t="s">
        <v>17</v>
      </c>
      <c r="D157" s="11" t="s">
        <v>12</v>
      </c>
      <c r="E157" s="11" t="s">
        <v>95</v>
      </c>
      <c r="F157" s="11">
        <v>159500</v>
      </c>
      <c r="G157" s="11" t="s">
        <v>61</v>
      </c>
      <c r="H157" s="11">
        <v>127221</v>
      </c>
      <c r="I157" s="11" t="s">
        <v>62</v>
      </c>
      <c r="J157" s="11">
        <v>50</v>
      </c>
      <c r="K157" s="11" t="s">
        <v>62</v>
      </c>
      <c r="L157" s="12" t="s">
        <v>16</v>
      </c>
    </row>
    <row r="158" spans="1:12" x14ac:dyDescent="0.25">
      <c r="A158" s="7">
        <v>156</v>
      </c>
      <c r="B158" s="8">
        <v>2021</v>
      </c>
      <c r="C158" s="8" t="s">
        <v>11</v>
      </c>
      <c r="D158" s="8" t="s">
        <v>12</v>
      </c>
      <c r="E158" s="8" t="s">
        <v>13</v>
      </c>
      <c r="F158" s="8">
        <v>160000</v>
      </c>
      <c r="G158" s="8" t="s">
        <v>89</v>
      </c>
      <c r="H158" s="8">
        <v>119059</v>
      </c>
      <c r="I158" s="8" t="s">
        <v>90</v>
      </c>
      <c r="J158" s="8">
        <v>100</v>
      </c>
      <c r="K158" s="8" t="s">
        <v>104</v>
      </c>
      <c r="L158" s="9" t="s">
        <v>25</v>
      </c>
    </row>
    <row r="159" spans="1:12" x14ac:dyDescent="0.25">
      <c r="A159" s="10">
        <v>157</v>
      </c>
      <c r="B159" s="11">
        <v>2021</v>
      </c>
      <c r="C159" s="11" t="s">
        <v>11</v>
      </c>
      <c r="D159" s="11" t="s">
        <v>12</v>
      </c>
      <c r="E159" s="11" t="s">
        <v>100</v>
      </c>
      <c r="F159" s="11">
        <v>423000</v>
      </c>
      <c r="G159" s="11" t="s">
        <v>19</v>
      </c>
      <c r="H159" s="11">
        <v>423000</v>
      </c>
      <c r="I159" s="11" t="s">
        <v>29</v>
      </c>
      <c r="J159" s="11">
        <v>50</v>
      </c>
      <c r="K159" s="11" t="s">
        <v>29</v>
      </c>
      <c r="L159" s="12" t="s">
        <v>16</v>
      </c>
    </row>
    <row r="160" spans="1:12" x14ac:dyDescent="0.25">
      <c r="A160" s="7">
        <v>158</v>
      </c>
      <c r="B160" s="8">
        <v>2021</v>
      </c>
      <c r="C160" s="8" t="s">
        <v>17</v>
      </c>
      <c r="D160" s="8" t="s">
        <v>12</v>
      </c>
      <c r="E160" s="8" t="s">
        <v>105</v>
      </c>
      <c r="F160" s="8">
        <v>120000</v>
      </c>
      <c r="G160" s="8" t="s">
        <v>19</v>
      </c>
      <c r="H160" s="8">
        <v>120000</v>
      </c>
      <c r="I160" s="8" t="s">
        <v>29</v>
      </c>
      <c r="J160" s="8">
        <v>100</v>
      </c>
      <c r="K160" s="8" t="s">
        <v>29</v>
      </c>
      <c r="L160" s="9" t="s">
        <v>25</v>
      </c>
    </row>
    <row r="161" spans="1:12" x14ac:dyDescent="0.25">
      <c r="A161" s="10">
        <v>159</v>
      </c>
      <c r="B161" s="11">
        <v>2021</v>
      </c>
      <c r="C161" s="11" t="s">
        <v>30</v>
      </c>
      <c r="D161" s="11" t="s">
        <v>12</v>
      </c>
      <c r="E161" s="11" t="s">
        <v>28</v>
      </c>
      <c r="F161" s="11">
        <v>125000</v>
      </c>
      <c r="G161" s="11" t="s">
        <v>19</v>
      </c>
      <c r="H161" s="11">
        <v>125000</v>
      </c>
      <c r="I161" s="11" t="s">
        <v>29</v>
      </c>
      <c r="J161" s="11">
        <v>100</v>
      </c>
      <c r="K161" s="11" t="s">
        <v>29</v>
      </c>
      <c r="L161" s="12" t="s">
        <v>21</v>
      </c>
    </row>
    <row r="162" spans="1:12" x14ac:dyDescent="0.25">
      <c r="A162" s="7">
        <v>160</v>
      </c>
      <c r="B162" s="8">
        <v>2021</v>
      </c>
      <c r="C162" s="8" t="s">
        <v>53</v>
      </c>
      <c r="D162" s="8" t="s">
        <v>12</v>
      </c>
      <c r="E162" s="8" t="s">
        <v>81</v>
      </c>
      <c r="F162" s="8">
        <v>230000</v>
      </c>
      <c r="G162" s="8" t="s">
        <v>19</v>
      </c>
      <c r="H162" s="8">
        <v>230000</v>
      </c>
      <c r="I162" s="8" t="s">
        <v>75</v>
      </c>
      <c r="J162" s="8">
        <v>50</v>
      </c>
      <c r="K162" s="8" t="s">
        <v>75</v>
      </c>
      <c r="L162" s="9" t="s">
        <v>16</v>
      </c>
    </row>
    <row r="163" spans="1:12" x14ac:dyDescent="0.25">
      <c r="A163" s="10">
        <v>161</v>
      </c>
      <c r="B163" s="11">
        <v>2021</v>
      </c>
      <c r="C163" s="11" t="s">
        <v>53</v>
      </c>
      <c r="D163" s="11" t="s">
        <v>12</v>
      </c>
      <c r="E163" s="11" t="s">
        <v>106</v>
      </c>
      <c r="F163" s="11">
        <v>85000</v>
      </c>
      <c r="G163" s="11" t="s">
        <v>19</v>
      </c>
      <c r="H163" s="11">
        <v>85000</v>
      </c>
      <c r="I163" s="11" t="s">
        <v>75</v>
      </c>
      <c r="J163" s="11">
        <v>0</v>
      </c>
      <c r="K163" s="11" t="s">
        <v>75</v>
      </c>
      <c r="L163" s="12" t="s">
        <v>25</v>
      </c>
    </row>
    <row r="164" spans="1:12" x14ac:dyDescent="0.25">
      <c r="A164" s="7">
        <v>162</v>
      </c>
      <c r="B164" s="8">
        <v>2021</v>
      </c>
      <c r="C164" s="8" t="s">
        <v>11</v>
      </c>
      <c r="D164" s="8" t="s">
        <v>12</v>
      </c>
      <c r="E164" s="8" t="s">
        <v>43</v>
      </c>
      <c r="F164" s="8">
        <v>24000</v>
      </c>
      <c r="G164" s="8" t="s">
        <v>14</v>
      </c>
      <c r="H164" s="8">
        <v>28369</v>
      </c>
      <c r="I164" s="8" t="s">
        <v>107</v>
      </c>
      <c r="J164" s="8">
        <v>50</v>
      </c>
      <c r="K164" s="8" t="s">
        <v>107</v>
      </c>
      <c r="L164" s="9" t="s">
        <v>16</v>
      </c>
    </row>
    <row r="165" spans="1:12" x14ac:dyDescent="0.25">
      <c r="A165" s="10">
        <v>163</v>
      </c>
      <c r="B165" s="11">
        <v>2021</v>
      </c>
      <c r="C165" s="11" t="s">
        <v>30</v>
      </c>
      <c r="D165" s="11" t="s">
        <v>12</v>
      </c>
      <c r="E165" s="11" t="s">
        <v>46</v>
      </c>
      <c r="F165" s="11">
        <v>54000</v>
      </c>
      <c r="G165" s="11" t="s">
        <v>14</v>
      </c>
      <c r="H165" s="11">
        <v>63831</v>
      </c>
      <c r="I165" s="11" t="s">
        <v>15</v>
      </c>
      <c r="J165" s="11">
        <v>50</v>
      </c>
      <c r="K165" s="11" t="s">
        <v>15</v>
      </c>
      <c r="L165" s="12" t="s">
        <v>16</v>
      </c>
    </row>
    <row r="166" spans="1:12" x14ac:dyDescent="0.25">
      <c r="A166" s="7">
        <v>164</v>
      </c>
      <c r="B166" s="8">
        <v>2021</v>
      </c>
      <c r="C166" s="8" t="s">
        <v>53</v>
      </c>
      <c r="D166" s="8" t="s">
        <v>12</v>
      </c>
      <c r="E166" s="8" t="s">
        <v>54</v>
      </c>
      <c r="F166" s="8">
        <v>110000</v>
      </c>
      <c r="G166" s="8" t="s">
        <v>14</v>
      </c>
      <c r="H166" s="8">
        <v>130026</v>
      </c>
      <c r="I166" s="8" t="s">
        <v>15</v>
      </c>
      <c r="J166" s="8">
        <v>50</v>
      </c>
      <c r="K166" s="8" t="s">
        <v>15</v>
      </c>
      <c r="L166" s="9" t="s">
        <v>25</v>
      </c>
    </row>
    <row r="167" spans="1:12" x14ac:dyDescent="0.25">
      <c r="A167" s="10">
        <v>165</v>
      </c>
      <c r="B167" s="11">
        <v>2021</v>
      </c>
      <c r="C167" s="11" t="s">
        <v>17</v>
      </c>
      <c r="D167" s="11" t="s">
        <v>12</v>
      </c>
      <c r="E167" s="11" t="s">
        <v>108</v>
      </c>
      <c r="F167" s="11">
        <v>165000</v>
      </c>
      <c r="G167" s="11" t="s">
        <v>19</v>
      </c>
      <c r="H167" s="11">
        <v>165000</v>
      </c>
      <c r="I167" s="11" t="s">
        <v>29</v>
      </c>
      <c r="J167" s="11">
        <v>100</v>
      </c>
      <c r="K167" s="11" t="s">
        <v>29</v>
      </c>
      <c r="L167" s="12" t="s">
        <v>16</v>
      </c>
    </row>
    <row r="168" spans="1:12" x14ac:dyDescent="0.25">
      <c r="A168" s="7">
        <v>166</v>
      </c>
      <c r="B168" s="8">
        <v>2021</v>
      </c>
      <c r="C168" s="8" t="s">
        <v>30</v>
      </c>
      <c r="D168" s="8" t="s">
        <v>12</v>
      </c>
      <c r="E168" s="8" t="s">
        <v>43</v>
      </c>
      <c r="F168" s="8">
        <v>80000</v>
      </c>
      <c r="G168" s="8" t="s">
        <v>19</v>
      </c>
      <c r="H168" s="8">
        <v>80000</v>
      </c>
      <c r="I168" s="8" t="s">
        <v>29</v>
      </c>
      <c r="J168" s="8">
        <v>100</v>
      </c>
      <c r="K168" s="8" t="s">
        <v>29</v>
      </c>
      <c r="L168" s="9" t="s">
        <v>16</v>
      </c>
    </row>
    <row r="169" spans="1:12" x14ac:dyDescent="0.25">
      <c r="A169" s="10">
        <v>167</v>
      </c>
      <c r="B169" s="11">
        <v>2021</v>
      </c>
      <c r="C169" s="11" t="s">
        <v>53</v>
      </c>
      <c r="D169" s="11" t="s">
        <v>12</v>
      </c>
      <c r="E169" s="11" t="s">
        <v>54</v>
      </c>
      <c r="F169" s="11">
        <v>250000</v>
      </c>
      <c r="G169" s="11" t="s">
        <v>19</v>
      </c>
      <c r="H169" s="11">
        <v>250000</v>
      </c>
      <c r="I169" s="11" t="s">
        <v>29</v>
      </c>
      <c r="J169" s="11">
        <v>0</v>
      </c>
      <c r="K169" s="11" t="s">
        <v>29</v>
      </c>
      <c r="L169" s="12" t="s">
        <v>16</v>
      </c>
    </row>
    <row r="170" spans="1:12" x14ac:dyDescent="0.25">
      <c r="A170" s="7">
        <v>168</v>
      </c>
      <c r="B170" s="8">
        <v>2021</v>
      </c>
      <c r="C170" s="8" t="s">
        <v>30</v>
      </c>
      <c r="D170" s="8" t="s">
        <v>12</v>
      </c>
      <c r="E170" s="8" t="s">
        <v>51</v>
      </c>
      <c r="F170" s="8">
        <v>55000</v>
      </c>
      <c r="G170" s="8" t="s">
        <v>19</v>
      </c>
      <c r="H170" s="8">
        <v>55000</v>
      </c>
      <c r="I170" s="8" t="s">
        <v>29</v>
      </c>
      <c r="J170" s="8">
        <v>50</v>
      </c>
      <c r="K170" s="8" t="s">
        <v>29</v>
      </c>
      <c r="L170" s="9" t="s">
        <v>21</v>
      </c>
    </row>
    <row r="171" spans="1:12" x14ac:dyDescent="0.25">
      <c r="A171" s="10">
        <v>169</v>
      </c>
      <c r="B171" s="11">
        <v>2021</v>
      </c>
      <c r="C171" s="11" t="s">
        <v>11</v>
      </c>
      <c r="D171" s="11" t="s">
        <v>12</v>
      </c>
      <c r="E171" s="11" t="s">
        <v>109</v>
      </c>
      <c r="F171" s="11">
        <v>150000</v>
      </c>
      <c r="G171" s="11" t="s">
        <v>19</v>
      </c>
      <c r="H171" s="11">
        <v>150000</v>
      </c>
      <c r="I171" s="11" t="s">
        <v>29</v>
      </c>
      <c r="J171" s="11">
        <v>100</v>
      </c>
      <c r="K171" s="11" t="s">
        <v>29</v>
      </c>
      <c r="L171" s="12" t="s">
        <v>16</v>
      </c>
    </row>
    <row r="172" spans="1:12" x14ac:dyDescent="0.25">
      <c r="A172" s="7">
        <v>170</v>
      </c>
      <c r="B172" s="8">
        <v>2021</v>
      </c>
      <c r="C172" s="8" t="s">
        <v>11</v>
      </c>
      <c r="D172" s="8" t="s">
        <v>12</v>
      </c>
      <c r="E172" s="8" t="s">
        <v>109</v>
      </c>
      <c r="F172" s="8">
        <v>170000</v>
      </c>
      <c r="G172" s="8" t="s">
        <v>19</v>
      </c>
      <c r="H172" s="8">
        <v>170000</v>
      </c>
      <c r="I172" s="8" t="s">
        <v>29</v>
      </c>
      <c r="J172" s="8">
        <v>100</v>
      </c>
      <c r="K172" s="8" t="s">
        <v>29</v>
      </c>
      <c r="L172" s="9" t="s">
        <v>16</v>
      </c>
    </row>
    <row r="173" spans="1:12" x14ac:dyDescent="0.25">
      <c r="A173" s="10">
        <v>171</v>
      </c>
      <c r="B173" s="11">
        <v>2021</v>
      </c>
      <c r="C173" s="11" t="s">
        <v>11</v>
      </c>
      <c r="D173" s="11" t="s">
        <v>12</v>
      </c>
      <c r="E173" s="11" t="s">
        <v>43</v>
      </c>
      <c r="F173" s="11">
        <v>60000</v>
      </c>
      <c r="G173" s="11" t="s">
        <v>23</v>
      </c>
      <c r="H173" s="11">
        <v>82528</v>
      </c>
      <c r="I173" s="11" t="s">
        <v>24</v>
      </c>
      <c r="J173" s="11">
        <v>100</v>
      </c>
      <c r="K173" s="11" t="s">
        <v>24</v>
      </c>
      <c r="L173" s="12" t="s">
        <v>16</v>
      </c>
    </row>
    <row r="174" spans="1:12" x14ac:dyDescent="0.25">
      <c r="A174" s="7">
        <v>172</v>
      </c>
      <c r="B174" s="8">
        <v>2021</v>
      </c>
      <c r="C174" s="8" t="s">
        <v>30</v>
      </c>
      <c r="D174" s="8" t="s">
        <v>12</v>
      </c>
      <c r="E174" s="8" t="s">
        <v>31</v>
      </c>
      <c r="F174" s="8">
        <v>60000</v>
      </c>
      <c r="G174" s="8" t="s">
        <v>19</v>
      </c>
      <c r="H174" s="8">
        <v>60000</v>
      </c>
      <c r="I174" s="8" t="s">
        <v>29</v>
      </c>
      <c r="J174" s="8">
        <v>100</v>
      </c>
      <c r="K174" s="8" t="s">
        <v>29</v>
      </c>
      <c r="L174" s="9" t="s">
        <v>21</v>
      </c>
    </row>
    <row r="175" spans="1:12" x14ac:dyDescent="0.25">
      <c r="A175" s="10">
        <v>173</v>
      </c>
      <c r="B175" s="11">
        <v>2021</v>
      </c>
      <c r="C175" s="11" t="s">
        <v>17</v>
      </c>
      <c r="D175" s="11" t="s">
        <v>12</v>
      </c>
      <c r="E175" s="11" t="s">
        <v>76</v>
      </c>
      <c r="F175" s="11">
        <v>235000</v>
      </c>
      <c r="G175" s="11" t="s">
        <v>19</v>
      </c>
      <c r="H175" s="11">
        <v>235000</v>
      </c>
      <c r="I175" s="11" t="s">
        <v>29</v>
      </c>
      <c r="J175" s="11">
        <v>100</v>
      </c>
      <c r="K175" s="11" t="s">
        <v>29</v>
      </c>
      <c r="L175" s="12" t="s">
        <v>16</v>
      </c>
    </row>
    <row r="176" spans="1:12" x14ac:dyDescent="0.25">
      <c r="A176" s="7">
        <v>174</v>
      </c>
      <c r="B176" s="8">
        <v>2021</v>
      </c>
      <c r="C176" s="8" t="s">
        <v>17</v>
      </c>
      <c r="D176" s="8" t="s">
        <v>12</v>
      </c>
      <c r="E176" s="8" t="s">
        <v>55</v>
      </c>
      <c r="F176" s="8">
        <v>51400</v>
      </c>
      <c r="G176" s="8" t="s">
        <v>14</v>
      </c>
      <c r="H176" s="8">
        <v>60757</v>
      </c>
      <c r="I176" s="8" t="s">
        <v>47</v>
      </c>
      <c r="J176" s="8">
        <v>50</v>
      </c>
      <c r="K176" s="8" t="s">
        <v>47</v>
      </c>
      <c r="L176" s="9" t="s">
        <v>16</v>
      </c>
    </row>
    <row r="177" spans="1:12" x14ac:dyDescent="0.25">
      <c r="A177" s="10">
        <v>175</v>
      </c>
      <c r="B177" s="11">
        <v>2021</v>
      </c>
      <c r="C177" s="11" t="s">
        <v>17</v>
      </c>
      <c r="D177" s="11" t="s">
        <v>12</v>
      </c>
      <c r="E177" s="11" t="s">
        <v>63</v>
      </c>
      <c r="F177" s="11">
        <v>174000</v>
      </c>
      <c r="G177" s="11" t="s">
        <v>19</v>
      </c>
      <c r="H177" s="11">
        <v>174000</v>
      </c>
      <c r="I177" s="11" t="s">
        <v>29</v>
      </c>
      <c r="J177" s="11">
        <v>100</v>
      </c>
      <c r="K177" s="11" t="s">
        <v>29</v>
      </c>
      <c r="L177" s="12" t="s">
        <v>16</v>
      </c>
    </row>
    <row r="178" spans="1:12" x14ac:dyDescent="0.25">
      <c r="A178" s="7">
        <v>176</v>
      </c>
      <c r="B178" s="8">
        <v>2021</v>
      </c>
      <c r="C178" s="8" t="s">
        <v>11</v>
      </c>
      <c r="D178" s="8" t="s">
        <v>12</v>
      </c>
      <c r="E178" s="8" t="s">
        <v>13</v>
      </c>
      <c r="F178" s="8">
        <v>58000</v>
      </c>
      <c r="G178" s="8" t="s">
        <v>57</v>
      </c>
      <c r="H178" s="8">
        <v>2859</v>
      </c>
      <c r="I178" s="8" t="s">
        <v>58</v>
      </c>
      <c r="J178" s="8">
        <v>0</v>
      </c>
      <c r="K178" s="8" t="s">
        <v>58</v>
      </c>
      <c r="L178" s="9" t="s">
        <v>21</v>
      </c>
    </row>
    <row r="179" spans="1:12" x14ac:dyDescent="0.25">
      <c r="A179" s="10">
        <v>177</v>
      </c>
      <c r="B179" s="11">
        <v>2021</v>
      </c>
      <c r="C179" s="11" t="s">
        <v>11</v>
      </c>
      <c r="D179" s="11" t="s">
        <v>12</v>
      </c>
      <c r="E179" s="11" t="s">
        <v>13</v>
      </c>
      <c r="F179" s="11">
        <v>30400000</v>
      </c>
      <c r="G179" s="11" t="s">
        <v>110</v>
      </c>
      <c r="H179" s="11">
        <v>40038</v>
      </c>
      <c r="I179" s="11" t="s">
        <v>111</v>
      </c>
      <c r="J179" s="11">
        <v>100</v>
      </c>
      <c r="K179" s="11" t="s">
        <v>111</v>
      </c>
      <c r="L179" s="12" t="s">
        <v>16</v>
      </c>
    </row>
    <row r="180" spans="1:12" x14ac:dyDescent="0.25">
      <c r="A180" s="7">
        <v>178</v>
      </c>
      <c r="B180" s="8">
        <v>2021</v>
      </c>
      <c r="C180" s="8" t="s">
        <v>30</v>
      </c>
      <c r="D180" s="8" t="s">
        <v>12</v>
      </c>
      <c r="E180" s="8" t="s">
        <v>28</v>
      </c>
      <c r="F180" s="8">
        <v>81000</v>
      </c>
      <c r="G180" s="8" t="s">
        <v>19</v>
      </c>
      <c r="H180" s="8">
        <v>81000</v>
      </c>
      <c r="I180" s="8" t="s">
        <v>29</v>
      </c>
      <c r="J180" s="8">
        <v>50</v>
      </c>
      <c r="K180" s="8" t="s">
        <v>29</v>
      </c>
      <c r="L180" s="9" t="s">
        <v>21</v>
      </c>
    </row>
    <row r="181" spans="1:12" x14ac:dyDescent="0.25">
      <c r="A181" s="10">
        <v>179</v>
      </c>
      <c r="B181" s="11">
        <v>2021</v>
      </c>
      <c r="C181" s="11" t="s">
        <v>11</v>
      </c>
      <c r="D181" s="11" t="s">
        <v>12</v>
      </c>
      <c r="E181" s="11" t="s">
        <v>13</v>
      </c>
      <c r="F181" s="11">
        <v>420000</v>
      </c>
      <c r="G181" s="11" t="s">
        <v>39</v>
      </c>
      <c r="H181" s="11">
        <v>5679</v>
      </c>
      <c r="I181" s="11" t="s">
        <v>40</v>
      </c>
      <c r="J181" s="11">
        <v>100</v>
      </c>
      <c r="K181" s="11" t="s">
        <v>29</v>
      </c>
      <c r="L181" s="12" t="s">
        <v>21</v>
      </c>
    </row>
    <row r="182" spans="1:12" x14ac:dyDescent="0.25">
      <c r="A182" s="7">
        <v>180</v>
      </c>
      <c r="B182" s="8">
        <v>2021</v>
      </c>
      <c r="C182" s="8" t="s">
        <v>11</v>
      </c>
      <c r="D182" s="8" t="s">
        <v>12</v>
      </c>
      <c r="E182" s="8" t="s">
        <v>22</v>
      </c>
      <c r="F182" s="8">
        <v>1672000</v>
      </c>
      <c r="G182" s="8" t="s">
        <v>39</v>
      </c>
      <c r="H182" s="8">
        <v>22611</v>
      </c>
      <c r="I182" s="8" t="s">
        <v>40</v>
      </c>
      <c r="J182" s="8">
        <v>0</v>
      </c>
      <c r="K182" s="8" t="s">
        <v>40</v>
      </c>
      <c r="L182" s="9" t="s">
        <v>16</v>
      </c>
    </row>
    <row r="183" spans="1:12" x14ac:dyDescent="0.25">
      <c r="A183" s="10">
        <v>181</v>
      </c>
      <c r="B183" s="11">
        <v>2021</v>
      </c>
      <c r="C183" s="11" t="s">
        <v>11</v>
      </c>
      <c r="D183" s="11" t="s">
        <v>12</v>
      </c>
      <c r="E183" s="11" t="s">
        <v>13</v>
      </c>
      <c r="F183" s="11">
        <v>76760</v>
      </c>
      <c r="G183" s="11" t="s">
        <v>14</v>
      </c>
      <c r="H183" s="11">
        <v>90734</v>
      </c>
      <c r="I183" s="11" t="s">
        <v>15</v>
      </c>
      <c r="J183" s="11">
        <v>50</v>
      </c>
      <c r="K183" s="11" t="s">
        <v>15</v>
      </c>
      <c r="L183" s="12" t="s">
        <v>16</v>
      </c>
    </row>
    <row r="184" spans="1:12" x14ac:dyDescent="0.25">
      <c r="A184" s="7">
        <v>182</v>
      </c>
      <c r="B184" s="8">
        <v>2021</v>
      </c>
      <c r="C184" s="8" t="s">
        <v>11</v>
      </c>
      <c r="D184" s="8" t="s">
        <v>12</v>
      </c>
      <c r="E184" s="8" t="s">
        <v>43</v>
      </c>
      <c r="F184" s="8">
        <v>22000</v>
      </c>
      <c r="G184" s="8" t="s">
        <v>14</v>
      </c>
      <c r="H184" s="8">
        <v>26005</v>
      </c>
      <c r="I184" s="8" t="s">
        <v>96</v>
      </c>
      <c r="J184" s="8">
        <v>0</v>
      </c>
      <c r="K184" s="8" t="s">
        <v>29</v>
      </c>
      <c r="L184" s="9" t="s">
        <v>16</v>
      </c>
    </row>
    <row r="185" spans="1:12" x14ac:dyDescent="0.25">
      <c r="A185" s="10">
        <v>183</v>
      </c>
      <c r="B185" s="11">
        <v>2021</v>
      </c>
      <c r="C185" s="11" t="s">
        <v>17</v>
      </c>
      <c r="D185" s="11" t="s">
        <v>12</v>
      </c>
      <c r="E185" s="11" t="s">
        <v>112</v>
      </c>
      <c r="F185" s="11">
        <v>45000</v>
      </c>
      <c r="G185" s="11" t="s">
        <v>23</v>
      </c>
      <c r="H185" s="11">
        <v>61896</v>
      </c>
      <c r="I185" s="11" t="s">
        <v>24</v>
      </c>
      <c r="J185" s="11">
        <v>50</v>
      </c>
      <c r="K185" s="11" t="s">
        <v>24</v>
      </c>
      <c r="L185" s="12" t="s">
        <v>16</v>
      </c>
    </row>
    <row r="186" spans="1:12" x14ac:dyDescent="0.25">
      <c r="A186" s="7">
        <v>184</v>
      </c>
      <c r="B186" s="8">
        <v>2021</v>
      </c>
      <c r="C186" s="8" t="s">
        <v>11</v>
      </c>
      <c r="D186" s="8" t="s">
        <v>73</v>
      </c>
      <c r="E186" s="8" t="s">
        <v>18</v>
      </c>
      <c r="F186" s="8">
        <v>12000</v>
      </c>
      <c r="G186" s="8" t="s">
        <v>19</v>
      </c>
      <c r="H186" s="8">
        <v>12000</v>
      </c>
      <c r="I186" s="8" t="s">
        <v>42</v>
      </c>
      <c r="J186" s="8">
        <v>50</v>
      </c>
      <c r="K186" s="8" t="s">
        <v>42</v>
      </c>
      <c r="L186" s="9" t="s">
        <v>25</v>
      </c>
    </row>
    <row r="187" spans="1:12" x14ac:dyDescent="0.25">
      <c r="A187" s="10">
        <v>185</v>
      </c>
      <c r="B187" s="11">
        <v>2021</v>
      </c>
      <c r="C187" s="11" t="s">
        <v>11</v>
      </c>
      <c r="D187" s="11" t="s">
        <v>12</v>
      </c>
      <c r="E187" s="11" t="s">
        <v>43</v>
      </c>
      <c r="F187" s="11">
        <v>4000</v>
      </c>
      <c r="G187" s="11" t="s">
        <v>19</v>
      </c>
      <c r="H187" s="11">
        <v>4000</v>
      </c>
      <c r="I187" s="11" t="s">
        <v>113</v>
      </c>
      <c r="J187" s="11">
        <v>100</v>
      </c>
      <c r="K187" s="11" t="s">
        <v>113</v>
      </c>
      <c r="L187" s="12" t="s">
        <v>25</v>
      </c>
    </row>
    <row r="188" spans="1:12" x14ac:dyDescent="0.25">
      <c r="A188" s="7">
        <v>186</v>
      </c>
      <c r="B188" s="8">
        <v>2021</v>
      </c>
      <c r="C188" s="8" t="s">
        <v>17</v>
      </c>
      <c r="D188" s="8" t="s">
        <v>12</v>
      </c>
      <c r="E188" s="8" t="s">
        <v>83</v>
      </c>
      <c r="F188" s="8">
        <v>50000</v>
      </c>
      <c r="G188" s="8" t="s">
        <v>19</v>
      </c>
      <c r="H188" s="8">
        <v>50000</v>
      </c>
      <c r="I188" s="8" t="s">
        <v>101</v>
      </c>
      <c r="J188" s="8">
        <v>100</v>
      </c>
      <c r="K188" s="8" t="s">
        <v>24</v>
      </c>
      <c r="L188" s="9" t="s">
        <v>25</v>
      </c>
    </row>
    <row r="189" spans="1:12" x14ac:dyDescent="0.25">
      <c r="A189" s="10">
        <v>187</v>
      </c>
      <c r="B189" s="11">
        <v>2021</v>
      </c>
      <c r="C189" s="11" t="s">
        <v>53</v>
      </c>
      <c r="D189" s="11" t="s">
        <v>12</v>
      </c>
      <c r="E189" s="11" t="s">
        <v>46</v>
      </c>
      <c r="F189" s="11">
        <v>59000</v>
      </c>
      <c r="G189" s="11" t="s">
        <v>14</v>
      </c>
      <c r="H189" s="11">
        <v>69741</v>
      </c>
      <c r="I189" s="11" t="s">
        <v>38</v>
      </c>
      <c r="J189" s="11">
        <v>100</v>
      </c>
      <c r="K189" s="11" t="s">
        <v>67</v>
      </c>
      <c r="L189" s="12" t="s">
        <v>21</v>
      </c>
    </row>
    <row r="190" spans="1:12" x14ac:dyDescent="0.25">
      <c r="A190" s="7">
        <v>188</v>
      </c>
      <c r="B190" s="8">
        <v>2021</v>
      </c>
      <c r="C190" s="8" t="s">
        <v>17</v>
      </c>
      <c r="D190" s="8" t="s">
        <v>12</v>
      </c>
      <c r="E190" s="8" t="s">
        <v>43</v>
      </c>
      <c r="F190" s="8">
        <v>65000</v>
      </c>
      <c r="G190" s="8" t="s">
        <v>14</v>
      </c>
      <c r="H190" s="8">
        <v>76833</v>
      </c>
      <c r="I190" s="8" t="s">
        <v>96</v>
      </c>
      <c r="J190" s="8">
        <v>50</v>
      </c>
      <c r="K190" s="8" t="s">
        <v>24</v>
      </c>
      <c r="L190" s="9" t="s">
        <v>21</v>
      </c>
    </row>
    <row r="191" spans="1:12" x14ac:dyDescent="0.25">
      <c r="A191" s="10">
        <v>189</v>
      </c>
      <c r="B191" s="11">
        <v>2021</v>
      </c>
      <c r="C191" s="11" t="s">
        <v>11</v>
      </c>
      <c r="D191" s="11" t="s">
        <v>12</v>
      </c>
      <c r="E191" s="11" t="s">
        <v>28</v>
      </c>
      <c r="F191" s="11">
        <v>74000</v>
      </c>
      <c r="G191" s="11" t="s">
        <v>19</v>
      </c>
      <c r="H191" s="11">
        <v>74000</v>
      </c>
      <c r="I191" s="11" t="s">
        <v>20</v>
      </c>
      <c r="J191" s="11">
        <v>50</v>
      </c>
      <c r="K191" s="11" t="s">
        <v>20</v>
      </c>
      <c r="L191" s="12" t="s">
        <v>21</v>
      </c>
    </row>
    <row r="192" spans="1:12" x14ac:dyDescent="0.25">
      <c r="A192" s="7">
        <v>190</v>
      </c>
      <c r="B192" s="8">
        <v>2021</v>
      </c>
      <c r="C192" s="8" t="s">
        <v>17</v>
      </c>
      <c r="D192" s="8" t="s">
        <v>12</v>
      </c>
      <c r="E192" s="8" t="s">
        <v>79</v>
      </c>
      <c r="F192" s="8">
        <v>152000</v>
      </c>
      <c r="G192" s="8" t="s">
        <v>19</v>
      </c>
      <c r="H192" s="8">
        <v>152000</v>
      </c>
      <c r="I192" s="8" t="s">
        <v>29</v>
      </c>
      <c r="J192" s="8">
        <v>100</v>
      </c>
      <c r="K192" s="8" t="s">
        <v>38</v>
      </c>
      <c r="L192" s="9" t="s">
        <v>16</v>
      </c>
    </row>
    <row r="193" spans="1:12" x14ac:dyDescent="0.25">
      <c r="A193" s="10">
        <v>191</v>
      </c>
      <c r="B193" s="11">
        <v>2021</v>
      </c>
      <c r="C193" s="11" t="s">
        <v>30</v>
      </c>
      <c r="D193" s="11" t="s">
        <v>12</v>
      </c>
      <c r="E193" s="11" t="s">
        <v>28</v>
      </c>
      <c r="F193" s="11">
        <v>21844</v>
      </c>
      <c r="G193" s="11" t="s">
        <v>19</v>
      </c>
      <c r="H193" s="11">
        <v>21844</v>
      </c>
      <c r="I193" s="11" t="s">
        <v>114</v>
      </c>
      <c r="J193" s="11">
        <v>50</v>
      </c>
      <c r="K193" s="11" t="s">
        <v>114</v>
      </c>
      <c r="L193" s="12" t="s">
        <v>25</v>
      </c>
    </row>
    <row r="194" spans="1:12" x14ac:dyDescent="0.25">
      <c r="A194" s="7">
        <v>192</v>
      </c>
      <c r="B194" s="8">
        <v>2021</v>
      </c>
      <c r="C194" s="8" t="s">
        <v>11</v>
      </c>
      <c r="D194" s="8" t="s">
        <v>12</v>
      </c>
      <c r="E194" s="8" t="s">
        <v>22</v>
      </c>
      <c r="F194" s="8">
        <v>18000</v>
      </c>
      <c r="G194" s="8" t="s">
        <v>19</v>
      </c>
      <c r="H194" s="8">
        <v>18000</v>
      </c>
      <c r="I194" s="8" t="s">
        <v>115</v>
      </c>
      <c r="J194" s="8">
        <v>0</v>
      </c>
      <c r="K194" s="8" t="s">
        <v>115</v>
      </c>
      <c r="L194" s="9" t="s">
        <v>21</v>
      </c>
    </row>
    <row r="195" spans="1:12" x14ac:dyDescent="0.25">
      <c r="A195" s="10">
        <v>193</v>
      </c>
      <c r="B195" s="11">
        <v>2021</v>
      </c>
      <c r="C195" s="11" t="s">
        <v>17</v>
      </c>
      <c r="D195" s="11" t="s">
        <v>12</v>
      </c>
      <c r="E195" s="11" t="s">
        <v>79</v>
      </c>
      <c r="F195" s="11">
        <v>174000</v>
      </c>
      <c r="G195" s="11" t="s">
        <v>19</v>
      </c>
      <c r="H195" s="11">
        <v>174000</v>
      </c>
      <c r="I195" s="11" t="s">
        <v>29</v>
      </c>
      <c r="J195" s="11">
        <v>100</v>
      </c>
      <c r="K195" s="11" t="s">
        <v>29</v>
      </c>
      <c r="L195" s="12" t="s">
        <v>16</v>
      </c>
    </row>
    <row r="196" spans="1:12" x14ac:dyDescent="0.25">
      <c r="A196" s="7">
        <v>194</v>
      </c>
      <c r="B196" s="8">
        <v>2021</v>
      </c>
      <c r="C196" s="8" t="s">
        <v>17</v>
      </c>
      <c r="D196" s="8" t="s">
        <v>12</v>
      </c>
      <c r="E196" s="8" t="s">
        <v>55</v>
      </c>
      <c r="F196" s="8">
        <v>120500</v>
      </c>
      <c r="G196" s="8" t="s">
        <v>61</v>
      </c>
      <c r="H196" s="8">
        <v>96113</v>
      </c>
      <c r="I196" s="8" t="s">
        <v>62</v>
      </c>
      <c r="J196" s="8">
        <v>50</v>
      </c>
      <c r="K196" s="8" t="s">
        <v>62</v>
      </c>
      <c r="L196" s="9" t="s">
        <v>16</v>
      </c>
    </row>
    <row r="197" spans="1:12" x14ac:dyDescent="0.25">
      <c r="A197" s="10">
        <v>195</v>
      </c>
      <c r="B197" s="11">
        <v>2021</v>
      </c>
      <c r="C197" s="11" t="s">
        <v>11</v>
      </c>
      <c r="D197" s="11" t="s">
        <v>12</v>
      </c>
      <c r="E197" s="11" t="s">
        <v>13</v>
      </c>
      <c r="F197" s="11">
        <v>147000</v>
      </c>
      <c r="G197" s="11" t="s">
        <v>19</v>
      </c>
      <c r="H197" s="11">
        <v>147000</v>
      </c>
      <c r="I197" s="11" t="s">
        <v>29</v>
      </c>
      <c r="J197" s="11">
        <v>50</v>
      </c>
      <c r="K197" s="11" t="s">
        <v>29</v>
      </c>
      <c r="L197" s="12" t="s">
        <v>16</v>
      </c>
    </row>
    <row r="198" spans="1:12" x14ac:dyDescent="0.25">
      <c r="A198" s="7">
        <v>196</v>
      </c>
      <c r="B198" s="8">
        <v>2021</v>
      </c>
      <c r="C198" s="8" t="s">
        <v>30</v>
      </c>
      <c r="D198" s="8" t="s">
        <v>12</v>
      </c>
      <c r="E198" s="8" t="s">
        <v>51</v>
      </c>
      <c r="F198" s="8">
        <v>9272</v>
      </c>
      <c r="G198" s="8" t="s">
        <v>19</v>
      </c>
      <c r="H198" s="8">
        <v>9272</v>
      </c>
      <c r="I198" s="8" t="s">
        <v>116</v>
      </c>
      <c r="J198" s="8">
        <v>100</v>
      </c>
      <c r="K198" s="8" t="s">
        <v>116</v>
      </c>
      <c r="L198" s="9" t="s">
        <v>21</v>
      </c>
    </row>
    <row r="199" spans="1:12" x14ac:dyDescent="0.25">
      <c r="A199" s="10">
        <v>197</v>
      </c>
      <c r="B199" s="11">
        <v>2021</v>
      </c>
      <c r="C199" s="11" t="s">
        <v>17</v>
      </c>
      <c r="D199" s="11" t="s">
        <v>12</v>
      </c>
      <c r="E199" s="11" t="s">
        <v>28</v>
      </c>
      <c r="F199" s="11">
        <v>1799997</v>
      </c>
      <c r="G199" s="11" t="s">
        <v>39</v>
      </c>
      <c r="H199" s="11">
        <v>24342</v>
      </c>
      <c r="I199" s="11" t="s">
        <v>40</v>
      </c>
      <c r="J199" s="11">
        <v>100</v>
      </c>
      <c r="K199" s="11" t="s">
        <v>40</v>
      </c>
      <c r="L199" s="12" t="s">
        <v>16</v>
      </c>
    </row>
    <row r="200" spans="1:12" x14ac:dyDescent="0.25">
      <c r="A200" s="7">
        <v>198</v>
      </c>
      <c r="B200" s="8">
        <v>2021</v>
      </c>
      <c r="C200" s="8" t="s">
        <v>17</v>
      </c>
      <c r="D200" s="8" t="s">
        <v>12</v>
      </c>
      <c r="E200" s="8" t="s">
        <v>79</v>
      </c>
      <c r="F200" s="8">
        <v>4000000</v>
      </c>
      <c r="G200" s="8" t="s">
        <v>39</v>
      </c>
      <c r="H200" s="8">
        <v>54094</v>
      </c>
      <c r="I200" s="8" t="s">
        <v>40</v>
      </c>
      <c r="J200" s="8">
        <v>50</v>
      </c>
      <c r="K200" s="8" t="s">
        <v>29</v>
      </c>
      <c r="L200" s="9" t="s">
        <v>16</v>
      </c>
    </row>
    <row r="201" spans="1:12" x14ac:dyDescent="0.25">
      <c r="A201" s="10">
        <v>199</v>
      </c>
      <c r="B201" s="11">
        <v>2021</v>
      </c>
      <c r="C201" s="11" t="s">
        <v>30</v>
      </c>
      <c r="D201" s="11" t="s">
        <v>12</v>
      </c>
      <c r="E201" s="11" t="s">
        <v>46</v>
      </c>
      <c r="F201" s="11">
        <v>90000</v>
      </c>
      <c r="G201" s="11" t="s">
        <v>19</v>
      </c>
      <c r="H201" s="11">
        <v>90000</v>
      </c>
      <c r="I201" s="11" t="s">
        <v>29</v>
      </c>
      <c r="J201" s="11">
        <v>100</v>
      </c>
      <c r="K201" s="11" t="s">
        <v>29</v>
      </c>
      <c r="L201" s="12" t="s">
        <v>21</v>
      </c>
    </row>
    <row r="202" spans="1:12" x14ac:dyDescent="0.25">
      <c r="A202" s="7">
        <v>200</v>
      </c>
      <c r="B202" s="8">
        <v>2021</v>
      </c>
      <c r="C202" s="8" t="s">
        <v>11</v>
      </c>
      <c r="D202" s="8" t="s">
        <v>12</v>
      </c>
      <c r="E202" s="8" t="s">
        <v>13</v>
      </c>
      <c r="F202" s="8">
        <v>52000</v>
      </c>
      <c r="G202" s="8" t="s">
        <v>14</v>
      </c>
      <c r="H202" s="8">
        <v>61467</v>
      </c>
      <c r="I202" s="8" t="s">
        <v>15</v>
      </c>
      <c r="J202" s="8">
        <v>50</v>
      </c>
      <c r="K202" s="8" t="s">
        <v>64</v>
      </c>
      <c r="L202" s="9" t="s">
        <v>25</v>
      </c>
    </row>
    <row r="203" spans="1:12" x14ac:dyDescent="0.25">
      <c r="A203" s="10">
        <v>201</v>
      </c>
      <c r="B203" s="11">
        <v>2021</v>
      </c>
      <c r="C203" s="11" t="s">
        <v>17</v>
      </c>
      <c r="D203" s="11" t="s">
        <v>12</v>
      </c>
      <c r="E203" s="11" t="s">
        <v>68</v>
      </c>
      <c r="F203" s="11">
        <v>195000</v>
      </c>
      <c r="G203" s="11" t="s">
        <v>19</v>
      </c>
      <c r="H203" s="11">
        <v>195000</v>
      </c>
      <c r="I203" s="11" t="s">
        <v>29</v>
      </c>
      <c r="J203" s="11">
        <v>100</v>
      </c>
      <c r="K203" s="11" t="s">
        <v>29</v>
      </c>
      <c r="L203" s="12" t="s">
        <v>25</v>
      </c>
    </row>
    <row r="204" spans="1:12" x14ac:dyDescent="0.25">
      <c r="A204" s="7">
        <v>202</v>
      </c>
      <c r="B204" s="8">
        <v>2021</v>
      </c>
      <c r="C204" s="8" t="s">
        <v>11</v>
      </c>
      <c r="D204" s="8" t="s">
        <v>12</v>
      </c>
      <c r="E204" s="8" t="s">
        <v>13</v>
      </c>
      <c r="F204" s="8">
        <v>32000</v>
      </c>
      <c r="G204" s="8" t="s">
        <v>14</v>
      </c>
      <c r="H204" s="8">
        <v>37825</v>
      </c>
      <c r="I204" s="8" t="s">
        <v>67</v>
      </c>
      <c r="J204" s="8">
        <v>100</v>
      </c>
      <c r="K204" s="8" t="s">
        <v>67</v>
      </c>
      <c r="L204" s="9" t="s">
        <v>16</v>
      </c>
    </row>
    <row r="205" spans="1:12" x14ac:dyDescent="0.25">
      <c r="A205" s="10">
        <v>203</v>
      </c>
      <c r="B205" s="11">
        <v>2021</v>
      </c>
      <c r="C205" s="11" t="s">
        <v>17</v>
      </c>
      <c r="D205" s="11" t="s">
        <v>12</v>
      </c>
      <c r="E205" s="11" t="s">
        <v>55</v>
      </c>
      <c r="F205" s="11">
        <v>50000</v>
      </c>
      <c r="G205" s="11" t="s">
        <v>19</v>
      </c>
      <c r="H205" s="11">
        <v>50000</v>
      </c>
      <c r="I205" s="11" t="s">
        <v>38</v>
      </c>
      <c r="J205" s="11">
        <v>100</v>
      </c>
      <c r="K205" s="11" t="s">
        <v>29</v>
      </c>
      <c r="L205" s="12" t="s">
        <v>21</v>
      </c>
    </row>
    <row r="206" spans="1:12" x14ac:dyDescent="0.25">
      <c r="A206" s="7">
        <v>204</v>
      </c>
      <c r="B206" s="8">
        <v>2021</v>
      </c>
      <c r="C206" s="8" t="s">
        <v>11</v>
      </c>
      <c r="D206" s="8" t="s">
        <v>12</v>
      </c>
      <c r="E206" s="8" t="s">
        <v>13</v>
      </c>
      <c r="F206" s="8">
        <v>160000</v>
      </c>
      <c r="G206" s="8" t="s">
        <v>19</v>
      </c>
      <c r="H206" s="8">
        <v>160000</v>
      </c>
      <c r="I206" s="8" t="s">
        <v>29</v>
      </c>
      <c r="J206" s="8">
        <v>100</v>
      </c>
      <c r="K206" s="8" t="s">
        <v>29</v>
      </c>
      <c r="L206" s="9" t="s">
        <v>16</v>
      </c>
    </row>
    <row r="207" spans="1:12" x14ac:dyDescent="0.25">
      <c r="A207" s="10">
        <v>205</v>
      </c>
      <c r="B207" s="11">
        <v>2021</v>
      </c>
      <c r="C207" s="11" t="s">
        <v>11</v>
      </c>
      <c r="D207" s="11" t="s">
        <v>12</v>
      </c>
      <c r="E207" s="11" t="s">
        <v>13</v>
      </c>
      <c r="F207" s="11">
        <v>69600</v>
      </c>
      <c r="G207" s="11" t="s">
        <v>117</v>
      </c>
      <c r="H207" s="11">
        <v>12901</v>
      </c>
      <c r="I207" s="11" t="s">
        <v>91</v>
      </c>
      <c r="J207" s="11">
        <v>0</v>
      </c>
      <c r="K207" s="11" t="s">
        <v>91</v>
      </c>
      <c r="L207" s="12" t="s">
        <v>21</v>
      </c>
    </row>
    <row r="208" spans="1:12" x14ac:dyDescent="0.25">
      <c r="A208" s="7">
        <v>206</v>
      </c>
      <c r="B208" s="8">
        <v>2021</v>
      </c>
      <c r="C208" s="8" t="s">
        <v>17</v>
      </c>
      <c r="D208" s="8" t="s">
        <v>12</v>
      </c>
      <c r="E208" s="8" t="s">
        <v>28</v>
      </c>
      <c r="F208" s="8">
        <v>200000</v>
      </c>
      <c r="G208" s="8" t="s">
        <v>19</v>
      </c>
      <c r="H208" s="8">
        <v>200000</v>
      </c>
      <c r="I208" s="8" t="s">
        <v>29</v>
      </c>
      <c r="J208" s="8">
        <v>100</v>
      </c>
      <c r="K208" s="8" t="s">
        <v>29</v>
      </c>
      <c r="L208" s="9" t="s">
        <v>16</v>
      </c>
    </row>
    <row r="209" spans="1:12" x14ac:dyDescent="0.25">
      <c r="A209" s="10">
        <v>207</v>
      </c>
      <c r="B209" s="11">
        <v>2021</v>
      </c>
      <c r="C209" s="11" t="s">
        <v>17</v>
      </c>
      <c r="D209" s="11" t="s">
        <v>12</v>
      </c>
      <c r="E209" s="11" t="s">
        <v>43</v>
      </c>
      <c r="F209" s="11">
        <v>165000</v>
      </c>
      <c r="G209" s="11" t="s">
        <v>19</v>
      </c>
      <c r="H209" s="11">
        <v>165000</v>
      </c>
      <c r="I209" s="11" t="s">
        <v>29</v>
      </c>
      <c r="J209" s="11">
        <v>0</v>
      </c>
      <c r="K209" s="11" t="s">
        <v>29</v>
      </c>
      <c r="L209" s="12" t="s">
        <v>25</v>
      </c>
    </row>
    <row r="210" spans="1:12" x14ac:dyDescent="0.25">
      <c r="A210" s="7">
        <v>208</v>
      </c>
      <c r="B210" s="8">
        <v>2021</v>
      </c>
      <c r="C210" s="8" t="s">
        <v>11</v>
      </c>
      <c r="D210" s="8" t="s">
        <v>73</v>
      </c>
      <c r="E210" s="8" t="s">
        <v>43</v>
      </c>
      <c r="F210" s="8">
        <v>20000</v>
      </c>
      <c r="G210" s="8" t="s">
        <v>19</v>
      </c>
      <c r="H210" s="8">
        <v>20000</v>
      </c>
      <c r="I210" s="8" t="s">
        <v>77</v>
      </c>
      <c r="J210" s="8">
        <v>0</v>
      </c>
      <c r="K210" s="8" t="s">
        <v>29</v>
      </c>
      <c r="L210" s="9" t="s">
        <v>16</v>
      </c>
    </row>
    <row r="211" spans="1:12" x14ac:dyDescent="0.25">
      <c r="A211" s="10">
        <v>209</v>
      </c>
      <c r="B211" s="11">
        <v>2021</v>
      </c>
      <c r="C211" s="11" t="s">
        <v>17</v>
      </c>
      <c r="D211" s="11" t="s">
        <v>12</v>
      </c>
      <c r="E211" s="11" t="s">
        <v>105</v>
      </c>
      <c r="F211" s="11">
        <v>120000</v>
      </c>
      <c r="G211" s="11" t="s">
        <v>19</v>
      </c>
      <c r="H211" s="11">
        <v>120000</v>
      </c>
      <c r="I211" s="11" t="s">
        <v>29</v>
      </c>
      <c r="J211" s="11">
        <v>0</v>
      </c>
      <c r="K211" s="11" t="s">
        <v>29</v>
      </c>
      <c r="L211" s="12" t="s">
        <v>16</v>
      </c>
    </row>
    <row r="212" spans="1:12" x14ac:dyDescent="0.25">
      <c r="A212" s="7">
        <v>210</v>
      </c>
      <c r="B212" s="8">
        <v>2021</v>
      </c>
      <c r="C212" s="8" t="s">
        <v>11</v>
      </c>
      <c r="D212" s="8" t="s">
        <v>12</v>
      </c>
      <c r="E212" s="8" t="s">
        <v>28</v>
      </c>
      <c r="F212" s="8">
        <v>21000</v>
      </c>
      <c r="G212" s="8" t="s">
        <v>14</v>
      </c>
      <c r="H212" s="8">
        <v>24823</v>
      </c>
      <c r="I212" s="8" t="s">
        <v>118</v>
      </c>
      <c r="J212" s="8">
        <v>50</v>
      </c>
      <c r="K212" s="8" t="s">
        <v>118</v>
      </c>
      <c r="L212" s="9" t="s">
        <v>16</v>
      </c>
    </row>
    <row r="213" spans="1:12" x14ac:dyDescent="0.25">
      <c r="A213" s="10">
        <v>211</v>
      </c>
      <c r="B213" s="11">
        <v>2021</v>
      </c>
      <c r="C213" s="11" t="s">
        <v>11</v>
      </c>
      <c r="D213" s="11" t="s">
        <v>12</v>
      </c>
      <c r="E213" s="11" t="s">
        <v>55</v>
      </c>
      <c r="F213" s="11">
        <v>48000</v>
      </c>
      <c r="G213" s="11" t="s">
        <v>14</v>
      </c>
      <c r="H213" s="11">
        <v>56738</v>
      </c>
      <c r="I213" s="11" t="s">
        <v>38</v>
      </c>
      <c r="J213" s="11">
        <v>50</v>
      </c>
      <c r="K213" s="11" t="s">
        <v>38</v>
      </c>
      <c r="L213" s="12" t="s">
        <v>21</v>
      </c>
    </row>
    <row r="214" spans="1:12" x14ac:dyDescent="0.25">
      <c r="A214" s="7">
        <v>212</v>
      </c>
      <c r="B214" s="8">
        <v>2021</v>
      </c>
      <c r="C214" s="8" t="s">
        <v>11</v>
      </c>
      <c r="D214" s="8" t="s">
        <v>12</v>
      </c>
      <c r="E214" s="8" t="s">
        <v>43</v>
      </c>
      <c r="F214" s="8">
        <v>48000</v>
      </c>
      <c r="G214" s="8" t="s">
        <v>23</v>
      </c>
      <c r="H214" s="8">
        <v>66022</v>
      </c>
      <c r="I214" s="8" t="s">
        <v>119</v>
      </c>
      <c r="J214" s="8">
        <v>50</v>
      </c>
      <c r="K214" s="8" t="s">
        <v>24</v>
      </c>
      <c r="L214" s="9" t="s">
        <v>21</v>
      </c>
    </row>
    <row r="215" spans="1:12" x14ac:dyDescent="0.25">
      <c r="A215" s="10">
        <v>213</v>
      </c>
      <c r="B215" s="11">
        <v>2021</v>
      </c>
      <c r="C215" s="11" t="s">
        <v>30</v>
      </c>
      <c r="D215" s="11" t="s">
        <v>12</v>
      </c>
      <c r="E215" s="11" t="s">
        <v>22</v>
      </c>
      <c r="F215" s="11">
        <v>435000</v>
      </c>
      <c r="G215" s="11" t="s">
        <v>39</v>
      </c>
      <c r="H215" s="11">
        <v>5882</v>
      </c>
      <c r="I215" s="11" t="s">
        <v>40</v>
      </c>
      <c r="J215" s="11">
        <v>0</v>
      </c>
      <c r="K215" s="11" t="s">
        <v>120</v>
      </c>
      <c r="L215" s="12" t="s">
        <v>16</v>
      </c>
    </row>
    <row r="216" spans="1:12" x14ac:dyDescent="0.25">
      <c r="A216" s="7">
        <v>214</v>
      </c>
      <c r="B216" s="8">
        <v>2021</v>
      </c>
      <c r="C216" s="8" t="s">
        <v>30</v>
      </c>
      <c r="D216" s="8" t="s">
        <v>12</v>
      </c>
      <c r="E216" s="8" t="s">
        <v>28</v>
      </c>
      <c r="F216" s="8">
        <v>21000</v>
      </c>
      <c r="G216" s="8" t="s">
        <v>14</v>
      </c>
      <c r="H216" s="8">
        <v>24823</v>
      </c>
      <c r="I216" s="8" t="s">
        <v>15</v>
      </c>
      <c r="J216" s="8">
        <v>50</v>
      </c>
      <c r="K216" s="8" t="s">
        <v>15</v>
      </c>
      <c r="L216" s="9" t="s">
        <v>25</v>
      </c>
    </row>
    <row r="217" spans="1:12" x14ac:dyDescent="0.25">
      <c r="A217" s="10">
        <v>215</v>
      </c>
      <c r="B217" s="11">
        <v>2021</v>
      </c>
      <c r="C217" s="11" t="s">
        <v>17</v>
      </c>
      <c r="D217" s="11" t="s">
        <v>12</v>
      </c>
      <c r="E217" s="11" t="s">
        <v>97</v>
      </c>
      <c r="F217" s="11">
        <v>185000</v>
      </c>
      <c r="G217" s="11" t="s">
        <v>19</v>
      </c>
      <c r="H217" s="11">
        <v>185000</v>
      </c>
      <c r="I217" s="11" t="s">
        <v>29</v>
      </c>
      <c r="J217" s="11">
        <v>100</v>
      </c>
      <c r="K217" s="11" t="s">
        <v>29</v>
      </c>
      <c r="L217" s="12" t="s">
        <v>16</v>
      </c>
    </row>
    <row r="218" spans="1:12" x14ac:dyDescent="0.25">
      <c r="A218" s="7">
        <v>216</v>
      </c>
      <c r="B218" s="8">
        <v>2021</v>
      </c>
      <c r="C218" s="8" t="s">
        <v>30</v>
      </c>
      <c r="D218" s="8" t="s">
        <v>47</v>
      </c>
      <c r="E218" s="8" t="s">
        <v>74</v>
      </c>
      <c r="F218" s="8">
        <v>180000</v>
      </c>
      <c r="G218" s="8" t="s">
        <v>71</v>
      </c>
      <c r="H218" s="8">
        <v>28609</v>
      </c>
      <c r="I218" s="8" t="s">
        <v>72</v>
      </c>
      <c r="J218" s="8">
        <v>50</v>
      </c>
      <c r="K218" s="8" t="s">
        <v>72</v>
      </c>
      <c r="L218" s="9" t="s">
        <v>21</v>
      </c>
    </row>
    <row r="219" spans="1:12" x14ac:dyDescent="0.25">
      <c r="A219" s="10">
        <v>217</v>
      </c>
      <c r="B219" s="11">
        <v>2021</v>
      </c>
      <c r="C219" s="11" t="s">
        <v>11</v>
      </c>
      <c r="D219" s="11" t="s">
        <v>12</v>
      </c>
      <c r="E219" s="11" t="s">
        <v>13</v>
      </c>
      <c r="F219" s="11">
        <v>76760</v>
      </c>
      <c r="G219" s="11" t="s">
        <v>14</v>
      </c>
      <c r="H219" s="11">
        <v>90734</v>
      </c>
      <c r="I219" s="11" t="s">
        <v>15</v>
      </c>
      <c r="J219" s="11">
        <v>50</v>
      </c>
      <c r="K219" s="11" t="s">
        <v>15</v>
      </c>
      <c r="L219" s="12" t="s">
        <v>16</v>
      </c>
    </row>
    <row r="220" spans="1:12" x14ac:dyDescent="0.25">
      <c r="A220" s="7">
        <v>218</v>
      </c>
      <c r="B220" s="8">
        <v>2021</v>
      </c>
      <c r="C220" s="8" t="s">
        <v>11</v>
      </c>
      <c r="D220" s="8" t="s">
        <v>12</v>
      </c>
      <c r="E220" s="8" t="s">
        <v>28</v>
      </c>
      <c r="F220" s="8">
        <v>75000</v>
      </c>
      <c r="G220" s="8" t="s">
        <v>14</v>
      </c>
      <c r="H220" s="8">
        <v>88654</v>
      </c>
      <c r="I220" s="8" t="s">
        <v>102</v>
      </c>
      <c r="J220" s="8">
        <v>100</v>
      </c>
      <c r="K220" s="8" t="s">
        <v>102</v>
      </c>
      <c r="L220" s="9" t="s">
        <v>25</v>
      </c>
    </row>
    <row r="221" spans="1:12" x14ac:dyDescent="0.25">
      <c r="A221" s="10">
        <v>219</v>
      </c>
      <c r="B221" s="11">
        <v>2021</v>
      </c>
      <c r="C221" s="11" t="s">
        <v>17</v>
      </c>
      <c r="D221" s="11" t="s">
        <v>12</v>
      </c>
      <c r="E221" s="11" t="s">
        <v>105</v>
      </c>
      <c r="F221" s="11">
        <v>140000</v>
      </c>
      <c r="G221" s="11" t="s">
        <v>19</v>
      </c>
      <c r="H221" s="11">
        <v>140000</v>
      </c>
      <c r="I221" s="11" t="s">
        <v>29</v>
      </c>
      <c r="J221" s="11">
        <v>100</v>
      </c>
      <c r="K221" s="11" t="s">
        <v>29</v>
      </c>
      <c r="L221" s="12" t="s">
        <v>16</v>
      </c>
    </row>
    <row r="222" spans="1:12" x14ac:dyDescent="0.25">
      <c r="A222" s="7">
        <v>220</v>
      </c>
      <c r="B222" s="8">
        <v>2021</v>
      </c>
      <c r="C222" s="8" t="s">
        <v>11</v>
      </c>
      <c r="D222" s="8" t="s">
        <v>12</v>
      </c>
      <c r="E222" s="8" t="s">
        <v>28</v>
      </c>
      <c r="F222" s="8">
        <v>180000</v>
      </c>
      <c r="G222" s="8" t="s">
        <v>85</v>
      </c>
      <c r="H222" s="8">
        <v>46597</v>
      </c>
      <c r="I222" s="8" t="s">
        <v>45</v>
      </c>
      <c r="J222" s="8">
        <v>100</v>
      </c>
      <c r="K222" s="8" t="s">
        <v>45</v>
      </c>
      <c r="L222" s="9" t="s">
        <v>16</v>
      </c>
    </row>
    <row r="223" spans="1:12" x14ac:dyDescent="0.25">
      <c r="A223" s="10">
        <v>221</v>
      </c>
      <c r="B223" s="11">
        <v>2021</v>
      </c>
      <c r="C223" s="11" t="s">
        <v>11</v>
      </c>
      <c r="D223" s="11" t="s">
        <v>12</v>
      </c>
      <c r="E223" s="11" t="s">
        <v>13</v>
      </c>
      <c r="F223" s="11">
        <v>85000</v>
      </c>
      <c r="G223" s="11" t="s">
        <v>23</v>
      </c>
      <c r="H223" s="11">
        <v>116914</v>
      </c>
      <c r="I223" s="11" t="s">
        <v>24</v>
      </c>
      <c r="J223" s="11">
        <v>50</v>
      </c>
      <c r="K223" s="11" t="s">
        <v>24</v>
      </c>
      <c r="L223" s="12" t="s">
        <v>16</v>
      </c>
    </row>
    <row r="224" spans="1:12" x14ac:dyDescent="0.25">
      <c r="A224" s="7">
        <v>222</v>
      </c>
      <c r="B224" s="8">
        <v>2021</v>
      </c>
      <c r="C224" s="8" t="s">
        <v>11</v>
      </c>
      <c r="D224" s="8" t="s">
        <v>12</v>
      </c>
      <c r="E224" s="8" t="s">
        <v>13</v>
      </c>
      <c r="F224" s="8">
        <v>2500000</v>
      </c>
      <c r="G224" s="8" t="s">
        <v>39</v>
      </c>
      <c r="H224" s="8">
        <v>33808</v>
      </c>
      <c r="I224" s="8" t="s">
        <v>40</v>
      </c>
      <c r="J224" s="8">
        <v>0</v>
      </c>
      <c r="K224" s="8" t="s">
        <v>40</v>
      </c>
      <c r="L224" s="9" t="s">
        <v>25</v>
      </c>
    </row>
    <row r="225" spans="1:12" x14ac:dyDescent="0.25">
      <c r="A225" s="10">
        <v>223</v>
      </c>
      <c r="B225" s="11">
        <v>2021</v>
      </c>
      <c r="C225" s="11" t="s">
        <v>11</v>
      </c>
      <c r="D225" s="11" t="s">
        <v>12</v>
      </c>
      <c r="E225" s="11" t="s">
        <v>13</v>
      </c>
      <c r="F225" s="11">
        <v>40900</v>
      </c>
      <c r="G225" s="11" t="s">
        <v>23</v>
      </c>
      <c r="H225" s="11">
        <v>56256</v>
      </c>
      <c r="I225" s="11" t="s">
        <v>24</v>
      </c>
      <c r="J225" s="11">
        <v>50</v>
      </c>
      <c r="K225" s="11" t="s">
        <v>24</v>
      </c>
      <c r="L225" s="12" t="s">
        <v>16</v>
      </c>
    </row>
    <row r="226" spans="1:12" x14ac:dyDescent="0.25">
      <c r="A226" s="7">
        <v>224</v>
      </c>
      <c r="B226" s="8">
        <v>2021</v>
      </c>
      <c r="C226" s="8" t="s">
        <v>17</v>
      </c>
      <c r="D226" s="8" t="s">
        <v>12</v>
      </c>
      <c r="E226" s="8" t="s">
        <v>18</v>
      </c>
      <c r="F226" s="8">
        <v>225000</v>
      </c>
      <c r="G226" s="8" t="s">
        <v>19</v>
      </c>
      <c r="H226" s="8">
        <v>225000</v>
      </c>
      <c r="I226" s="8" t="s">
        <v>29</v>
      </c>
      <c r="J226" s="8">
        <v>100</v>
      </c>
      <c r="K226" s="8" t="s">
        <v>62</v>
      </c>
      <c r="L226" s="9" t="s">
        <v>16</v>
      </c>
    </row>
    <row r="227" spans="1:12" x14ac:dyDescent="0.25">
      <c r="A227" s="10">
        <v>225</v>
      </c>
      <c r="B227" s="11">
        <v>2021</v>
      </c>
      <c r="C227" s="11" t="s">
        <v>53</v>
      </c>
      <c r="D227" s="11" t="s">
        <v>59</v>
      </c>
      <c r="E227" s="11" t="s">
        <v>76</v>
      </c>
      <c r="F227" s="11">
        <v>416000</v>
      </c>
      <c r="G227" s="11" t="s">
        <v>19</v>
      </c>
      <c r="H227" s="11">
        <v>416000</v>
      </c>
      <c r="I227" s="11" t="s">
        <v>29</v>
      </c>
      <c r="J227" s="11">
        <v>100</v>
      </c>
      <c r="K227" s="11" t="s">
        <v>29</v>
      </c>
      <c r="L227" s="12" t="s">
        <v>21</v>
      </c>
    </row>
    <row r="228" spans="1:12" x14ac:dyDescent="0.25">
      <c r="A228" s="7">
        <v>226</v>
      </c>
      <c r="B228" s="8">
        <v>2021</v>
      </c>
      <c r="C228" s="8" t="s">
        <v>17</v>
      </c>
      <c r="D228" s="8" t="s">
        <v>12</v>
      </c>
      <c r="E228" s="8" t="s">
        <v>13</v>
      </c>
      <c r="F228" s="8">
        <v>110000</v>
      </c>
      <c r="G228" s="8" t="s">
        <v>61</v>
      </c>
      <c r="H228" s="8">
        <v>87738</v>
      </c>
      <c r="I228" s="8" t="s">
        <v>62</v>
      </c>
      <c r="J228" s="8">
        <v>100</v>
      </c>
      <c r="K228" s="8" t="s">
        <v>62</v>
      </c>
      <c r="L228" s="9" t="s">
        <v>21</v>
      </c>
    </row>
    <row r="229" spans="1:12" x14ac:dyDescent="0.25">
      <c r="A229" s="10">
        <v>227</v>
      </c>
      <c r="B229" s="11">
        <v>2021</v>
      </c>
      <c r="C229" s="11" t="s">
        <v>11</v>
      </c>
      <c r="D229" s="11" t="s">
        <v>12</v>
      </c>
      <c r="E229" s="11" t="s">
        <v>13</v>
      </c>
      <c r="F229" s="11">
        <v>75000</v>
      </c>
      <c r="G229" s="11" t="s">
        <v>14</v>
      </c>
      <c r="H229" s="11">
        <v>88654</v>
      </c>
      <c r="I229" s="11" t="s">
        <v>15</v>
      </c>
      <c r="J229" s="11">
        <v>50</v>
      </c>
      <c r="K229" s="11" t="s">
        <v>15</v>
      </c>
      <c r="L229" s="12" t="s">
        <v>16</v>
      </c>
    </row>
    <row r="230" spans="1:12" x14ac:dyDescent="0.25">
      <c r="A230" s="7">
        <v>228</v>
      </c>
      <c r="B230" s="8">
        <v>2021</v>
      </c>
      <c r="C230" s="8" t="s">
        <v>17</v>
      </c>
      <c r="D230" s="8" t="s">
        <v>12</v>
      </c>
      <c r="E230" s="8" t="s">
        <v>13</v>
      </c>
      <c r="F230" s="8">
        <v>135000</v>
      </c>
      <c r="G230" s="8" t="s">
        <v>19</v>
      </c>
      <c r="H230" s="8">
        <v>135000</v>
      </c>
      <c r="I230" s="8" t="s">
        <v>29</v>
      </c>
      <c r="J230" s="8">
        <v>0</v>
      </c>
      <c r="K230" s="8" t="s">
        <v>29</v>
      </c>
      <c r="L230" s="9" t="s">
        <v>16</v>
      </c>
    </row>
    <row r="231" spans="1:12" x14ac:dyDescent="0.25">
      <c r="A231" s="10">
        <v>229</v>
      </c>
      <c r="B231" s="11">
        <v>2021</v>
      </c>
      <c r="C231" s="11" t="s">
        <v>17</v>
      </c>
      <c r="D231" s="11" t="s">
        <v>12</v>
      </c>
      <c r="E231" s="11" t="s">
        <v>31</v>
      </c>
      <c r="F231" s="11">
        <v>90000</v>
      </c>
      <c r="G231" s="11" t="s">
        <v>61</v>
      </c>
      <c r="H231" s="11">
        <v>71786</v>
      </c>
      <c r="I231" s="11" t="s">
        <v>62</v>
      </c>
      <c r="J231" s="11">
        <v>100</v>
      </c>
      <c r="K231" s="11" t="s">
        <v>62</v>
      </c>
      <c r="L231" s="12" t="s">
        <v>25</v>
      </c>
    </row>
    <row r="232" spans="1:12" x14ac:dyDescent="0.25">
      <c r="A232" s="7">
        <v>230</v>
      </c>
      <c r="B232" s="8">
        <v>2021</v>
      </c>
      <c r="C232" s="8" t="s">
        <v>30</v>
      </c>
      <c r="D232" s="8" t="s">
        <v>12</v>
      </c>
      <c r="E232" s="8" t="s">
        <v>22</v>
      </c>
      <c r="F232" s="8">
        <v>1200000</v>
      </c>
      <c r="G232" s="8" t="s">
        <v>39</v>
      </c>
      <c r="H232" s="8">
        <v>16228</v>
      </c>
      <c r="I232" s="8" t="s">
        <v>40</v>
      </c>
      <c r="J232" s="8">
        <v>100</v>
      </c>
      <c r="K232" s="8" t="s">
        <v>40</v>
      </c>
      <c r="L232" s="9" t="s">
        <v>16</v>
      </c>
    </row>
    <row r="233" spans="1:12" x14ac:dyDescent="0.25">
      <c r="A233" s="10">
        <v>231</v>
      </c>
      <c r="B233" s="11">
        <v>2021</v>
      </c>
      <c r="C233" s="11" t="s">
        <v>17</v>
      </c>
      <c r="D233" s="11" t="s">
        <v>12</v>
      </c>
      <c r="E233" s="11" t="s">
        <v>69</v>
      </c>
      <c r="F233" s="11">
        <v>256000</v>
      </c>
      <c r="G233" s="11" t="s">
        <v>19</v>
      </c>
      <c r="H233" s="11">
        <v>256000</v>
      </c>
      <c r="I233" s="11" t="s">
        <v>29</v>
      </c>
      <c r="J233" s="11">
        <v>100</v>
      </c>
      <c r="K233" s="11" t="s">
        <v>29</v>
      </c>
      <c r="L233" s="12" t="s">
        <v>21</v>
      </c>
    </row>
    <row r="234" spans="1:12" x14ac:dyDescent="0.25">
      <c r="A234" s="7">
        <v>232</v>
      </c>
      <c r="B234" s="8">
        <v>2021</v>
      </c>
      <c r="C234" s="8" t="s">
        <v>17</v>
      </c>
      <c r="D234" s="8" t="s">
        <v>12</v>
      </c>
      <c r="E234" s="8" t="s">
        <v>94</v>
      </c>
      <c r="F234" s="8">
        <v>200000</v>
      </c>
      <c r="G234" s="8" t="s">
        <v>19</v>
      </c>
      <c r="H234" s="8">
        <v>200000</v>
      </c>
      <c r="I234" s="8" t="s">
        <v>29</v>
      </c>
      <c r="J234" s="8">
        <v>100</v>
      </c>
      <c r="K234" s="8" t="s">
        <v>29</v>
      </c>
      <c r="L234" s="9" t="s">
        <v>16</v>
      </c>
    </row>
    <row r="235" spans="1:12" x14ac:dyDescent="0.25">
      <c r="A235" s="10">
        <v>233</v>
      </c>
      <c r="B235" s="11">
        <v>2021</v>
      </c>
      <c r="C235" s="11" t="s">
        <v>17</v>
      </c>
      <c r="D235" s="11" t="s">
        <v>12</v>
      </c>
      <c r="E235" s="11" t="s">
        <v>31</v>
      </c>
      <c r="F235" s="11">
        <v>200000</v>
      </c>
      <c r="G235" s="11" t="s">
        <v>19</v>
      </c>
      <c r="H235" s="11">
        <v>200000</v>
      </c>
      <c r="I235" s="11" t="s">
        <v>29</v>
      </c>
      <c r="J235" s="11">
        <v>100</v>
      </c>
      <c r="K235" s="11" t="s">
        <v>29</v>
      </c>
      <c r="L235" s="12" t="s">
        <v>16</v>
      </c>
    </row>
    <row r="236" spans="1:12" x14ac:dyDescent="0.25">
      <c r="A236" s="7">
        <v>234</v>
      </c>
      <c r="B236" s="8">
        <v>2021</v>
      </c>
      <c r="C236" s="8" t="s">
        <v>11</v>
      </c>
      <c r="D236" s="8" t="s">
        <v>12</v>
      </c>
      <c r="E236" s="8" t="s">
        <v>109</v>
      </c>
      <c r="F236" s="8">
        <v>180000</v>
      </c>
      <c r="G236" s="8" t="s">
        <v>19</v>
      </c>
      <c r="H236" s="8">
        <v>180000</v>
      </c>
      <c r="I236" s="8" t="s">
        <v>29</v>
      </c>
      <c r="J236" s="8">
        <v>100</v>
      </c>
      <c r="K236" s="8" t="s">
        <v>29</v>
      </c>
      <c r="L236" s="9" t="s">
        <v>16</v>
      </c>
    </row>
    <row r="237" spans="1:12" x14ac:dyDescent="0.25">
      <c r="A237" s="10">
        <v>235</v>
      </c>
      <c r="B237" s="11">
        <v>2021</v>
      </c>
      <c r="C237" s="11" t="s">
        <v>11</v>
      </c>
      <c r="D237" s="11" t="s">
        <v>12</v>
      </c>
      <c r="E237" s="11" t="s">
        <v>106</v>
      </c>
      <c r="F237" s="11">
        <v>110000</v>
      </c>
      <c r="G237" s="11" t="s">
        <v>19</v>
      </c>
      <c r="H237" s="11">
        <v>110000</v>
      </c>
      <c r="I237" s="11" t="s">
        <v>29</v>
      </c>
      <c r="J237" s="11">
        <v>0</v>
      </c>
      <c r="K237" s="11" t="s">
        <v>29</v>
      </c>
      <c r="L237" s="12" t="s">
        <v>21</v>
      </c>
    </row>
    <row r="238" spans="1:12" x14ac:dyDescent="0.25">
      <c r="A238" s="7">
        <v>236</v>
      </c>
      <c r="B238" s="8">
        <v>2021</v>
      </c>
      <c r="C238" s="8" t="s">
        <v>11</v>
      </c>
      <c r="D238" s="8" t="s">
        <v>12</v>
      </c>
      <c r="E238" s="8" t="s">
        <v>55</v>
      </c>
      <c r="F238" s="8">
        <v>80000</v>
      </c>
      <c r="G238" s="8" t="s">
        <v>61</v>
      </c>
      <c r="H238" s="8">
        <v>63810</v>
      </c>
      <c r="I238" s="8" t="s">
        <v>62</v>
      </c>
      <c r="J238" s="8">
        <v>100</v>
      </c>
      <c r="K238" s="8" t="s">
        <v>62</v>
      </c>
      <c r="L238" s="9" t="s">
        <v>25</v>
      </c>
    </row>
    <row r="239" spans="1:12" x14ac:dyDescent="0.25">
      <c r="A239" s="10">
        <v>237</v>
      </c>
      <c r="B239" s="11">
        <v>2021</v>
      </c>
      <c r="C239" s="11" t="s">
        <v>11</v>
      </c>
      <c r="D239" s="11" t="s">
        <v>12</v>
      </c>
      <c r="E239" s="11" t="s">
        <v>13</v>
      </c>
      <c r="F239" s="11">
        <v>39600</v>
      </c>
      <c r="G239" s="11" t="s">
        <v>14</v>
      </c>
      <c r="H239" s="11">
        <v>46809</v>
      </c>
      <c r="I239" s="11" t="s">
        <v>67</v>
      </c>
      <c r="J239" s="11">
        <v>100</v>
      </c>
      <c r="K239" s="11" t="s">
        <v>67</v>
      </c>
      <c r="L239" s="12" t="s">
        <v>25</v>
      </c>
    </row>
    <row r="240" spans="1:12" x14ac:dyDescent="0.25">
      <c r="A240" s="7">
        <v>238</v>
      </c>
      <c r="B240" s="8">
        <v>2021</v>
      </c>
      <c r="C240" s="8" t="s">
        <v>30</v>
      </c>
      <c r="D240" s="8" t="s">
        <v>12</v>
      </c>
      <c r="E240" s="8" t="s">
        <v>13</v>
      </c>
      <c r="F240" s="8">
        <v>4000</v>
      </c>
      <c r="G240" s="8" t="s">
        <v>19</v>
      </c>
      <c r="H240" s="8">
        <v>4000</v>
      </c>
      <c r="I240" s="8" t="s">
        <v>101</v>
      </c>
      <c r="J240" s="8">
        <v>0</v>
      </c>
      <c r="K240" s="8" t="s">
        <v>101</v>
      </c>
      <c r="L240" s="9" t="s">
        <v>25</v>
      </c>
    </row>
    <row r="241" spans="1:12" x14ac:dyDescent="0.25">
      <c r="A241" s="10">
        <v>239</v>
      </c>
      <c r="B241" s="11">
        <v>2021</v>
      </c>
      <c r="C241" s="11" t="s">
        <v>30</v>
      </c>
      <c r="D241" s="11" t="s">
        <v>12</v>
      </c>
      <c r="E241" s="11" t="s">
        <v>43</v>
      </c>
      <c r="F241" s="11">
        <v>1600000</v>
      </c>
      <c r="G241" s="11" t="s">
        <v>39</v>
      </c>
      <c r="H241" s="11">
        <v>21637</v>
      </c>
      <c r="I241" s="11" t="s">
        <v>40</v>
      </c>
      <c r="J241" s="11">
        <v>50</v>
      </c>
      <c r="K241" s="11" t="s">
        <v>40</v>
      </c>
      <c r="L241" s="12" t="s">
        <v>25</v>
      </c>
    </row>
    <row r="242" spans="1:12" x14ac:dyDescent="0.25">
      <c r="A242" s="7">
        <v>240</v>
      </c>
      <c r="B242" s="8">
        <v>2021</v>
      </c>
      <c r="C242" s="8" t="s">
        <v>17</v>
      </c>
      <c r="D242" s="8" t="s">
        <v>12</v>
      </c>
      <c r="E242" s="8" t="s">
        <v>13</v>
      </c>
      <c r="F242" s="8">
        <v>130000</v>
      </c>
      <c r="G242" s="8" t="s">
        <v>61</v>
      </c>
      <c r="H242" s="8">
        <v>103691</v>
      </c>
      <c r="I242" s="8" t="s">
        <v>62</v>
      </c>
      <c r="J242" s="8">
        <v>100</v>
      </c>
      <c r="K242" s="8" t="s">
        <v>62</v>
      </c>
      <c r="L242" s="9" t="s">
        <v>16</v>
      </c>
    </row>
    <row r="243" spans="1:12" x14ac:dyDescent="0.25">
      <c r="A243" s="10">
        <v>241</v>
      </c>
      <c r="B243" s="11">
        <v>2021</v>
      </c>
      <c r="C243" s="11" t="s">
        <v>11</v>
      </c>
      <c r="D243" s="11" t="s">
        <v>12</v>
      </c>
      <c r="E243" s="11" t="s">
        <v>31</v>
      </c>
      <c r="F243" s="11">
        <v>80000</v>
      </c>
      <c r="G243" s="11" t="s">
        <v>19</v>
      </c>
      <c r="H243" s="11">
        <v>80000</v>
      </c>
      <c r="I243" s="11" t="s">
        <v>29</v>
      </c>
      <c r="J243" s="11">
        <v>100</v>
      </c>
      <c r="K243" s="11" t="s">
        <v>29</v>
      </c>
      <c r="L243" s="12" t="s">
        <v>16</v>
      </c>
    </row>
    <row r="244" spans="1:12" x14ac:dyDescent="0.25">
      <c r="A244" s="7">
        <v>242</v>
      </c>
      <c r="B244" s="8">
        <v>2021</v>
      </c>
      <c r="C244" s="8" t="s">
        <v>11</v>
      </c>
      <c r="D244" s="8" t="s">
        <v>12</v>
      </c>
      <c r="E244" s="8" t="s">
        <v>43</v>
      </c>
      <c r="F244" s="8">
        <v>110000</v>
      </c>
      <c r="G244" s="8" t="s">
        <v>19</v>
      </c>
      <c r="H244" s="8">
        <v>110000</v>
      </c>
      <c r="I244" s="8" t="s">
        <v>29</v>
      </c>
      <c r="J244" s="8">
        <v>100</v>
      </c>
      <c r="K244" s="8" t="s">
        <v>29</v>
      </c>
      <c r="L244" s="9" t="s">
        <v>16</v>
      </c>
    </row>
    <row r="245" spans="1:12" x14ac:dyDescent="0.25">
      <c r="A245" s="10">
        <v>243</v>
      </c>
      <c r="B245" s="11">
        <v>2021</v>
      </c>
      <c r="C245" s="11" t="s">
        <v>17</v>
      </c>
      <c r="D245" s="11" t="s">
        <v>12</v>
      </c>
      <c r="E245" s="11" t="s">
        <v>13</v>
      </c>
      <c r="F245" s="11">
        <v>165000</v>
      </c>
      <c r="G245" s="11" t="s">
        <v>19</v>
      </c>
      <c r="H245" s="11">
        <v>165000</v>
      </c>
      <c r="I245" s="11" t="s">
        <v>29</v>
      </c>
      <c r="J245" s="11">
        <v>100</v>
      </c>
      <c r="K245" s="11" t="s">
        <v>29</v>
      </c>
      <c r="L245" s="12" t="s">
        <v>16</v>
      </c>
    </row>
    <row r="246" spans="1:12" x14ac:dyDescent="0.25">
      <c r="A246" s="7">
        <v>244</v>
      </c>
      <c r="B246" s="8">
        <v>2021</v>
      </c>
      <c r="C246" s="8" t="s">
        <v>30</v>
      </c>
      <c r="D246" s="8" t="s">
        <v>12</v>
      </c>
      <c r="E246" s="8" t="s">
        <v>70</v>
      </c>
      <c r="F246" s="8">
        <v>1335000</v>
      </c>
      <c r="G246" s="8" t="s">
        <v>39</v>
      </c>
      <c r="H246" s="8">
        <v>18053</v>
      </c>
      <c r="I246" s="8" t="s">
        <v>40</v>
      </c>
      <c r="J246" s="8">
        <v>100</v>
      </c>
      <c r="K246" s="8" t="s">
        <v>121</v>
      </c>
      <c r="L246" s="9" t="s">
        <v>21</v>
      </c>
    </row>
    <row r="247" spans="1:12" x14ac:dyDescent="0.25">
      <c r="A247" s="10">
        <v>245</v>
      </c>
      <c r="B247" s="11">
        <v>2021</v>
      </c>
      <c r="C247" s="11" t="s">
        <v>11</v>
      </c>
      <c r="D247" s="11" t="s">
        <v>12</v>
      </c>
      <c r="E247" s="11" t="s">
        <v>43</v>
      </c>
      <c r="F247" s="11">
        <v>52500</v>
      </c>
      <c r="G247" s="11" t="s">
        <v>23</v>
      </c>
      <c r="H247" s="11">
        <v>72212</v>
      </c>
      <c r="I247" s="11" t="s">
        <v>24</v>
      </c>
      <c r="J247" s="11">
        <v>50</v>
      </c>
      <c r="K247" s="11" t="s">
        <v>24</v>
      </c>
      <c r="L247" s="12" t="s">
        <v>16</v>
      </c>
    </row>
    <row r="248" spans="1:12" x14ac:dyDescent="0.25">
      <c r="A248" s="7">
        <v>246</v>
      </c>
      <c r="B248" s="8">
        <v>2021</v>
      </c>
      <c r="C248" s="8" t="s">
        <v>30</v>
      </c>
      <c r="D248" s="8" t="s">
        <v>12</v>
      </c>
      <c r="E248" s="8" t="s">
        <v>13</v>
      </c>
      <c r="F248" s="8">
        <v>31000</v>
      </c>
      <c r="G248" s="8" t="s">
        <v>14</v>
      </c>
      <c r="H248" s="8">
        <v>36643</v>
      </c>
      <c r="I248" s="8" t="s">
        <v>38</v>
      </c>
      <c r="J248" s="8">
        <v>50</v>
      </c>
      <c r="K248" s="8" t="s">
        <v>38</v>
      </c>
      <c r="L248" s="9" t="s">
        <v>16</v>
      </c>
    </row>
    <row r="249" spans="1:12" x14ac:dyDescent="0.25">
      <c r="A249" s="10">
        <v>247</v>
      </c>
      <c r="B249" s="11">
        <v>2021</v>
      </c>
      <c r="C249" s="11" t="s">
        <v>11</v>
      </c>
      <c r="D249" s="11" t="s">
        <v>12</v>
      </c>
      <c r="E249" s="11" t="s">
        <v>43</v>
      </c>
      <c r="F249" s="11">
        <v>108000</v>
      </c>
      <c r="G249" s="11" t="s">
        <v>122</v>
      </c>
      <c r="H249" s="11">
        <v>12103</v>
      </c>
      <c r="I249" s="11" t="s">
        <v>123</v>
      </c>
      <c r="J249" s="11">
        <v>0</v>
      </c>
      <c r="K249" s="11" t="s">
        <v>123</v>
      </c>
      <c r="L249" s="12" t="s">
        <v>25</v>
      </c>
    </row>
    <row r="250" spans="1:12" x14ac:dyDescent="0.25">
      <c r="A250" s="7">
        <v>248</v>
      </c>
      <c r="B250" s="8">
        <v>2021</v>
      </c>
      <c r="C250" s="8" t="s">
        <v>17</v>
      </c>
      <c r="D250" s="8" t="s">
        <v>12</v>
      </c>
      <c r="E250" s="8" t="s">
        <v>43</v>
      </c>
      <c r="F250" s="8">
        <v>70000</v>
      </c>
      <c r="G250" s="8" t="s">
        <v>23</v>
      </c>
      <c r="H250" s="8">
        <v>96282</v>
      </c>
      <c r="I250" s="8" t="s">
        <v>24</v>
      </c>
      <c r="J250" s="8">
        <v>50</v>
      </c>
      <c r="K250" s="8" t="s">
        <v>24</v>
      </c>
      <c r="L250" s="9" t="s">
        <v>16</v>
      </c>
    </row>
    <row r="251" spans="1:12" x14ac:dyDescent="0.25">
      <c r="A251" s="10">
        <v>249</v>
      </c>
      <c r="B251" s="11">
        <v>2021</v>
      </c>
      <c r="C251" s="11" t="s">
        <v>17</v>
      </c>
      <c r="D251" s="11" t="s">
        <v>12</v>
      </c>
      <c r="E251" s="11" t="s">
        <v>124</v>
      </c>
      <c r="F251" s="11">
        <v>170000</v>
      </c>
      <c r="G251" s="11" t="s">
        <v>19</v>
      </c>
      <c r="H251" s="11">
        <v>170000</v>
      </c>
      <c r="I251" s="11" t="s">
        <v>29</v>
      </c>
      <c r="J251" s="11">
        <v>100</v>
      </c>
      <c r="K251" s="11" t="s">
        <v>29</v>
      </c>
      <c r="L251" s="12" t="s">
        <v>25</v>
      </c>
    </row>
    <row r="252" spans="1:12" x14ac:dyDescent="0.25">
      <c r="A252" s="7">
        <v>250</v>
      </c>
      <c r="B252" s="8">
        <v>2021</v>
      </c>
      <c r="C252" s="8" t="s">
        <v>11</v>
      </c>
      <c r="D252" s="8" t="s">
        <v>12</v>
      </c>
      <c r="E252" s="8" t="s">
        <v>13</v>
      </c>
      <c r="F252" s="8">
        <v>115000</v>
      </c>
      <c r="G252" s="8" t="s">
        <v>19</v>
      </c>
      <c r="H252" s="8">
        <v>115000</v>
      </c>
      <c r="I252" s="8" t="s">
        <v>29</v>
      </c>
      <c r="J252" s="8">
        <v>50</v>
      </c>
      <c r="K252" s="8" t="s">
        <v>29</v>
      </c>
      <c r="L252" s="9" t="s">
        <v>16</v>
      </c>
    </row>
    <row r="253" spans="1:12" x14ac:dyDescent="0.25">
      <c r="A253" s="10">
        <v>251</v>
      </c>
      <c r="B253" s="11">
        <v>2021</v>
      </c>
      <c r="C253" s="11" t="s">
        <v>30</v>
      </c>
      <c r="D253" s="11" t="s">
        <v>12</v>
      </c>
      <c r="E253" s="11" t="s">
        <v>13</v>
      </c>
      <c r="F253" s="11">
        <v>90000</v>
      </c>
      <c r="G253" s="11" t="s">
        <v>19</v>
      </c>
      <c r="H253" s="11">
        <v>90000</v>
      </c>
      <c r="I253" s="11" t="s">
        <v>29</v>
      </c>
      <c r="J253" s="11">
        <v>100</v>
      </c>
      <c r="K253" s="11" t="s">
        <v>29</v>
      </c>
      <c r="L253" s="12" t="s">
        <v>21</v>
      </c>
    </row>
    <row r="254" spans="1:12" x14ac:dyDescent="0.25">
      <c r="A254" s="7">
        <v>252</v>
      </c>
      <c r="B254" s="8">
        <v>2021</v>
      </c>
      <c r="C254" s="8" t="s">
        <v>53</v>
      </c>
      <c r="D254" s="8" t="s">
        <v>12</v>
      </c>
      <c r="E254" s="8" t="s">
        <v>97</v>
      </c>
      <c r="F254" s="8">
        <v>600000</v>
      </c>
      <c r="G254" s="8" t="s">
        <v>19</v>
      </c>
      <c r="H254" s="8">
        <v>600000</v>
      </c>
      <c r="I254" s="8" t="s">
        <v>29</v>
      </c>
      <c r="J254" s="8">
        <v>100</v>
      </c>
      <c r="K254" s="8" t="s">
        <v>29</v>
      </c>
      <c r="L254" s="9" t="s">
        <v>16</v>
      </c>
    </row>
    <row r="255" spans="1:12" x14ac:dyDescent="0.25">
      <c r="A255" s="10">
        <v>253</v>
      </c>
      <c r="B255" s="11">
        <v>2021</v>
      </c>
      <c r="C255" s="11" t="s">
        <v>30</v>
      </c>
      <c r="D255" s="11" t="s">
        <v>12</v>
      </c>
      <c r="E255" s="11" t="s">
        <v>13</v>
      </c>
      <c r="F255" s="11">
        <v>2100000</v>
      </c>
      <c r="G255" s="11" t="s">
        <v>39</v>
      </c>
      <c r="H255" s="11">
        <v>28399</v>
      </c>
      <c r="I255" s="11" t="s">
        <v>40</v>
      </c>
      <c r="J255" s="11">
        <v>100</v>
      </c>
      <c r="K255" s="11" t="s">
        <v>40</v>
      </c>
      <c r="L255" s="12" t="s">
        <v>25</v>
      </c>
    </row>
    <row r="256" spans="1:12" x14ac:dyDescent="0.25">
      <c r="A256" s="7">
        <v>254</v>
      </c>
      <c r="B256" s="8">
        <v>2021</v>
      </c>
      <c r="C256" s="8" t="s">
        <v>11</v>
      </c>
      <c r="D256" s="8" t="s">
        <v>12</v>
      </c>
      <c r="E256" s="8" t="s">
        <v>31</v>
      </c>
      <c r="F256" s="8">
        <v>93000</v>
      </c>
      <c r="G256" s="8" t="s">
        <v>19</v>
      </c>
      <c r="H256" s="8">
        <v>93000</v>
      </c>
      <c r="I256" s="8" t="s">
        <v>29</v>
      </c>
      <c r="J256" s="8">
        <v>100</v>
      </c>
      <c r="K256" s="8" t="s">
        <v>29</v>
      </c>
      <c r="L256" s="9" t="s">
        <v>16</v>
      </c>
    </row>
    <row r="257" spans="1:12" x14ac:dyDescent="0.25">
      <c r="A257" s="10">
        <v>255</v>
      </c>
      <c r="B257" s="11">
        <v>2021</v>
      </c>
      <c r="C257" s="11" t="s">
        <v>17</v>
      </c>
      <c r="D257" s="11" t="s">
        <v>12</v>
      </c>
      <c r="E257" s="11" t="s">
        <v>125</v>
      </c>
      <c r="F257" s="11">
        <v>125000</v>
      </c>
      <c r="G257" s="11" t="s">
        <v>61</v>
      </c>
      <c r="H257" s="11">
        <v>99703</v>
      </c>
      <c r="I257" s="11" t="s">
        <v>62</v>
      </c>
      <c r="J257" s="11">
        <v>50</v>
      </c>
      <c r="K257" s="11" t="s">
        <v>62</v>
      </c>
      <c r="L257" s="12" t="s">
        <v>25</v>
      </c>
    </row>
    <row r="258" spans="1:12" x14ac:dyDescent="0.25">
      <c r="A258" s="7">
        <v>256</v>
      </c>
      <c r="B258" s="8">
        <v>2021</v>
      </c>
      <c r="C258" s="8" t="s">
        <v>11</v>
      </c>
      <c r="D258" s="8" t="s">
        <v>12</v>
      </c>
      <c r="E258" s="8" t="s">
        <v>43</v>
      </c>
      <c r="F258" s="8">
        <v>200000</v>
      </c>
      <c r="G258" s="8" t="s">
        <v>19</v>
      </c>
      <c r="H258" s="8">
        <v>200000</v>
      </c>
      <c r="I258" s="8" t="s">
        <v>29</v>
      </c>
      <c r="J258" s="8">
        <v>100</v>
      </c>
      <c r="K258" s="8" t="s">
        <v>29</v>
      </c>
      <c r="L258" s="9" t="s">
        <v>16</v>
      </c>
    </row>
    <row r="259" spans="1:12" x14ac:dyDescent="0.25">
      <c r="A259" s="10">
        <v>257</v>
      </c>
      <c r="B259" s="11">
        <v>2021</v>
      </c>
      <c r="C259" s="11" t="s">
        <v>17</v>
      </c>
      <c r="D259" s="11" t="s">
        <v>12</v>
      </c>
      <c r="E259" s="11" t="s">
        <v>76</v>
      </c>
      <c r="F259" s="11">
        <v>147000</v>
      </c>
      <c r="G259" s="11" t="s">
        <v>14</v>
      </c>
      <c r="H259" s="11">
        <v>173762</v>
      </c>
      <c r="I259" s="11" t="s">
        <v>15</v>
      </c>
      <c r="J259" s="11">
        <v>100</v>
      </c>
      <c r="K259" s="11" t="s">
        <v>15</v>
      </c>
      <c r="L259" s="12" t="s">
        <v>25</v>
      </c>
    </row>
    <row r="260" spans="1:12" x14ac:dyDescent="0.25">
      <c r="A260" s="7">
        <v>258</v>
      </c>
      <c r="B260" s="8">
        <v>2021</v>
      </c>
      <c r="C260" s="8" t="s">
        <v>17</v>
      </c>
      <c r="D260" s="8" t="s">
        <v>12</v>
      </c>
      <c r="E260" s="8" t="s">
        <v>28</v>
      </c>
      <c r="F260" s="8">
        <v>185000</v>
      </c>
      <c r="G260" s="8" t="s">
        <v>19</v>
      </c>
      <c r="H260" s="8">
        <v>185000</v>
      </c>
      <c r="I260" s="8" t="s">
        <v>29</v>
      </c>
      <c r="J260" s="8">
        <v>50</v>
      </c>
      <c r="K260" s="8" t="s">
        <v>29</v>
      </c>
      <c r="L260" s="9" t="s">
        <v>16</v>
      </c>
    </row>
    <row r="261" spans="1:12" x14ac:dyDescent="0.25">
      <c r="A261" s="10">
        <v>259</v>
      </c>
      <c r="B261" s="11">
        <v>2021</v>
      </c>
      <c r="C261" s="11" t="s">
        <v>53</v>
      </c>
      <c r="D261" s="11" t="s">
        <v>12</v>
      </c>
      <c r="E261" s="11" t="s">
        <v>54</v>
      </c>
      <c r="F261" s="11">
        <v>120000</v>
      </c>
      <c r="G261" s="11" t="s">
        <v>14</v>
      </c>
      <c r="H261" s="11">
        <v>141846</v>
      </c>
      <c r="I261" s="11" t="s">
        <v>15</v>
      </c>
      <c r="J261" s="11">
        <v>0</v>
      </c>
      <c r="K261" s="11" t="s">
        <v>15</v>
      </c>
      <c r="L261" s="12" t="s">
        <v>16</v>
      </c>
    </row>
    <row r="262" spans="1:12" x14ac:dyDescent="0.25">
      <c r="A262" s="7">
        <v>260</v>
      </c>
      <c r="B262" s="8">
        <v>2021</v>
      </c>
      <c r="C262" s="8" t="s">
        <v>11</v>
      </c>
      <c r="D262" s="8" t="s">
        <v>12</v>
      </c>
      <c r="E262" s="8" t="s">
        <v>13</v>
      </c>
      <c r="F262" s="8">
        <v>130000</v>
      </c>
      <c r="G262" s="8" t="s">
        <v>19</v>
      </c>
      <c r="H262" s="8">
        <v>130000</v>
      </c>
      <c r="I262" s="8" t="s">
        <v>29</v>
      </c>
      <c r="J262" s="8">
        <v>50</v>
      </c>
      <c r="K262" s="8" t="s">
        <v>29</v>
      </c>
      <c r="L262" s="9" t="s">
        <v>16</v>
      </c>
    </row>
    <row r="263" spans="1:12" x14ac:dyDescent="0.25">
      <c r="A263" s="10">
        <v>261</v>
      </c>
      <c r="B263" s="11">
        <v>2021</v>
      </c>
      <c r="C263" s="11" t="s">
        <v>17</v>
      </c>
      <c r="D263" s="11" t="s">
        <v>12</v>
      </c>
      <c r="E263" s="11" t="s">
        <v>31</v>
      </c>
      <c r="F263" s="11">
        <v>54000</v>
      </c>
      <c r="G263" s="11" t="s">
        <v>14</v>
      </c>
      <c r="H263" s="11">
        <v>63831</v>
      </c>
      <c r="I263" s="11" t="s">
        <v>15</v>
      </c>
      <c r="J263" s="11">
        <v>50</v>
      </c>
      <c r="K263" s="11" t="s">
        <v>15</v>
      </c>
      <c r="L263" s="12" t="s">
        <v>16</v>
      </c>
    </row>
    <row r="264" spans="1:12" x14ac:dyDescent="0.25">
      <c r="A264" s="7">
        <v>262</v>
      </c>
      <c r="B264" s="8">
        <v>2021</v>
      </c>
      <c r="C264" s="8" t="s">
        <v>11</v>
      </c>
      <c r="D264" s="8" t="s">
        <v>12</v>
      </c>
      <c r="E264" s="8" t="s">
        <v>13</v>
      </c>
      <c r="F264" s="8">
        <v>1250000</v>
      </c>
      <c r="G264" s="8" t="s">
        <v>39</v>
      </c>
      <c r="H264" s="8">
        <v>16904</v>
      </c>
      <c r="I264" s="8" t="s">
        <v>40</v>
      </c>
      <c r="J264" s="8">
        <v>100</v>
      </c>
      <c r="K264" s="8" t="s">
        <v>40</v>
      </c>
      <c r="L264" s="9" t="s">
        <v>21</v>
      </c>
    </row>
    <row r="265" spans="1:12" x14ac:dyDescent="0.25">
      <c r="A265" s="10">
        <v>263</v>
      </c>
      <c r="B265" s="11">
        <v>2021</v>
      </c>
      <c r="C265" s="11" t="s">
        <v>17</v>
      </c>
      <c r="D265" s="11" t="s">
        <v>12</v>
      </c>
      <c r="E265" s="11" t="s">
        <v>28</v>
      </c>
      <c r="F265" s="11">
        <v>4900000</v>
      </c>
      <c r="G265" s="11" t="s">
        <v>39</v>
      </c>
      <c r="H265" s="11">
        <v>66265</v>
      </c>
      <c r="I265" s="11" t="s">
        <v>40</v>
      </c>
      <c r="J265" s="11">
        <v>0</v>
      </c>
      <c r="K265" s="11" t="s">
        <v>40</v>
      </c>
      <c r="L265" s="12" t="s">
        <v>16</v>
      </c>
    </row>
    <row r="266" spans="1:12" x14ac:dyDescent="0.25">
      <c r="A266" s="7">
        <v>264</v>
      </c>
      <c r="B266" s="8">
        <v>2021</v>
      </c>
      <c r="C266" s="8" t="s">
        <v>11</v>
      </c>
      <c r="D266" s="8" t="s">
        <v>12</v>
      </c>
      <c r="E266" s="8" t="s">
        <v>13</v>
      </c>
      <c r="F266" s="8">
        <v>21600</v>
      </c>
      <c r="G266" s="8" t="s">
        <v>14</v>
      </c>
      <c r="H266" s="8">
        <v>25532</v>
      </c>
      <c r="I266" s="8" t="s">
        <v>126</v>
      </c>
      <c r="J266" s="8">
        <v>100</v>
      </c>
      <c r="K266" s="8" t="s">
        <v>15</v>
      </c>
      <c r="L266" s="9" t="s">
        <v>21</v>
      </c>
    </row>
    <row r="267" spans="1:12" x14ac:dyDescent="0.25">
      <c r="A267" s="10">
        <v>265</v>
      </c>
      <c r="B267" s="11">
        <v>2021</v>
      </c>
      <c r="C267" s="11" t="s">
        <v>17</v>
      </c>
      <c r="D267" s="11" t="s">
        <v>12</v>
      </c>
      <c r="E267" s="11" t="s">
        <v>36</v>
      </c>
      <c r="F267" s="11">
        <v>160000</v>
      </c>
      <c r="G267" s="11" t="s">
        <v>19</v>
      </c>
      <c r="H267" s="11">
        <v>160000</v>
      </c>
      <c r="I267" s="11" t="s">
        <v>127</v>
      </c>
      <c r="J267" s="11">
        <v>50</v>
      </c>
      <c r="K267" s="11" t="s">
        <v>29</v>
      </c>
      <c r="L267" s="12" t="s">
        <v>21</v>
      </c>
    </row>
    <row r="268" spans="1:12" x14ac:dyDescent="0.25">
      <c r="A268" s="7">
        <v>266</v>
      </c>
      <c r="B268" s="8">
        <v>2021</v>
      </c>
      <c r="C268" s="8" t="s">
        <v>11</v>
      </c>
      <c r="D268" s="8" t="s">
        <v>12</v>
      </c>
      <c r="E268" s="8" t="s">
        <v>43</v>
      </c>
      <c r="F268" s="8">
        <v>93150</v>
      </c>
      <c r="G268" s="8" t="s">
        <v>19</v>
      </c>
      <c r="H268" s="8">
        <v>93150</v>
      </c>
      <c r="I268" s="8" t="s">
        <v>29</v>
      </c>
      <c r="J268" s="8">
        <v>0</v>
      </c>
      <c r="K268" s="8" t="s">
        <v>29</v>
      </c>
      <c r="L268" s="9" t="s">
        <v>25</v>
      </c>
    </row>
    <row r="269" spans="1:12" x14ac:dyDescent="0.25">
      <c r="A269" s="10">
        <v>267</v>
      </c>
      <c r="B269" s="11">
        <v>2021</v>
      </c>
      <c r="C269" s="11" t="s">
        <v>11</v>
      </c>
      <c r="D269" s="11" t="s">
        <v>12</v>
      </c>
      <c r="E269" s="11" t="s">
        <v>43</v>
      </c>
      <c r="F269" s="11">
        <v>111775</v>
      </c>
      <c r="G269" s="11" t="s">
        <v>19</v>
      </c>
      <c r="H269" s="11">
        <v>111775</v>
      </c>
      <c r="I269" s="11" t="s">
        <v>29</v>
      </c>
      <c r="J269" s="11">
        <v>0</v>
      </c>
      <c r="K269" s="11" t="s">
        <v>29</v>
      </c>
      <c r="L269" s="12" t="s">
        <v>25</v>
      </c>
    </row>
    <row r="270" spans="1:12" x14ac:dyDescent="0.25">
      <c r="A270" s="7">
        <v>268</v>
      </c>
      <c r="B270" s="8">
        <v>2021</v>
      </c>
      <c r="C270" s="8" t="s">
        <v>11</v>
      </c>
      <c r="D270" s="8" t="s">
        <v>12</v>
      </c>
      <c r="E270" s="8" t="s">
        <v>43</v>
      </c>
      <c r="F270" s="8">
        <v>250000</v>
      </c>
      <c r="G270" s="8" t="s">
        <v>122</v>
      </c>
      <c r="H270" s="8">
        <v>28016</v>
      </c>
      <c r="I270" s="8" t="s">
        <v>123</v>
      </c>
      <c r="J270" s="8">
        <v>100</v>
      </c>
      <c r="K270" s="8" t="s">
        <v>123</v>
      </c>
      <c r="L270" s="9" t="s">
        <v>25</v>
      </c>
    </row>
    <row r="271" spans="1:12" x14ac:dyDescent="0.25">
      <c r="A271" s="10">
        <v>269</v>
      </c>
      <c r="B271" s="11">
        <v>2021</v>
      </c>
      <c r="C271" s="11" t="s">
        <v>30</v>
      </c>
      <c r="D271" s="11" t="s">
        <v>12</v>
      </c>
      <c r="E271" s="11" t="s">
        <v>43</v>
      </c>
      <c r="F271" s="11">
        <v>55000</v>
      </c>
      <c r="G271" s="11" t="s">
        <v>14</v>
      </c>
      <c r="H271" s="11">
        <v>65013</v>
      </c>
      <c r="I271" s="11" t="s">
        <v>15</v>
      </c>
      <c r="J271" s="11">
        <v>50</v>
      </c>
      <c r="K271" s="11" t="s">
        <v>15</v>
      </c>
      <c r="L271" s="12" t="s">
        <v>25</v>
      </c>
    </row>
    <row r="272" spans="1:12" x14ac:dyDescent="0.25">
      <c r="A272" s="7">
        <v>270</v>
      </c>
      <c r="B272" s="8">
        <v>2021</v>
      </c>
      <c r="C272" s="8" t="s">
        <v>30</v>
      </c>
      <c r="D272" s="8" t="s">
        <v>12</v>
      </c>
      <c r="E272" s="8" t="s">
        <v>43</v>
      </c>
      <c r="F272" s="8">
        <v>72500</v>
      </c>
      <c r="G272" s="8" t="s">
        <v>19</v>
      </c>
      <c r="H272" s="8">
        <v>72500</v>
      </c>
      <c r="I272" s="8" t="s">
        <v>29</v>
      </c>
      <c r="J272" s="8">
        <v>100</v>
      </c>
      <c r="K272" s="8" t="s">
        <v>29</v>
      </c>
      <c r="L272" s="9" t="s">
        <v>16</v>
      </c>
    </row>
    <row r="273" spans="1:12" x14ac:dyDescent="0.25">
      <c r="A273" s="10">
        <v>271</v>
      </c>
      <c r="B273" s="11">
        <v>2021</v>
      </c>
      <c r="C273" s="11" t="s">
        <v>17</v>
      </c>
      <c r="D273" s="11" t="s">
        <v>12</v>
      </c>
      <c r="E273" s="11" t="s">
        <v>74</v>
      </c>
      <c r="F273" s="11">
        <v>102000</v>
      </c>
      <c r="G273" s="11" t="s">
        <v>117</v>
      </c>
      <c r="H273" s="11">
        <v>18907</v>
      </c>
      <c r="I273" s="11" t="s">
        <v>91</v>
      </c>
      <c r="J273" s="11">
        <v>0</v>
      </c>
      <c r="K273" s="11" t="s">
        <v>91</v>
      </c>
      <c r="L273" s="12" t="s">
        <v>25</v>
      </c>
    </row>
    <row r="274" spans="1:12" x14ac:dyDescent="0.25">
      <c r="A274" s="7">
        <v>272</v>
      </c>
      <c r="B274" s="8">
        <v>2021</v>
      </c>
      <c r="C274" s="8" t="s">
        <v>30</v>
      </c>
      <c r="D274" s="8" t="s">
        <v>12</v>
      </c>
      <c r="E274" s="8" t="s">
        <v>46</v>
      </c>
      <c r="F274" s="8">
        <v>65000</v>
      </c>
      <c r="G274" s="8" t="s">
        <v>14</v>
      </c>
      <c r="H274" s="8">
        <v>76833</v>
      </c>
      <c r="I274" s="8" t="s">
        <v>15</v>
      </c>
      <c r="J274" s="8">
        <v>0</v>
      </c>
      <c r="K274" s="8" t="s">
        <v>15</v>
      </c>
      <c r="L274" s="9" t="s">
        <v>16</v>
      </c>
    </row>
    <row r="275" spans="1:12" x14ac:dyDescent="0.25">
      <c r="A275" s="10">
        <v>273</v>
      </c>
      <c r="B275" s="11">
        <v>2021</v>
      </c>
      <c r="C275" s="11" t="s">
        <v>30</v>
      </c>
      <c r="D275" s="11" t="s">
        <v>12</v>
      </c>
      <c r="E275" s="11" t="s">
        <v>28</v>
      </c>
      <c r="F275" s="11">
        <v>85000</v>
      </c>
      <c r="G275" s="11" t="s">
        <v>19</v>
      </c>
      <c r="H275" s="11">
        <v>85000</v>
      </c>
      <c r="I275" s="11" t="s">
        <v>56</v>
      </c>
      <c r="J275" s="11">
        <v>100</v>
      </c>
      <c r="K275" s="11" t="s">
        <v>15</v>
      </c>
      <c r="L275" s="12" t="s">
        <v>21</v>
      </c>
    </row>
    <row r="276" spans="1:12" x14ac:dyDescent="0.25">
      <c r="A276" s="7">
        <v>274</v>
      </c>
      <c r="B276" s="8">
        <v>2021</v>
      </c>
      <c r="C276" s="8" t="s">
        <v>17</v>
      </c>
      <c r="D276" s="8" t="s">
        <v>12</v>
      </c>
      <c r="E276" s="8" t="s">
        <v>13</v>
      </c>
      <c r="F276" s="8">
        <v>65720</v>
      </c>
      <c r="G276" s="8" t="s">
        <v>14</v>
      </c>
      <c r="H276" s="8">
        <v>77684</v>
      </c>
      <c r="I276" s="8" t="s">
        <v>38</v>
      </c>
      <c r="J276" s="8">
        <v>50</v>
      </c>
      <c r="K276" s="8" t="s">
        <v>38</v>
      </c>
      <c r="L276" s="9" t="s">
        <v>25</v>
      </c>
    </row>
    <row r="277" spans="1:12" x14ac:dyDescent="0.25">
      <c r="A277" s="10">
        <v>275</v>
      </c>
      <c r="B277" s="11">
        <v>2021</v>
      </c>
      <c r="C277" s="11" t="s">
        <v>30</v>
      </c>
      <c r="D277" s="11" t="s">
        <v>12</v>
      </c>
      <c r="E277" s="11" t="s">
        <v>13</v>
      </c>
      <c r="F277" s="11">
        <v>100000</v>
      </c>
      <c r="G277" s="11" t="s">
        <v>19</v>
      </c>
      <c r="H277" s="11">
        <v>100000</v>
      </c>
      <c r="I277" s="11" t="s">
        <v>29</v>
      </c>
      <c r="J277" s="11">
        <v>100</v>
      </c>
      <c r="K277" s="11" t="s">
        <v>29</v>
      </c>
      <c r="L277" s="12" t="s">
        <v>25</v>
      </c>
    </row>
    <row r="278" spans="1:12" x14ac:dyDescent="0.25">
      <c r="A278" s="7">
        <v>276</v>
      </c>
      <c r="B278" s="8">
        <v>2021</v>
      </c>
      <c r="C278" s="8" t="s">
        <v>30</v>
      </c>
      <c r="D278" s="8" t="s">
        <v>12</v>
      </c>
      <c r="E278" s="8" t="s">
        <v>13</v>
      </c>
      <c r="F278" s="8">
        <v>58000</v>
      </c>
      <c r="G278" s="8" t="s">
        <v>19</v>
      </c>
      <c r="H278" s="8">
        <v>58000</v>
      </c>
      <c r="I278" s="8" t="s">
        <v>29</v>
      </c>
      <c r="J278" s="8">
        <v>50</v>
      </c>
      <c r="K278" s="8" t="s">
        <v>29</v>
      </c>
      <c r="L278" s="9" t="s">
        <v>16</v>
      </c>
    </row>
    <row r="279" spans="1:12" x14ac:dyDescent="0.25">
      <c r="A279" s="10">
        <v>277</v>
      </c>
      <c r="B279" s="11">
        <v>2021</v>
      </c>
      <c r="C279" s="11" t="s">
        <v>17</v>
      </c>
      <c r="D279" s="11" t="s">
        <v>12</v>
      </c>
      <c r="E279" s="11" t="s">
        <v>70</v>
      </c>
      <c r="F279" s="11">
        <v>55000</v>
      </c>
      <c r="G279" s="11" t="s">
        <v>19</v>
      </c>
      <c r="H279" s="11">
        <v>55000</v>
      </c>
      <c r="I279" s="11" t="s">
        <v>67</v>
      </c>
      <c r="J279" s="11">
        <v>100</v>
      </c>
      <c r="K279" s="11" t="s">
        <v>67</v>
      </c>
      <c r="L279" s="12" t="s">
        <v>16</v>
      </c>
    </row>
    <row r="280" spans="1:12" x14ac:dyDescent="0.25">
      <c r="A280" s="7">
        <v>278</v>
      </c>
      <c r="B280" s="8">
        <v>2021</v>
      </c>
      <c r="C280" s="8" t="s">
        <v>17</v>
      </c>
      <c r="D280" s="8" t="s">
        <v>12</v>
      </c>
      <c r="E280" s="8" t="s">
        <v>13</v>
      </c>
      <c r="F280" s="8">
        <v>180000</v>
      </c>
      <c r="G280" s="8" t="s">
        <v>122</v>
      </c>
      <c r="H280" s="8">
        <v>20171</v>
      </c>
      <c r="I280" s="8" t="s">
        <v>123</v>
      </c>
      <c r="J280" s="8">
        <v>50</v>
      </c>
      <c r="K280" s="8" t="s">
        <v>123</v>
      </c>
      <c r="L280" s="9" t="s">
        <v>16</v>
      </c>
    </row>
    <row r="281" spans="1:12" x14ac:dyDescent="0.25">
      <c r="A281" s="10">
        <v>279</v>
      </c>
      <c r="B281" s="11">
        <v>2021</v>
      </c>
      <c r="C281" s="11" t="s">
        <v>30</v>
      </c>
      <c r="D281" s="11" t="s">
        <v>12</v>
      </c>
      <c r="E281" s="11" t="s">
        <v>35</v>
      </c>
      <c r="F281" s="11">
        <v>50000</v>
      </c>
      <c r="G281" s="11" t="s">
        <v>14</v>
      </c>
      <c r="H281" s="11">
        <v>59102</v>
      </c>
      <c r="I281" s="11" t="s">
        <v>80</v>
      </c>
      <c r="J281" s="11">
        <v>100</v>
      </c>
      <c r="K281" s="11" t="s">
        <v>80</v>
      </c>
      <c r="L281" s="12" t="s">
        <v>16</v>
      </c>
    </row>
    <row r="282" spans="1:12" x14ac:dyDescent="0.25">
      <c r="A282" s="7">
        <v>280</v>
      </c>
      <c r="B282" s="8">
        <v>2021</v>
      </c>
      <c r="C282" s="8" t="s">
        <v>11</v>
      </c>
      <c r="D282" s="8" t="s">
        <v>12</v>
      </c>
      <c r="E282" s="8" t="s">
        <v>43</v>
      </c>
      <c r="F282" s="8">
        <v>112000</v>
      </c>
      <c r="G282" s="8" t="s">
        <v>19</v>
      </c>
      <c r="H282" s="8">
        <v>112000</v>
      </c>
      <c r="I282" s="8" t="s">
        <v>29</v>
      </c>
      <c r="J282" s="8">
        <v>100</v>
      </c>
      <c r="K282" s="8" t="s">
        <v>29</v>
      </c>
      <c r="L282" s="9" t="s">
        <v>16</v>
      </c>
    </row>
    <row r="283" spans="1:12" x14ac:dyDescent="0.25">
      <c r="A283" s="10">
        <v>281</v>
      </c>
      <c r="B283" s="11">
        <v>2021</v>
      </c>
      <c r="C283" s="11" t="s">
        <v>30</v>
      </c>
      <c r="D283" s="11" t="s">
        <v>12</v>
      </c>
      <c r="E283" s="11" t="s">
        <v>55</v>
      </c>
      <c r="F283" s="11">
        <v>100000</v>
      </c>
      <c r="G283" s="11" t="s">
        <v>19</v>
      </c>
      <c r="H283" s="11">
        <v>100000</v>
      </c>
      <c r="I283" s="11" t="s">
        <v>128</v>
      </c>
      <c r="J283" s="11">
        <v>0</v>
      </c>
      <c r="K283" s="11" t="s">
        <v>49</v>
      </c>
      <c r="L283" s="12" t="s">
        <v>16</v>
      </c>
    </row>
    <row r="284" spans="1:12" x14ac:dyDescent="0.25">
      <c r="A284" s="7">
        <v>282</v>
      </c>
      <c r="B284" s="8">
        <v>2021</v>
      </c>
      <c r="C284" s="8" t="s">
        <v>11</v>
      </c>
      <c r="D284" s="8" t="s">
        <v>47</v>
      </c>
      <c r="E284" s="8" t="s">
        <v>43</v>
      </c>
      <c r="F284" s="8">
        <v>59000</v>
      </c>
      <c r="G284" s="8" t="s">
        <v>14</v>
      </c>
      <c r="H284" s="8">
        <v>69741</v>
      </c>
      <c r="I284" s="8" t="s">
        <v>56</v>
      </c>
      <c r="J284" s="8">
        <v>100</v>
      </c>
      <c r="K284" s="8" t="s">
        <v>56</v>
      </c>
      <c r="L284" s="9" t="s">
        <v>16</v>
      </c>
    </row>
    <row r="285" spans="1:12" x14ac:dyDescent="0.25">
      <c r="A285" s="10">
        <v>283</v>
      </c>
      <c r="B285" s="11">
        <v>2021</v>
      </c>
      <c r="C285" s="11" t="s">
        <v>17</v>
      </c>
      <c r="D285" s="11" t="s">
        <v>59</v>
      </c>
      <c r="E285" s="11" t="s">
        <v>129</v>
      </c>
      <c r="F285" s="11">
        <v>105000</v>
      </c>
      <c r="G285" s="11" t="s">
        <v>19</v>
      </c>
      <c r="H285" s="11">
        <v>105000</v>
      </c>
      <c r="I285" s="11" t="s">
        <v>29</v>
      </c>
      <c r="J285" s="11">
        <v>100</v>
      </c>
      <c r="K285" s="11" t="s">
        <v>29</v>
      </c>
      <c r="L285" s="12" t="s">
        <v>25</v>
      </c>
    </row>
    <row r="286" spans="1:12" x14ac:dyDescent="0.25">
      <c r="A286" s="7">
        <v>284</v>
      </c>
      <c r="B286" s="8">
        <v>2021</v>
      </c>
      <c r="C286" s="8" t="s">
        <v>11</v>
      </c>
      <c r="D286" s="8" t="s">
        <v>12</v>
      </c>
      <c r="E286" s="8" t="s">
        <v>55</v>
      </c>
      <c r="F286" s="8">
        <v>69999</v>
      </c>
      <c r="G286" s="8" t="s">
        <v>19</v>
      </c>
      <c r="H286" s="8">
        <v>69999</v>
      </c>
      <c r="I286" s="8" t="s">
        <v>130</v>
      </c>
      <c r="J286" s="8">
        <v>50</v>
      </c>
      <c r="K286" s="8" t="s">
        <v>130</v>
      </c>
      <c r="L286" s="9" t="s">
        <v>16</v>
      </c>
    </row>
    <row r="287" spans="1:12" x14ac:dyDescent="0.25">
      <c r="A287" s="10">
        <v>285</v>
      </c>
      <c r="B287" s="11">
        <v>2021</v>
      </c>
      <c r="C287" s="11" t="s">
        <v>17</v>
      </c>
      <c r="D287" s="11" t="s">
        <v>12</v>
      </c>
      <c r="E287" s="11" t="s">
        <v>79</v>
      </c>
      <c r="F287" s="11">
        <v>7000000</v>
      </c>
      <c r="G287" s="11" t="s">
        <v>39</v>
      </c>
      <c r="H287" s="11">
        <v>94665</v>
      </c>
      <c r="I287" s="11" t="s">
        <v>40</v>
      </c>
      <c r="J287" s="11">
        <v>50</v>
      </c>
      <c r="K287" s="11" t="s">
        <v>40</v>
      </c>
      <c r="L287" s="12" t="s">
        <v>16</v>
      </c>
    </row>
    <row r="288" spans="1:12" x14ac:dyDescent="0.25">
      <c r="A288" s="7">
        <v>286</v>
      </c>
      <c r="B288" s="8">
        <v>2021</v>
      </c>
      <c r="C288" s="8" t="s">
        <v>17</v>
      </c>
      <c r="D288" s="8" t="s">
        <v>12</v>
      </c>
      <c r="E288" s="8" t="s">
        <v>81</v>
      </c>
      <c r="F288" s="8">
        <v>87000</v>
      </c>
      <c r="G288" s="8" t="s">
        <v>14</v>
      </c>
      <c r="H288" s="8">
        <v>102839</v>
      </c>
      <c r="I288" s="8" t="s">
        <v>118</v>
      </c>
      <c r="J288" s="8">
        <v>100</v>
      </c>
      <c r="K288" s="8" t="s">
        <v>118</v>
      </c>
      <c r="L288" s="9" t="s">
        <v>16</v>
      </c>
    </row>
    <row r="289" spans="1:12" x14ac:dyDescent="0.25">
      <c r="A289" s="10">
        <v>287</v>
      </c>
      <c r="B289" s="11">
        <v>2021</v>
      </c>
      <c r="C289" s="11" t="s">
        <v>11</v>
      </c>
      <c r="D289" s="11" t="s">
        <v>12</v>
      </c>
      <c r="E289" s="11" t="s">
        <v>13</v>
      </c>
      <c r="F289" s="11">
        <v>109000</v>
      </c>
      <c r="G289" s="11" t="s">
        <v>19</v>
      </c>
      <c r="H289" s="11">
        <v>109000</v>
      </c>
      <c r="I289" s="11" t="s">
        <v>29</v>
      </c>
      <c r="J289" s="11">
        <v>50</v>
      </c>
      <c r="K289" s="11" t="s">
        <v>29</v>
      </c>
      <c r="L289" s="12" t="s">
        <v>16</v>
      </c>
    </row>
    <row r="290" spans="1:12" x14ac:dyDescent="0.25">
      <c r="A290" s="7">
        <v>288</v>
      </c>
      <c r="B290" s="8">
        <v>2021</v>
      </c>
      <c r="C290" s="8" t="s">
        <v>11</v>
      </c>
      <c r="D290" s="8" t="s">
        <v>12</v>
      </c>
      <c r="E290" s="8" t="s">
        <v>28</v>
      </c>
      <c r="F290" s="8">
        <v>43200</v>
      </c>
      <c r="G290" s="8" t="s">
        <v>14</v>
      </c>
      <c r="H290" s="8">
        <v>51064</v>
      </c>
      <c r="I290" s="8" t="s">
        <v>77</v>
      </c>
      <c r="J290" s="8">
        <v>50</v>
      </c>
      <c r="K290" s="8" t="s">
        <v>77</v>
      </c>
      <c r="L290" s="9" t="s">
        <v>16</v>
      </c>
    </row>
    <row r="291" spans="1:12" x14ac:dyDescent="0.25">
      <c r="A291" s="10">
        <v>289</v>
      </c>
      <c r="B291" s="11">
        <v>2022</v>
      </c>
      <c r="C291" s="11" t="s">
        <v>17</v>
      </c>
      <c r="D291" s="11" t="s">
        <v>12</v>
      </c>
      <c r="E291" s="11" t="s">
        <v>43</v>
      </c>
      <c r="F291" s="11">
        <v>135000</v>
      </c>
      <c r="G291" s="11" t="s">
        <v>19</v>
      </c>
      <c r="H291" s="11">
        <v>135000</v>
      </c>
      <c r="I291" s="11" t="s">
        <v>29</v>
      </c>
      <c r="J291" s="11">
        <v>100</v>
      </c>
      <c r="K291" s="11" t="s">
        <v>29</v>
      </c>
      <c r="L291" s="12" t="s">
        <v>25</v>
      </c>
    </row>
    <row r="292" spans="1:12" x14ac:dyDescent="0.25">
      <c r="A292" s="7">
        <v>290</v>
      </c>
      <c r="B292" s="8">
        <v>2022</v>
      </c>
      <c r="C292" s="8" t="s">
        <v>17</v>
      </c>
      <c r="D292" s="8" t="s">
        <v>12</v>
      </c>
      <c r="E292" s="8" t="s">
        <v>31</v>
      </c>
      <c r="F292" s="8">
        <v>155000</v>
      </c>
      <c r="G292" s="8" t="s">
        <v>19</v>
      </c>
      <c r="H292" s="8">
        <v>155000</v>
      </c>
      <c r="I292" s="8" t="s">
        <v>29</v>
      </c>
      <c r="J292" s="8">
        <v>100</v>
      </c>
      <c r="K292" s="8" t="s">
        <v>29</v>
      </c>
      <c r="L292" s="9" t="s">
        <v>25</v>
      </c>
    </row>
    <row r="293" spans="1:12" x14ac:dyDescent="0.25">
      <c r="A293" s="10">
        <v>291</v>
      </c>
      <c r="B293" s="11">
        <v>2022</v>
      </c>
      <c r="C293" s="11" t="s">
        <v>17</v>
      </c>
      <c r="D293" s="11" t="s">
        <v>12</v>
      </c>
      <c r="E293" s="11" t="s">
        <v>31</v>
      </c>
      <c r="F293" s="11">
        <v>120600</v>
      </c>
      <c r="G293" s="11" t="s">
        <v>19</v>
      </c>
      <c r="H293" s="11">
        <v>120600</v>
      </c>
      <c r="I293" s="11" t="s">
        <v>29</v>
      </c>
      <c r="J293" s="11">
        <v>100</v>
      </c>
      <c r="K293" s="11" t="s">
        <v>29</v>
      </c>
      <c r="L293" s="12" t="s">
        <v>25</v>
      </c>
    </row>
    <row r="294" spans="1:12" x14ac:dyDescent="0.25">
      <c r="A294" s="7">
        <v>292</v>
      </c>
      <c r="B294" s="8">
        <v>2022</v>
      </c>
      <c r="C294" s="8" t="s">
        <v>11</v>
      </c>
      <c r="D294" s="8" t="s">
        <v>12</v>
      </c>
      <c r="E294" s="8" t="s">
        <v>13</v>
      </c>
      <c r="F294" s="8">
        <v>130000</v>
      </c>
      <c r="G294" s="8" t="s">
        <v>19</v>
      </c>
      <c r="H294" s="8">
        <v>130000</v>
      </c>
      <c r="I294" s="8" t="s">
        <v>29</v>
      </c>
      <c r="J294" s="8">
        <v>0</v>
      </c>
      <c r="K294" s="8" t="s">
        <v>29</v>
      </c>
      <c r="L294" s="9" t="s">
        <v>25</v>
      </c>
    </row>
    <row r="295" spans="1:12" x14ac:dyDescent="0.25">
      <c r="A295" s="10">
        <v>293</v>
      </c>
      <c r="B295" s="11">
        <v>2022</v>
      </c>
      <c r="C295" s="11" t="s">
        <v>11</v>
      </c>
      <c r="D295" s="11" t="s">
        <v>12</v>
      </c>
      <c r="E295" s="11" t="s">
        <v>13</v>
      </c>
      <c r="F295" s="11">
        <v>90000</v>
      </c>
      <c r="G295" s="11" t="s">
        <v>19</v>
      </c>
      <c r="H295" s="11">
        <v>90000</v>
      </c>
      <c r="I295" s="11" t="s">
        <v>29</v>
      </c>
      <c r="J295" s="11">
        <v>0</v>
      </c>
      <c r="K295" s="11" t="s">
        <v>29</v>
      </c>
      <c r="L295" s="12" t="s">
        <v>25</v>
      </c>
    </row>
    <row r="296" spans="1:12" x14ac:dyDescent="0.25">
      <c r="A296" s="7">
        <v>294</v>
      </c>
      <c r="B296" s="8">
        <v>2022</v>
      </c>
      <c r="C296" s="8" t="s">
        <v>11</v>
      </c>
      <c r="D296" s="8" t="s">
        <v>12</v>
      </c>
      <c r="E296" s="8" t="s">
        <v>43</v>
      </c>
      <c r="F296" s="8">
        <v>170000</v>
      </c>
      <c r="G296" s="8" t="s">
        <v>19</v>
      </c>
      <c r="H296" s="8">
        <v>170000</v>
      </c>
      <c r="I296" s="8" t="s">
        <v>29</v>
      </c>
      <c r="J296" s="8">
        <v>100</v>
      </c>
      <c r="K296" s="8" t="s">
        <v>29</v>
      </c>
      <c r="L296" s="9" t="s">
        <v>25</v>
      </c>
    </row>
    <row r="297" spans="1:12" x14ac:dyDescent="0.25">
      <c r="A297" s="10">
        <v>295</v>
      </c>
      <c r="B297" s="11">
        <v>2022</v>
      </c>
      <c r="C297" s="11" t="s">
        <v>11</v>
      </c>
      <c r="D297" s="11" t="s">
        <v>12</v>
      </c>
      <c r="E297" s="11" t="s">
        <v>43</v>
      </c>
      <c r="F297" s="11">
        <v>150000</v>
      </c>
      <c r="G297" s="11" t="s">
        <v>19</v>
      </c>
      <c r="H297" s="11">
        <v>150000</v>
      </c>
      <c r="I297" s="11" t="s">
        <v>29</v>
      </c>
      <c r="J297" s="11">
        <v>100</v>
      </c>
      <c r="K297" s="11" t="s">
        <v>29</v>
      </c>
      <c r="L297" s="12" t="s">
        <v>25</v>
      </c>
    </row>
    <row r="298" spans="1:12" x14ac:dyDescent="0.25">
      <c r="A298" s="7">
        <v>296</v>
      </c>
      <c r="B298" s="8">
        <v>2022</v>
      </c>
      <c r="C298" s="8" t="s">
        <v>17</v>
      </c>
      <c r="D298" s="8" t="s">
        <v>12</v>
      </c>
      <c r="E298" s="8" t="s">
        <v>31</v>
      </c>
      <c r="F298" s="8">
        <v>102100</v>
      </c>
      <c r="G298" s="8" t="s">
        <v>19</v>
      </c>
      <c r="H298" s="8">
        <v>102100</v>
      </c>
      <c r="I298" s="8" t="s">
        <v>29</v>
      </c>
      <c r="J298" s="8">
        <v>100</v>
      </c>
      <c r="K298" s="8" t="s">
        <v>29</v>
      </c>
      <c r="L298" s="9" t="s">
        <v>25</v>
      </c>
    </row>
    <row r="299" spans="1:12" x14ac:dyDescent="0.25">
      <c r="A299" s="10">
        <v>297</v>
      </c>
      <c r="B299" s="11">
        <v>2022</v>
      </c>
      <c r="C299" s="11" t="s">
        <v>17</v>
      </c>
      <c r="D299" s="11" t="s">
        <v>12</v>
      </c>
      <c r="E299" s="11" t="s">
        <v>31</v>
      </c>
      <c r="F299" s="11">
        <v>84900</v>
      </c>
      <c r="G299" s="11" t="s">
        <v>19</v>
      </c>
      <c r="H299" s="11">
        <v>84900</v>
      </c>
      <c r="I299" s="11" t="s">
        <v>29</v>
      </c>
      <c r="J299" s="11">
        <v>100</v>
      </c>
      <c r="K299" s="11" t="s">
        <v>29</v>
      </c>
      <c r="L299" s="12" t="s">
        <v>25</v>
      </c>
    </row>
    <row r="300" spans="1:12" x14ac:dyDescent="0.25">
      <c r="A300" s="7">
        <v>298</v>
      </c>
      <c r="B300" s="8">
        <v>2022</v>
      </c>
      <c r="C300" s="8" t="s">
        <v>17</v>
      </c>
      <c r="D300" s="8" t="s">
        <v>12</v>
      </c>
      <c r="E300" s="8" t="s">
        <v>13</v>
      </c>
      <c r="F300" s="8">
        <v>136620</v>
      </c>
      <c r="G300" s="8" t="s">
        <v>19</v>
      </c>
      <c r="H300" s="8">
        <v>136620</v>
      </c>
      <c r="I300" s="8" t="s">
        <v>29</v>
      </c>
      <c r="J300" s="8">
        <v>100</v>
      </c>
      <c r="K300" s="8" t="s">
        <v>29</v>
      </c>
      <c r="L300" s="9" t="s">
        <v>25</v>
      </c>
    </row>
    <row r="301" spans="1:12" x14ac:dyDescent="0.25">
      <c r="A301" s="10">
        <v>299</v>
      </c>
      <c r="B301" s="11">
        <v>2022</v>
      </c>
      <c r="C301" s="11" t="s">
        <v>17</v>
      </c>
      <c r="D301" s="11" t="s">
        <v>12</v>
      </c>
      <c r="E301" s="11" t="s">
        <v>13</v>
      </c>
      <c r="F301" s="11">
        <v>99360</v>
      </c>
      <c r="G301" s="11" t="s">
        <v>19</v>
      </c>
      <c r="H301" s="11">
        <v>99360</v>
      </c>
      <c r="I301" s="11" t="s">
        <v>29</v>
      </c>
      <c r="J301" s="11">
        <v>100</v>
      </c>
      <c r="K301" s="11" t="s">
        <v>29</v>
      </c>
      <c r="L301" s="12" t="s">
        <v>25</v>
      </c>
    </row>
    <row r="302" spans="1:12" x14ac:dyDescent="0.25">
      <c r="A302" s="7">
        <v>300</v>
      </c>
      <c r="B302" s="8">
        <v>2022</v>
      </c>
      <c r="C302" s="8" t="s">
        <v>17</v>
      </c>
      <c r="D302" s="8" t="s">
        <v>12</v>
      </c>
      <c r="E302" s="8" t="s">
        <v>13</v>
      </c>
      <c r="F302" s="8">
        <v>90000</v>
      </c>
      <c r="G302" s="8" t="s">
        <v>23</v>
      </c>
      <c r="H302" s="8">
        <v>117789</v>
      </c>
      <c r="I302" s="8" t="s">
        <v>24</v>
      </c>
      <c r="J302" s="8">
        <v>0</v>
      </c>
      <c r="K302" s="8" t="s">
        <v>24</v>
      </c>
      <c r="L302" s="9" t="s">
        <v>25</v>
      </c>
    </row>
    <row r="303" spans="1:12" x14ac:dyDescent="0.25">
      <c r="A303" s="10">
        <v>301</v>
      </c>
      <c r="B303" s="11">
        <v>2022</v>
      </c>
      <c r="C303" s="11" t="s">
        <v>17</v>
      </c>
      <c r="D303" s="11" t="s">
        <v>12</v>
      </c>
      <c r="E303" s="11" t="s">
        <v>13</v>
      </c>
      <c r="F303" s="11">
        <v>80000</v>
      </c>
      <c r="G303" s="11" t="s">
        <v>23</v>
      </c>
      <c r="H303" s="11">
        <v>104702</v>
      </c>
      <c r="I303" s="11" t="s">
        <v>24</v>
      </c>
      <c r="J303" s="11">
        <v>0</v>
      </c>
      <c r="K303" s="11" t="s">
        <v>24</v>
      </c>
      <c r="L303" s="12" t="s">
        <v>25</v>
      </c>
    </row>
    <row r="304" spans="1:12" x14ac:dyDescent="0.25">
      <c r="A304" s="7">
        <v>302</v>
      </c>
      <c r="B304" s="8">
        <v>2022</v>
      </c>
      <c r="C304" s="8" t="s">
        <v>17</v>
      </c>
      <c r="D304" s="8" t="s">
        <v>12</v>
      </c>
      <c r="E304" s="8" t="s">
        <v>13</v>
      </c>
      <c r="F304" s="8">
        <v>146000</v>
      </c>
      <c r="G304" s="8" t="s">
        <v>19</v>
      </c>
      <c r="H304" s="8">
        <v>146000</v>
      </c>
      <c r="I304" s="8" t="s">
        <v>29</v>
      </c>
      <c r="J304" s="8">
        <v>100</v>
      </c>
      <c r="K304" s="8" t="s">
        <v>29</v>
      </c>
      <c r="L304" s="9" t="s">
        <v>25</v>
      </c>
    </row>
    <row r="305" spans="1:12" x14ac:dyDescent="0.25">
      <c r="A305" s="10">
        <v>303</v>
      </c>
      <c r="B305" s="11">
        <v>2022</v>
      </c>
      <c r="C305" s="11" t="s">
        <v>17</v>
      </c>
      <c r="D305" s="11" t="s">
        <v>12</v>
      </c>
      <c r="E305" s="11" t="s">
        <v>13</v>
      </c>
      <c r="F305" s="11">
        <v>123000</v>
      </c>
      <c r="G305" s="11" t="s">
        <v>19</v>
      </c>
      <c r="H305" s="11">
        <v>123000</v>
      </c>
      <c r="I305" s="11" t="s">
        <v>29</v>
      </c>
      <c r="J305" s="11">
        <v>100</v>
      </c>
      <c r="K305" s="11" t="s">
        <v>29</v>
      </c>
      <c r="L305" s="12" t="s">
        <v>25</v>
      </c>
    </row>
    <row r="306" spans="1:12" x14ac:dyDescent="0.25">
      <c r="A306" s="7">
        <v>304</v>
      </c>
      <c r="B306" s="8">
        <v>2022</v>
      </c>
      <c r="C306" s="8" t="s">
        <v>30</v>
      </c>
      <c r="D306" s="8" t="s">
        <v>12</v>
      </c>
      <c r="E306" s="8" t="s">
        <v>43</v>
      </c>
      <c r="F306" s="8">
        <v>40000</v>
      </c>
      <c r="G306" s="8" t="s">
        <v>23</v>
      </c>
      <c r="H306" s="8">
        <v>52351</v>
      </c>
      <c r="I306" s="8" t="s">
        <v>24</v>
      </c>
      <c r="J306" s="8">
        <v>100</v>
      </c>
      <c r="K306" s="8" t="s">
        <v>24</v>
      </c>
      <c r="L306" s="9" t="s">
        <v>25</v>
      </c>
    </row>
    <row r="307" spans="1:12" x14ac:dyDescent="0.25">
      <c r="A307" s="10">
        <v>305</v>
      </c>
      <c r="B307" s="11">
        <v>2022</v>
      </c>
      <c r="C307" s="11" t="s">
        <v>17</v>
      </c>
      <c r="D307" s="11" t="s">
        <v>12</v>
      </c>
      <c r="E307" s="11" t="s">
        <v>31</v>
      </c>
      <c r="F307" s="11">
        <v>99000</v>
      </c>
      <c r="G307" s="11" t="s">
        <v>19</v>
      </c>
      <c r="H307" s="11">
        <v>99000</v>
      </c>
      <c r="I307" s="11" t="s">
        <v>29</v>
      </c>
      <c r="J307" s="11">
        <v>0</v>
      </c>
      <c r="K307" s="11" t="s">
        <v>29</v>
      </c>
      <c r="L307" s="12" t="s">
        <v>25</v>
      </c>
    </row>
    <row r="308" spans="1:12" x14ac:dyDescent="0.25">
      <c r="A308" s="7">
        <v>306</v>
      </c>
      <c r="B308" s="8">
        <v>2022</v>
      </c>
      <c r="C308" s="8" t="s">
        <v>17</v>
      </c>
      <c r="D308" s="8" t="s">
        <v>12</v>
      </c>
      <c r="E308" s="8" t="s">
        <v>31</v>
      </c>
      <c r="F308" s="8">
        <v>116000</v>
      </c>
      <c r="G308" s="8" t="s">
        <v>19</v>
      </c>
      <c r="H308" s="8">
        <v>116000</v>
      </c>
      <c r="I308" s="8" t="s">
        <v>29</v>
      </c>
      <c r="J308" s="8">
        <v>0</v>
      </c>
      <c r="K308" s="8" t="s">
        <v>29</v>
      </c>
      <c r="L308" s="9" t="s">
        <v>25</v>
      </c>
    </row>
    <row r="309" spans="1:12" x14ac:dyDescent="0.25">
      <c r="A309" s="10">
        <v>307</v>
      </c>
      <c r="B309" s="11">
        <v>2022</v>
      </c>
      <c r="C309" s="11" t="s">
        <v>11</v>
      </c>
      <c r="D309" s="11" t="s">
        <v>12</v>
      </c>
      <c r="E309" s="11" t="s">
        <v>31</v>
      </c>
      <c r="F309" s="11">
        <v>106260</v>
      </c>
      <c r="G309" s="11" t="s">
        <v>19</v>
      </c>
      <c r="H309" s="11">
        <v>106260</v>
      </c>
      <c r="I309" s="11" t="s">
        <v>29</v>
      </c>
      <c r="J309" s="11">
        <v>0</v>
      </c>
      <c r="K309" s="11" t="s">
        <v>29</v>
      </c>
      <c r="L309" s="12" t="s">
        <v>25</v>
      </c>
    </row>
    <row r="310" spans="1:12" x14ac:dyDescent="0.25">
      <c r="A310" s="7">
        <v>308</v>
      </c>
      <c r="B310" s="8">
        <v>2022</v>
      </c>
      <c r="C310" s="8" t="s">
        <v>11</v>
      </c>
      <c r="D310" s="8" t="s">
        <v>12</v>
      </c>
      <c r="E310" s="8" t="s">
        <v>31</v>
      </c>
      <c r="F310" s="8">
        <v>126500</v>
      </c>
      <c r="G310" s="8" t="s">
        <v>19</v>
      </c>
      <c r="H310" s="8">
        <v>126500</v>
      </c>
      <c r="I310" s="8" t="s">
        <v>29</v>
      </c>
      <c r="J310" s="8">
        <v>0</v>
      </c>
      <c r="K310" s="8" t="s">
        <v>29</v>
      </c>
      <c r="L310" s="9" t="s">
        <v>25</v>
      </c>
    </row>
    <row r="311" spans="1:12" x14ac:dyDescent="0.25">
      <c r="A311" s="10">
        <v>309</v>
      </c>
      <c r="B311" s="11">
        <v>2022</v>
      </c>
      <c r="C311" s="11" t="s">
        <v>53</v>
      </c>
      <c r="D311" s="11" t="s">
        <v>12</v>
      </c>
      <c r="E311" s="11" t="s">
        <v>43</v>
      </c>
      <c r="F311" s="11">
        <v>242000</v>
      </c>
      <c r="G311" s="11" t="s">
        <v>19</v>
      </c>
      <c r="H311" s="11">
        <v>242000</v>
      </c>
      <c r="I311" s="11" t="s">
        <v>29</v>
      </c>
      <c r="J311" s="11">
        <v>100</v>
      </c>
      <c r="K311" s="11" t="s">
        <v>29</v>
      </c>
      <c r="L311" s="12" t="s">
        <v>25</v>
      </c>
    </row>
    <row r="312" spans="1:12" x14ac:dyDescent="0.25">
      <c r="A312" s="7">
        <v>310</v>
      </c>
      <c r="B312" s="8">
        <v>2022</v>
      </c>
      <c r="C312" s="8" t="s">
        <v>53</v>
      </c>
      <c r="D312" s="8" t="s">
        <v>12</v>
      </c>
      <c r="E312" s="8" t="s">
        <v>43</v>
      </c>
      <c r="F312" s="8">
        <v>200000</v>
      </c>
      <c r="G312" s="8" t="s">
        <v>19</v>
      </c>
      <c r="H312" s="8">
        <v>200000</v>
      </c>
      <c r="I312" s="8" t="s">
        <v>29</v>
      </c>
      <c r="J312" s="8">
        <v>100</v>
      </c>
      <c r="K312" s="8" t="s">
        <v>29</v>
      </c>
      <c r="L312" s="9" t="s">
        <v>25</v>
      </c>
    </row>
    <row r="313" spans="1:12" x14ac:dyDescent="0.25">
      <c r="A313" s="10">
        <v>311</v>
      </c>
      <c r="B313" s="11">
        <v>2022</v>
      </c>
      <c r="C313" s="11" t="s">
        <v>11</v>
      </c>
      <c r="D313" s="11" t="s">
        <v>12</v>
      </c>
      <c r="E313" s="11" t="s">
        <v>13</v>
      </c>
      <c r="F313" s="11">
        <v>50000</v>
      </c>
      <c r="G313" s="11" t="s">
        <v>23</v>
      </c>
      <c r="H313" s="11">
        <v>65438</v>
      </c>
      <c r="I313" s="11" t="s">
        <v>24</v>
      </c>
      <c r="J313" s="11">
        <v>0</v>
      </c>
      <c r="K313" s="11" t="s">
        <v>24</v>
      </c>
      <c r="L313" s="12" t="s">
        <v>25</v>
      </c>
    </row>
    <row r="314" spans="1:12" x14ac:dyDescent="0.25">
      <c r="A314" s="7">
        <v>312</v>
      </c>
      <c r="B314" s="8">
        <v>2022</v>
      </c>
      <c r="C314" s="8" t="s">
        <v>11</v>
      </c>
      <c r="D314" s="8" t="s">
        <v>12</v>
      </c>
      <c r="E314" s="8" t="s">
        <v>13</v>
      </c>
      <c r="F314" s="8">
        <v>30000</v>
      </c>
      <c r="G314" s="8" t="s">
        <v>23</v>
      </c>
      <c r="H314" s="8">
        <v>39263</v>
      </c>
      <c r="I314" s="8" t="s">
        <v>24</v>
      </c>
      <c r="J314" s="8">
        <v>0</v>
      </c>
      <c r="K314" s="8" t="s">
        <v>24</v>
      </c>
      <c r="L314" s="9" t="s">
        <v>25</v>
      </c>
    </row>
    <row r="315" spans="1:12" x14ac:dyDescent="0.25">
      <c r="A315" s="10">
        <v>313</v>
      </c>
      <c r="B315" s="11">
        <v>2022</v>
      </c>
      <c r="C315" s="11" t="s">
        <v>11</v>
      </c>
      <c r="D315" s="11" t="s">
        <v>12</v>
      </c>
      <c r="E315" s="11" t="s">
        <v>43</v>
      </c>
      <c r="F315" s="11">
        <v>60000</v>
      </c>
      <c r="G315" s="11" t="s">
        <v>23</v>
      </c>
      <c r="H315" s="11">
        <v>78526</v>
      </c>
      <c r="I315" s="11" t="s">
        <v>24</v>
      </c>
      <c r="J315" s="11">
        <v>0</v>
      </c>
      <c r="K315" s="11" t="s">
        <v>24</v>
      </c>
      <c r="L315" s="12" t="s">
        <v>25</v>
      </c>
    </row>
    <row r="316" spans="1:12" x14ac:dyDescent="0.25">
      <c r="A316" s="7">
        <v>314</v>
      </c>
      <c r="B316" s="8">
        <v>2022</v>
      </c>
      <c r="C316" s="8" t="s">
        <v>11</v>
      </c>
      <c r="D316" s="8" t="s">
        <v>12</v>
      </c>
      <c r="E316" s="8" t="s">
        <v>43</v>
      </c>
      <c r="F316" s="8">
        <v>40000</v>
      </c>
      <c r="G316" s="8" t="s">
        <v>23</v>
      </c>
      <c r="H316" s="8">
        <v>52351</v>
      </c>
      <c r="I316" s="8" t="s">
        <v>24</v>
      </c>
      <c r="J316" s="8">
        <v>0</v>
      </c>
      <c r="K316" s="8" t="s">
        <v>24</v>
      </c>
      <c r="L316" s="9" t="s">
        <v>25</v>
      </c>
    </row>
    <row r="317" spans="1:12" x14ac:dyDescent="0.25">
      <c r="A317" s="10">
        <v>315</v>
      </c>
      <c r="B317" s="11">
        <v>2022</v>
      </c>
      <c r="C317" s="11" t="s">
        <v>17</v>
      </c>
      <c r="D317" s="11" t="s">
        <v>12</v>
      </c>
      <c r="E317" s="11" t="s">
        <v>13</v>
      </c>
      <c r="F317" s="11">
        <v>165220</v>
      </c>
      <c r="G317" s="11" t="s">
        <v>19</v>
      </c>
      <c r="H317" s="11">
        <v>165220</v>
      </c>
      <c r="I317" s="11" t="s">
        <v>29</v>
      </c>
      <c r="J317" s="11">
        <v>100</v>
      </c>
      <c r="K317" s="11" t="s">
        <v>29</v>
      </c>
      <c r="L317" s="12" t="s">
        <v>25</v>
      </c>
    </row>
    <row r="318" spans="1:12" x14ac:dyDescent="0.25">
      <c r="A318" s="7">
        <v>316</v>
      </c>
      <c r="B318" s="8">
        <v>2022</v>
      </c>
      <c r="C318" s="8" t="s">
        <v>30</v>
      </c>
      <c r="D318" s="8" t="s">
        <v>12</v>
      </c>
      <c r="E318" s="8" t="s">
        <v>43</v>
      </c>
      <c r="F318" s="8">
        <v>35000</v>
      </c>
      <c r="G318" s="8" t="s">
        <v>23</v>
      </c>
      <c r="H318" s="8">
        <v>45807</v>
      </c>
      <c r="I318" s="8" t="s">
        <v>24</v>
      </c>
      <c r="J318" s="8">
        <v>100</v>
      </c>
      <c r="K318" s="8" t="s">
        <v>24</v>
      </c>
      <c r="L318" s="9" t="s">
        <v>25</v>
      </c>
    </row>
    <row r="319" spans="1:12" x14ac:dyDescent="0.25">
      <c r="A319" s="10">
        <v>317</v>
      </c>
      <c r="B319" s="11">
        <v>2022</v>
      </c>
      <c r="C319" s="11" t="s">
        <v>17</v>
      </c>
      <c r="D319" s="11" t="s">
        <v>12</v>
      </c>
      <c r="E319" s="11" t="s">
        <v>13</v>
      </c>
      <c r="F319" s="11">
        <v>120160</v>
      </c>
      <c r="G319" s="11" t="s">
        <v>19</v>
      </c>
      <c r="H319" s="11">
        <v>120160</v>
      </c>
      <c r="I319" s="11" t="s">
        <v>29</v>
      </c>
      <c r="J319" s="11">
        <v>100</v>
      </c>
      <c r="K319" s="11" t="s">
        <v>29</v>
      </c>
      <c r="L319" s="12" t="s">
        <v>25</v>
      </c>
    </row>
    <row r="320" spans="1:12" x14ac:dyDescent="0.25">
      <c r="A320" s="7">
        <v>318</v>
      </c>
      <c r="B320" s="8">
        <v>2022</v>
      </c>
      <c r="C320" s="8" t="s">
        <v>17</v>
      </c>
      <c r="D320" s="8" t="s">
        <v>12</v>
      </c>
      <c r="E320" s="8" t="s">
        <v>31</v>
      </c>
      <c r="F320" s="8">
        <v>90320</v>
      </c>
      <c r="G320" s="8" t="s">
        <v>19</v>
      </c>
      <c r="H320" s="8">
        <v>90320</v>
      </c>
      <c r="I320" s="8" t="s">
        <v>29</v>
      </c>
      <c r="J320" s="8">
        <v>100</v>
      </c>
      <c r="K320" s="8" t="s">
        <v>29</v>
      </c>
      <c r="L320" s="9" t="s">
        <v>25</v>
      </c>
    </row>
    <row r="321" spans="1:12" x14ac:dyDescent="0.25">
      <c r="A321" s="10">
        <v>319</v>
      </c>
      <c r="B321" s="11">
        <v>2022</v>
      </c>
      <c r="C321" s="11" t="s">
        <v>17</v>
      </c>
      <c r="D321" s="11" t="s">
        <v>12</v>
      </c>
      <c r="E321" s="11" t="s">
        <v>43</v>
      </c>
      <c r="F321" s="11">
        <v>181940</v>
      </c>
      <c r="G321" s="11" t="s">
        <v>19</v>
      </c>
      <c r="H321" s="11">
        <v>181940</v>
      </c>
      <c r="I321" s="11" t="s">
        <v>29</v>
      </c>
      <c r="J321" s="11">
        <v>0</v>
      </c>
      <c r="K321" s="11" t="s">
        <v>29</v>
      </c>
      <c r="L321" s="12" t="s">
        <v>25</v>
      </c>
    </row>
    <row r="322" spans="1:12" x14ac:dyDescent="0.25">
      <c r="A322" s="7">
        <v>320</v>
      </c>
      <c r="B322" s="8">
        <v>2022</v>
      </c>
      <c r="C322" s="8" t="s">
        <v>17</v>
      </c>
      <c r="D322" s="8" t="s">
        <v>12</v>
      </c>
      <c r="E322" s="8" t="s">
        <v>43</v>
      </c>
      <c r="F322" s="8">
        <v>132320</v>
      </c>
      <c r="G322" s="8" t="s">
        <v>19</v>
      </c>
      <c r="H322" s="8">
        <v>132320</v>
      </c>
      <c r="I322" s="8" t="s">
        <v>29</v>
      </c>
      <c r="J322" s="8">
        <v>0</v>
      </c>
      <c r="K322" s="8" t="s">
        <v>29</v>
      </c>
      <c r="L322" s="9" t="s">
        <v>25</v>
      </c>
    </row>
    <row r="323" spans="1:12" x14ac:dyDescent="0.25">
      <c r="A323" s="10">
        <v>321</v>
      </c>
      <c r="B323" s="11">
        <v>2022</v>
      </c>
      <c r="C323" s="11" t="s">
        <v>17</v>
      </c>
      <c r="D323" s="11" t="s">
        <v>12</v>
      </c>
      <c r="E323" s="11" t="s">
        <v>43</v>
      </c>
      <c r="F323" s="11">
        <v>220110</v>
      </c>
      <c r="G323" s="11" t="s">
        <v>19</v>
      </c>
      <c r="H323" s="11">
        <v>220110</v>
      </c>
      <c r="I323" s="11" t="s">
        <v>29</v>
      </c>
      <c r="J323" s="11">
        <v>0</v>
      </c>
      <c r="K323" s="11" t="s">
        <v>29</v>
      </c>
      <c r="L323" s="12" t="s">
        <v>25</v>
      </c>
    </row>
    <row r="324" spans="1:12" x14ac:dyDescent="0.25">
      <c r="A324" s="7">
        <v>322</v>
      </c>
      <c r="B324" s="8">
        <v>2022</v>
      </c>
      <c r="C324" s="8" t="s">
        <v>17</v>
      </c>
      <c r="D324" s="8" t="s">
        <v>12</v>
      </c>
      <c r="E324" s="8" t="s">
        <v>43</v>
      </c>
      <c r="F324" s="8">
        <v>160080</v>
      </c>
      <c r="G324" s="8" t="s">
        <v>19</v>
      </c>
      <c r="H324" s="8">
        <v>160080</v>
      </c>
      <c r="I324" s="8" t="s">
        <v>29</v>
      </c>
      <c r="J324" s="8">
        <v>0</v>
      </c>
      <c r="K324" s="8" t="s">
        <v>29</v>
      </c>
      <c r="L324" s="9" t="s">
        <v>25</v>
      </c>
    </row>
    <row r="325" spans="1:12" x14ac:dyDescent="0.25">
      <c r="A325" s="10">
        <v>323</v>
      </c>
      <c r="B325" s="11">
        <v>2022</v>
      </c>
      <c r="C325" s="11" t="s">
        <v>17</v>
      </c>
      <c r="D325" s="11" t="s">
        <v>12</v>
      </c>
      <c r="E325" s="11" t="s">
        <v>13</v>
      </c>
      <c r="F325" s="11">
        <v>180000</v>
      </c>
      <c r="G325" s="11" t="s">
        <v>19</v>
      </c>
      <c r="H325" s="11">
        <v>180000</v>
      </c>
      <c r="I325" s="11" t="s">
        <v>29</v>
      </c>
      <c r="J325" s="11">
        <v>0</v>
      </c>
      <c r="K325" s="11" t="s">
        <v>29</v>
      </c>
      <c r="L325" s="12" t="s">
        <v>16</v>
      </c>
    </row>
    <row r="326" spans="1:12" x14ac:dyDescent="0.25">
      <c r="A326" s="7">
        <v>324</v>
      </c>
      <c r="B326" s="8">
        <v>2022</v>
      </c>
      <c r="C326" s="8" t="s">
        <v>17</v>
      </c>
      <c r="D326" s="8" t="s">
        <v>12</v>
      </c>
      <c r="E326" s="8" t="s">
        <v>13</v>
      </c>
      <c r="F326" s="8">
        <v>120000</v>
      </c>
      <c r="G326" s="8" t="s">
        <v>19</v>
      </c>
      <c r="H326" s="8">
        <v>120000</v>
      </c>
      <c r="I326" s="8" t="s">
        <v>29</v>
      </c>
      <c r="J326" s="8">
        <v>0</v>
      </c>
      <c r="K326" s="8" t="s">
        <v>29</v>
      </c>
      <c r="L326" s="9" t="s">
        <v>16</v>
      </c>
    </row>
    <row r="327" spans="1:12" x14ac:dyDescent="0.25">
      <c r="A327" s="10">
        <v>325</v>
      </c>
      <c r="B327" s="11">
        <v>2022</v>
      </c>
      <c r="C327" s="11" t="s">
        <v>17</v>
      </c>
      <c r="D327" s="11" t="s">
        <v>12</v>
      </c>
      <c r="E327" s="11" t="s">
        <v>31</v>
      </c>
      <c r="F327" s="11">
        <v>124190</v>
      </c>
      <c r="G327" s="11" t="s">
        <v>19</v>
      </c>
      <c r="H327" s="11">
        <v>124190</v>
      </c>
      <c r="I327" s="11" t="s">
        <v>29</v>
      </c>
      <c r="J327" s="11">
        <v>100</v>
      </c>
      <c r="K327" s="11" t="s">
        <v>29</v>
      </c>
      <c r="L327" s="12" t="s">
        <v>25</v>
      </c>
    </row>
    <row r="328" spans="1:12" x14ac:dyDescent="0.25">
      <c r="A328" s="7">
        <v>326</v>
      </c>
      <c r="B328" s="8">
        <v>2022</v>
      </c>
      <c r="C328" s="8" t="s">
        <v>53</v>
      </c>
      <c r="D328" s="8" t="s">
        <v>12</v>
      </c>
      <c r="E328" s="8" t="s">
        <v>31</v>
      </c>
      <c r="F328" s="8">
        <v>130000</v>
      </c>
      <c r="G328" s="8" t="s">
        <v>19</v>
      </c>
      <c r="H328" s="8">
        <v>130000</v>
      </c>
      <c r="I328" s="8" t="s">
        <v>29</v>
      </c>
      <c r="J328" s="8">
        <v>100</v>
      </c>
      <c r="K328" s="8" t="s">
        <v>29</v>
      </c>
      <c r="L328" s="9" t="s">
        <v>25</v>
      </c>
    </row>
    <row r="329" spans="1:12" x14ac:dyDescent="0.25">
      <c r="A329" s="10">
        <v>327</v>
      </c>
      <c r="B329" s="11">
        <v>2022</v>
      </c>
      <c r="C329" s="11" t="s">
        <v>53</v>
      </c>
      <c r="D329" s="11" t="s">
        <v>12</v>
      </c>
      <c r="E329" s="11" t="s">
        <v>31</v>
      </c>
      <c r="F329" s="11">
        <v>110000</v>
      </c>
      <c r="G329" s="11" t="s">
        <v>19</v>
      </c>
      <c r="H329" s="11">
        <v>110000</v>
      </c>
      <c r="I329" s="11" t="s">
        <v>29</v>
      </c>
      <c r="J329" s="11">
        <v>100</v>
      </c>
      <c r="K329" s="11" t="s">
        <v>29</v>
      </c>
      <c r="L329" s="12" t="s">
        <v>25</v>
      </c>
    </row>
    <row r="330" spans="1:12" x14ac:dyDescent="0.25">
      <c r="A330" s="7">
        <v>328</v>
      </c>
      <c r="B330" s="8">
        <v>2022</v>
      </c>
      <c r="C330" s="8" t="s">
        <v>17</v>
      </c>
      <c r="D330" s="8" t="s">
        <v>12</v>
      </c>
      <c r="E330" s="8" t="s">
        <v>31</v>
      </c>
      <c r="F330" s="8">
        <v>170000</v>
      </c>
      <c r="G330" s="8" t="s">
        <v>19</v>
      </c>
      <c r="H330" s="8">
        <v>170000</v>
      </c>
      <c r="I330" s="8" t="s">
        <v>29</v>
      </c>
      <c r="J330" s="8">
        <v>100</v>
      </c>
      <c r="K330" s="8" t="s">
        <v>29</v>
      </c>
      <c r="L330" s="9" t="s">
        <v>25</v>
      </c>
    </row>
    <row r="331" spans="1:12" x14ac:dyDescent="0.25">
      <c r="A331" s="10">
        <v>329</v>
      </c>
      <c r="B331" s="11">
        <v>2022</v>
      </c>
      <c r="C331" s="11" t="s">
        <v>11</v>
      </c>
      <c r="D331" s="11" t="s">
        <v>12</v>
      </c>
      <c r="E331" s="11" t="s">
        <v>31</v>
      </c>
      <c r="F331" s="11">
        <v>115500</v>
      </c>
      <c r="G331" s="11" t="s">
        <v>19</v>
      </c>
      <c r="H331" s="11">
        <v>115500</v>
      </c>
      <c r="I331" s="11" t="s">
        <v>29</v>
      </c>
      <c r="J331" s="11">
        <v>100</v>
      </c>
      <c r="K331" s="11" t="s">
        <v>29</v>
      </c>
      <c r="L331" s="12" t="s">
        <v>25</v>
      </c>
    </row>
    <row r="332" spans="1:12" x14ac:dyDescent="0.25">
      <c r="A332" s="7">
        <v>330</v>
      </c>
      <c r="B332" s="8">
        <v>2022</v>
      </c>
      <c r="C332" s="8" t="s">
        <v>17</v>
      </c>
      <c r="D332" s="8" t="s">
        <v>12</v>
      </c>
      <c r="E332" s="8" t="s">
        <v>31</v>
      </c>
      <c r="F332" s="8">
        <v>112900</v>
      </c>
      <c r="G332" s="8" t="s">
        <v>19</v>
      </c>
      <c r="H332" s="8">
        <v>112900</v>
      </c>
      <c r="I332" s="8" t="s">
        <v>29</v>
      </c>
      <c r="J332" s="8">
        <v>100</v>
      </c>
      <c r="K332" s="8" t="s">
        <v>29</v>
      </c>
      <c r="L332" s="9" t="s">
        <v>25</v>
      </c>
    </row>
    <row r="333" spans="1:12" x14ac:dyDescent="0.25">
      <c r="A333" s="10">
        <v>331</v>
      </c>
      <c r="B333" s="11">
        <v>2022</v>
      </c>
      <c r="C333" s="11" t="s">
        <v>17</v>
      </c>
      <c r="D333" s="11" t="s">
        <v>12</v>
      </c>
      <c r="E333" s="11" t="s">
        <v>31</v>
      </c>
      <c r="F333" s="11">
        <v>90320</v>
      </c>
      <c r="G333" s="11" t="s">
        <v>19</v>
      </c>
      <c r="H333" s="11">
        <v>90320</v>
      </c>
      <c r="I333" s="11" t="s">
        <v>29</v>
      </c>
      <c r="J333" s="11">
        <v>100</v>
      </c>
      <c r="K333" s="11" t="s">
        <v>29</v>
      </c>
      <c r="L333" s="12" t="s">
        <v>25</v>
      </c>
    </row>
    <row r="334" spans="1:12" x14ac:dyDescent="0.25">
      <c r="A334" s="7">
        <v>332</v>
      </c>
      <c r="B334" s="8">
        <v>2022</v>
      </c>
      <c r="C334" s="8" t="s">
        <v>17</v>
      </c>
      <c r="D334" s="8" t="s">
        <v>12</v>
      </c>
      <c r="E334" s="8" t="s">
        <v>31</v>
      </c>
      <c r="F334" s="8">
        <v>112900</v>
      </c>
      <c r="G334" s="8" t="s">
        <v>19</v>
      </c>
      <c r="H334" s="8">
        <v>112900</v>
      </c>
      <c r="I334" s="8" t="s">
        <v>29</v>
      </c>
      <c r="J334" s="8">
        <v>100</v>
      </c>
      <c r="K334" s="8" t="s">
        <v>29</v>
      </c>
      <c r="L334" s="9" t="s">
        <v>25</v>
      </c>
    </row>
    <row r="335" spans="1:12" x14ac:dyDescent="0.25">
      <c r="A335" s="10">
        <v>333</v>
      </c>
      <c r="B335" s="11">
        <v>2022</v>
      </c>
      <c r="C335" s="11" t="s">
        <v>17</v>
      </c>
      <c r="D335" s="11" t="s">
        <v>12</v>
      </c>
      <c r="E335" s="11" t="s">
        <v>31</v>
      </c>
      <c r="F335" s="11">
        <v>90320</v>
      </c>
      <c r="G335" s="11" t="s">
        <v>19</v>
      </c>
      <c r="H335" s="11">
        <v>90320</v>
      </c>
      <c r="I335" s="11" t="s">
        <v>29</v>
      </c>
      <c r="J335" s="11">
        <v>100</v>
      </c>
      <c r="K335" s="11" t="s">
        <v>29</v>
      </c>
      <c r="L335" s="12" t="s">
        <v>25</v>
      </c>
    </row>
    <row r="336" spans="1:12" x14ac:dyDescent="0.25">
      <c r="A336" s="7">
        <v>334</v>
      </c>
      <c r="B336" s="8">
        <v>2022</v>
      </c>
      <c r="C336" s="8" t="s">
        <v>17</v>
      </c>
      <c r="D336" s="8" t="s">
        <v>12</v>
      </c>
      <c r="E336" s="8" t="s">
        <v>43</v>
      </c>
      <c r="F336" s="8">
        <v>165400</v>
      </c>
      <c r="G336" s="8" t="s">
        <v>19</v>
      </c>
      <c r="H336" s="8">
        <v>165400</v>
      </c>
      <c r="I336" s="8" t="s">
        <v>29</v>
      </c>
      <c r="J336" s="8">
        <v>100</v>
      </c>
      <c r="K336" s="8" t="s">
        <v>29</v>
      </c>
      <c r="L336" s="9" t="s">
        <v>25</v>
      </c>
    </row>
    <row r="337" spans="1:12" x14ac:dyDescent="0.25">
      <c r="A337" s="10">
        <v>335</v>
      </c>
      <c r="B337" s="11">
        <v>2022</v>
      </c>
      <c r="C337" s="11" t="s">
        <v>17</v>
      </c>
      <c r="D337" s="11" t="s">
        <v>12</v>
      </c>
      <c r="E337" s="11" t="s">
        <v>43</v>
      </c>
      <c r="F337" s="11">
        <v>132320</v>
      </c>
      <c r="G337" s="11" t="s">
        <v>19</v>
      </c>
      <c r="H337" s="11">
        <v>132320</v>
      </c>
      <c r="I337" s="11" t="s">
        <v>29</v>
      </c>
      <c r="J337" s="11">
        <v>100</v>
      </c>
      <c r="K337" s="11" t="s">
        <v>29</v>
      </c>
      <c r="L337" s="12" t="s">
        <v>25</v>
      </c>
    </row>
    <row r="338" spans="1:12" x14ac:dyDescent="0.25">
      <c r="A338" s="7">
        <v>336</v>
      </c>
      <c r="B338" s="8">
        <v>2022</v>
      </c>
      <c r="C338" s="8" t="s">
        <v>11</v>
      </c>
      <c r="D338" s="8" t="s">
        <v>12</v>
      </c>
      <c r="E338" s="8" t="s">
        <v>31</v>
      </c>
      <c r="F338" s="8">
        <v>167000</v>
      </c>
      <c r="G338" s="8" t="s">
        <v>19</v>
      </c>
      <c r="H338" s="8">
        <v>167000</v>
      </c>
      <c r="I338" s="8" t="s">
        <v>29</v>
      </c>
      <c r="J338" s="8">
        <v>100</v>
      </c>
      <c r="K338" s="8" t="s">
        <v>29</v>
      </c>
      <c r="L338" s="9" t="s">
        <v>25</v>
      </c>
    </row>
    <row r="339" spans="1:12" x14ac:dyDescent="0.25">
      <c r="A339" s="10">
        <v>337</v>
      </c>
      <c r="B339" s="11">
        <v>2022</v>
      </c>
      <c r="C339" s="11" t="s">
        <v>17</v>
      </c>
      <c r="D339" s="11" t="s">
        <v>12</v>
      </c>
      <c r="E339" s="11" t="s">
        <v>43</v>
      </c>
      <c r="F339" s="11">
        <v>243900</v>
      </c>
      <c r="G339" s="11" t="s">
        <v>19</v>
      </c>
      <c r="H339" s="11">
        <v>243900</v>
      </c>
      <c r="I339" s="11" t="s">
        <v>29</v>
      </c>
      <c r="J339" s="11">
        <v>100</v>
      </c>
      <c r="K339" s="11" t="s">
        <v>29</v>
      </c>
      <c r="L339" s="12" t="s">
        <v>25</v>
      </c>
    </row>
    <row r="340" spans="1:12" x14ac:dyDescent="0.25">
      <c r="A340" s="7">
        <v>338</v>
      </c>
      <c r="B340" s="8">
        <v>2022</v>
      </c>
      <c r="C340" s="8" t="s">
        <v>17</v>
      </c>
      <c r="D340" s="8" t="s">
        <v>12</v>
      </c>
      <c r="E340" s="8" t="s">
        <v>31</v>
      </c>
      <c r="F340" s="8">
        <v>136600</v>
      </c>
      <c r="G340" s="8" t="s">
        <v>19</v>
      </c>
      <c r="H340" s="8">
        <v>136600</v>
      </c>
      <c r="I340" s="8" t="s">
        <v>29</v>
      </c>
      <c r="J340" s="8">
        <v>100</v>
      </c>
      <c r="K340" s="8" t="s">
        <v>29</v>
      </c>
      <c r="L340" s="9" t="s">
        <v>25</v>
      </c>
    </row>
    <row r="341" spans="1:12" x14ac:dyDescent="0.25">
      <c r="A341" s="10">
        <v>339</v>
      </c>
      <c r="B341" s="11">
        <v>2022</v>
      </c>
      <c r="C341" s="11" t="s">
        <v>17</v>
      </c>
      <c r="D341" s="11" t="s">
        <v>12</v>
      </c>
      <c r="E341" s="11" t="s">
        <v>31</v>
      </c>
      <c r="F341" s="11">
        <v>109280</v>
      </c>
      <c r="G341" s="11" t="s">
        <v>19</v>
      </c>
      <c r="H341" s="11">
        <v>109280</v>
      </c>
      <c r="I341" s="11" t="s">
        <v>29</v>
      </c>
      <c r="J341" s="11">
        <v>100</v>
      </c>
      <c r="K341" s="11" t="s">
        <v>29</v>
      </c>
      <c r="L341" s="12" t="s">
        <v>25</v>
      </c>
    </row>
    <row r="342" spans="1:12" x14ac:dyDescent="0.25">
      <c r="A342" s="7">
        <v>340</v>
      </c>
      <c r="B342" s="8">
        <v>2022</v>
      </c>
      <c r="C342" s="8" t="s">
        <v>17</v>
      </c>
      <c r="D342" s="8" t="s">
        <v>12</v>
      </c>
      <c r="E342" s="8" t="s">
        <v>43</v>
      </c>
      <c r="F342" s="8">
        <v>128875</v>
      </c>
      <c r="G342" s="8" t="s">
        <v>19</v>
      </c>
      <c r="H342" s="8">
        <v>128875</v>
      </c>
      <c r="I342" s="8" t="s">
        <v>29</v>
      </c>
      <c r="J342" s="8">
        <v>100</v>
      </c>
      <c r="K342" s="8" t="s">
        <v>29</v>
      </c>
      <c r="L342" s="9" t="s">
        <v>25</v>
      </c>
    </row>
    <row r="343" spans="1:12" x14ac:dyDescent="0.25">
      <c r="A343" s="10">
        <v>341</v>
      </c>
      <c r="B343" s="11">
        <v>2022</v>
      </c>
      <c r="C343" s="11" t="s">
        <v>17</v>
      </c>
      <c r="D343" s="11" t="s">
        <v>12</v>
      </c>
      <c r="E343" s="11" t="s">
        <v>43</v>
      </c>
      <c r="F343" s="11">
        <v>93700</v>
      </c>
      <c r="G343" s="11" t="s">
        <v>19</v>
      </c>
      <c r="H343" s="11">
        <v>93700</v>
      </c>
      <c r="I343" s="11" t="s">
        <v>29</v>
      </c>
      <c r="J343" s="11">
        <v>100</v>
      </c>
      <c r="K343" s="11" t="s">
        <v>29</v>
      </c>
      <c r="L343" s="12" t="s">
        <v>25</v>
      </c>
    </row>
    <row r="344" spans="1:12" x14ac:dyDescent="0.25">
      <c r="A344" s="7">
        <v>342</v>
      </c>
      <c r="B344" s="8">
        <v>2022</v>
      </c>
      <c r="C344" s="8" t="s">
        <v>53</v>
      </c>
      <c r="D344" s="8" t="s">
        <v>12</v>
      </c>
      <c r="E344" s="8" t="s">
        <v>106</v>
      </c>
      <c r="F344" s="8">
        <v>224000</v>
      </c>
      <c r="G344" s="8" t="s">
        <v>19</v>
      </c>
      <c r="H344" s="8">
        <v>224000</v>
      </c>
      <c r="I344" s="8" t="s">
        <v>29</v>
      </c>
      <c r="J344" s="8">
        <v>100</v>
      </c>
      <c r="K344" s="8" t="s">
        <v>29</v>
      </c>
      <c r="L344" s="9" t="s">
        <v>25</v>
      </c>
    </row>
    <row r="345" spans="1:12" x14ac:dyDescent="0.25">
      <c r="A345" s="10">
        <v>343</v>
      </c>
      <c r="B345" s="11">
        <v>2022</v>
      </c>
      <c r="C345" s="11" t="s">
        <v>53</v>
      </c>
      <c r="D345" s="11" t="s">
        <v>12</v>
      </c>
      <c r="E345" s="11" t="s">
        <v>106</v>
      </c>
      <c r="F345" s="11">
        <v>167875</v>
      </c>
      <c r="G345" s="11" t="s">
        <v>19</v>
      </c>
      <c r="H345" s="11">
        <v>167875</v>
      </c>
      <c r="I345" s="11" t="s">
        <v>29</v>
      </c>
      <c r="J345" s="11">
        <v>100</v>
      </c>
      <c r="K345" s="11" t="s">
        <v>29</v>
      </c>
      <c r="L345" s="12" t="s">
        <v>25</v>
      </c>
    </row>
    <row r="346" spans="1:12" x14ac:dyDescent="0.25">
      <c r="A346" s="7">
        <v>344</v>
      </c>
      <c r="B346" s="8">
        <v>2022</v>
      </c>
      <c r="C346" s="8" t="s">
        <v>53</v>
      </c>
      <c r="D346" s="8" t="s">
        <v>12</v>
      </c>
      <c r="E346" s="8" t="s">
        <v>131</v>
      </c>
      <c r="F346" s="8">
        <v>175000</v>
      </c>
      <c r="G346" s="8" t="s">
        <v>19</v>
      </c>
      <c r="H346" s="8">
        <v>175000</v>
      </c>
      <c r="I346" s="8" t="s">
        <v>29</v>
      </c>
      <c r="J346" s="8">
        <v>100</v>
      </c>
      <c r="K346" s="8" t="s">
        <v>29</v>
      </c>
      <c r="L346" s="9" t="s">
        <v>25</v>
      </c>
    </row>
    <row r="347" spans="1:12" x14ac:dyDescent="0.25">
      <c r="A347" s="10">
        <v>345</v>
      </c>
      <c r="B347" s="11">
        <v>2022</v>
      </c>
      <c r="C347" s="11" t="s">
        <v>17</v>
      </c>
      <c r="D347" s="11" t="s">
        <v>12</v>
      </c>
      <c r="E347" s="11" t="s">
        <v>43</v>
      </c>
      <c r="F347" s="11">
        <v>156600</v>
      </c>
      <c r="G347" s="11" t="s">
        <v>19</v>
      </c>
      <c r="H347" s="11">
        <v>156600</v>
      </c>
      <c r="I347" s="11" t="s">
        <v>29</v>
      </c>
      <c r="J347" s="11">
        <v>100</v>
      </c>
      <c r="K347" s="11" t="s">
        <v>29</v>
      </c>
      <c r="L347" s="12" t="s">
        <v>25</v>
      </c>
    </row>
    <row r="348" spans="1:12" x14ac:dyDescent="0.25">
      <c r="A348" s="7">
        <v>346</v>
      </c>
      <c r="B348" s="8">
        <v>2022</v>
      </c>
      <c r="C348" s="8" t="s">
        <v>17</v>
      </c>
      <c r="D348" s="8" t="s">
        <v>12</v>
      </c>
      <c r="E348" s="8" t="s">
        <v>43</v>
      </c>
      <c r="F348" s="8">
        <v>108800</v>
      </c>
      <c r="G348" s="8" t="s">
        <v>19</v>
      </c>
      <c r="H348" s="8">
        <v>108800</v>
      </c>
      <c r="I348" s="8" t="s">
        <v>29</v>
      </c>
      <c r="J348" s="8">
        <v>0</v>
      </c>
      <c r="K348" s="8" t="s">
        <v>29</v>
      </c>
      <c r="L348" s="9" t="s">
        <v>25</v>
      </c>
    </row>
    <row r="349" spans="1:12" x14ac:dyDescent="0.25">
      <c r="A349" s="10">
        <v>347</v>
      </c>
      <c r="B349" s="11">
        <v>2022</v>
      </c>
      <c r="C349" s="11" t="s">
        <v>17</v>
      </c>
      <c r="D349" s="11" t="s">
        <v>12</v>
      </c>
      <c r="E349" s="11" t="s">
        <v>13</v>
      </c>
      <c r="F349" s="11">
        <v>95550</v>
      </c>
      <c r="G349" s="11" t="s">
        <v>19</v>
      </c>
      <c r="H349" s="11">
        <v>95550</v>
      </c>
      <c r="I349" s="11" t="s">
        <v>29</v>
      </c>
      <c r="J349" s="11">
        <v>0</v>
      </c>
      <c r="K349" s="11" t="s">
        <v>29</v>
      </c>
      <c r="L349" s="12" t="s">
        <v>25</v>
      </c>
    </row>
    <row r="350" spans="1:12" x14ac:dyDescent="0.25">
      <c r="A350" s="7">
        <v>348</v>
      </c>
      <c r="B350" s="8">
        <v>2022</v>
      </c>
      <c r="C350" s="8" t="s">
        <v>17</v>
      </c>
      <c r="D350" s="8" t="s">
        <v>12</v>
      </c>
      <c r="E350" s="8" t="s">
        <v>43</v>
      </c>
      <c r="F350" s="8">
        <v>113000</v>
      </c>
      <c r="G350" s="8" t="s">
        <v>19</v>
      </c>
      <c r="H350" s="8">
        <v>113000</v>
      </c>
      <c r="I350" s="8" t="s">
        <v>29</v>
      </c>
      <c r="J350" s="8">
        <v>0</v>
      </c>
      <c r="K350" s="8" t="s">
        <v>29</v>
      </c>
      <c r="L350" s="9" t="s">
        <v>16</v>
      </c>
    </row>
    <row r="351" spans="1:12" x14ac:dyDescent="0.25">
      <c r="A351" s="10">
        <v>349</v>
      </c>
      <c r="B351" s="11">
        <v>2022</v>
      </c>
      <c r="C351" s="11" t="s">
        <v>17</v>
      </c>
      <c r="D351" s="11" t="s">
        <v>12</v>
      </c>
      <c r="E351" s="11" t="s">
        <v>31</v>
      </c>
      <c r="F351" s="11">
        <v>135000</v>
      </c>
      <c r="G351" s="11" t="s">
        <v>19</v>
      </c>
      <c r="H351" s="11">
        <v>135000</v>
      </c>
      <c r="I351" s="11" t="s">
        <v>29</v>
      </c>
      <c r="J351" s="11">
        <v>100</v>
      </c>
      <c r="K351" s="11" t="s">
        <v>29</v>
      </c>
      <c r="L351" s="12" t="s">
        <v>25</v>
      </c>
    </row>
    <row r="352" spans="1:12" x14ac:dyDescent="0.25">
      <c r="A352" s="7">
        <v>350</v>
      </c>
      <c r="B352" s="8">
        <v>2022</v>
      </c>
      <c r="C352" s="8" t="s">
        <v>17</v>
      </c>
      <c r="D352" s="8" t="s">
        <v>12</v>
      </c>
      <c r="E352" s="8" t="s">
        <v>79</v>
      </c>
      <c r="F352" s="8">
        <v>161342</v>
      </c>
      <c r="G352" s="8" t="s">
        <v>19</v>
      </c>
      <c r="H352" s="8">
        <v>161342</v>
      </c>
      <c r="I352" s="8" t="s">
        <v>29</v>
      </c>
      <c r="J352" s="8">
        <v>100</v>
      </c>
      <c r="K352" s="8" t="s">
        <v>29</v>
      </c>
      <c r="L352" s="9" t="s">
        <v>25</v>
      </c>
    </row>
    <row r="353" spans="1:12" x14ac:dyDescent="0.25">
      <c r="A353" s="10">
        <v>351</v>
      </c>
      <c r="B353" s="11">
        <v>2022</v>
      </c>
      <c r="C353" s="11" t="s">
        <v>17</v>
      </c>
      <c r="D353" s="11" t="s">
        <v>12</v>
      </c>
      <c r="E353" s="11" t="s">
        <v>79</v>
      </c>
      <c r="F353" s="11">
        <v>137141</v>
      </c>
      <c r="G353" s="11" t="s">
        <v>19</v>
      </c>
      <c r="H353" s="11">
        <v>137141</v>
      </c>
      <c r="I353" s="11" t="s">
        <v>29</v>
      </c>
      <c r="J353" s="11">
        <v>100</v>
      </c>
      <c r="K353" s="11" t="s">
        <v>29</v>
      </c>
      <c r="L353" s="12" t="s">
        <v>25</v>
      </c>
    </row>
    <row r="354" spans="1:12" x14ac:dyDescent="0.25">
      <c r="A354" s="7">
        <v>352</v>
      </c>
      <c r="B354" s="8">
        <v>2022</v>
      </c>
      <c r="C354" s="8" t="s">
        <v>17</v>
      </c>
      <c r="D354" s="8" t="s">
        <v>12</v>
      </c>
      <c r="E354" s="8" t="s">
        <v>13</v>
      </c>
      <c r="F354" s="8">
        <v>167000</v>
      </c>
      <c r="G354" s="8" t="s">
        <v>19</v>
      </c>
      <c r="H354" s="8">
        <v>167000</v>
      </c>
      <c r="I354" s="8" t="s">
        <v>29</v>
      </c>
      <c r="J354" s="8">
        <v>100</v>
      </c>
      <c r="K354" s="8" t="s">
        <v>29</v>
      </c>
      <c r="L354" s="9" t="s">
        <v>25</v>
      </c>
    </row>
    <row r="355" spans="1:12" x14ac:dyDescent="0.25">
      <c r="A355" s="10">
        <v>353</v>
      </c>
      <c r="B355" s="11">
        <v>2022</v>
      </c>
      <c r="C355" s="11" t="s">
        <v>17</v>
      </c>
      <c r="D355" s="11" t="s">
        <v>12</v>
      </c>
      <c r="E355" s="11" t="s">
        <v>13</v>
      </c>
      <c r="F355" s="11">
        <v>123000</v>
      </c>
      <c r="G355" s="11" t="s">
        <v>19</v>
      </c>
      <c r="H355" s="11">
        <v>123000</v>
      </c>
      <c r="I355" s="11" t="s">
        <v>29</v>
      </c>
      <c r="J355" s="11">
        <v>100</v>
      </c>
      <c r="K355" s="11" t="s">
        <v>29</v>
      </c>
      <c r="L355" s="12" t="s">
        <v>25</v>
      </c>
    </row>
    <row r="356" spans="1:12" x14ac:dyDescent="0.25">
      <c r="A356" s="7">
        <v>354</v>
      </c>
      <c r="B356" s="8">
        <v>2022</v>
      </c>
      <c r="C356" s="8" t="s">
        <v>17</v>
      </c>
      <c r="D356" s="8" t="s">
        <v>12</v>
      </c>
      <c r="E356" s="8" t="s">
        <v>43</v>
      </c>
      <c r="F356" s="8">
        <v>60000</v>
      </c>
      <c r="G356" s="8" t="s">
        <v>23</v>
      </c>
      <c r="H356" s="8">
        <v>78526</v>
      </c>
      <c r="I356" s="8" t="s">
        <v>24</v>
      </c>
      <c r="J356" s="8">
        <v>0</v>
      </c>
      <c r="K356" s="8" t="s">
        <v>24</v>
      </c>
      <c r="L356" s="9" t="s">
        <v>25</v>
      </c>
    </row>
    <row r="357" spans="1:12" x14ac:dyDescent="0.25">
      <c r="A357" s="10">
        <v>355</v>
      </c>
      <c r="B357" s="11">
        <v>2022</v>
      </c>
      <c r="C357" s="11" t="s">
        <v>17</v>
      </c>
      <c r="D357" s="11" t="s">
        <v>12</v>
      </c>
      <c r="E357" s="11" t="s">
        <v>43</v>
      </c>
      <c r="F357" s="11">
        <v>50000</v>
      </c>
      <c r="G357" s="11" t="s">
        <v>23</v>
      </c>
      <c r="H357" s="11">
        <v>65438</v>
      </c>
      <c r="I357" s="11" t="s">
        <v>24</v>
      </c>
      <c r="J357" s="11">
        <v>0</v>
      </c>
      <c r="K357" s="11" t="s">
        <v>24</v>
      </c>
      <c r="L357" s="12" t="s">
        <v>25</v>
      </c>
    </row>
    <row r="358" spans="1:12" x14ac:dyDescent="0.25">
      <c r="A358" s="7">
        <v>356</v>
      </c>
      <c r="B358" s="8">
        <v>2022</v>
      </c>
      <c r="C358" s="8" t="s">
        <v>17</v>
      </c>
      <c r="D358" s="8" t="s">
        <v>12</v>
      </c>
      <c r="E358" s="8" t="s">
        <v>13</v>
      </c>
      <c r="F358" s="8">
        <v>150000</v>
      </c>
      <c r="G358" s="8" t="s">
        <v>19</v>
      </c>
      <c r="H358" s="8">
        <v>150000</v>
      </c>
      <c r="I358" s="8" t="s">
        <v>29</v>
      </c>
      <c r="J358" s="8">
        <v>0</v>
      </c>
      <c r="K358" s="8" t="s">
        <v>29</v>
      </c>
      <c r="L358" s="9" t="s">
        <v>25</v>
      </c>
    </row>
    <row r="359" spans="1:12" x14ac:dyDescent="0.25">
      <c r="A359" s="10">
        <v>357</v>
      </c>
      <c r="B359" s="11">
        <v>2022</v>
      </c>
      <c r="C359" s="11" t="s">
        <v>17</v>
      </c>
      <c r="D359" s="11" t="s">
        <v>12</v>
      </c>
      <c r="E359" s="11" t="s">
        <v>13</v>
      </c>
      <c r="F359" s="11">
        <v>211500</v>
      </c>
      <c r="G359" s="11" t="s">
        <v>19</v>
      </c>
      <c r="H359" s="11">
        <v>211500</v>
      </c>
      <c r="I359" s="11" t="s">
        <v>29</v>
      </c>
      <c r="J359" s="11">
        <v>100</v>
      </c>
      <c r="K359" s="11" t="s">
        <v>29</v>
      </c>
      <c r="L359" s="12" t="s">
        <v>25</v>
      </c>
    </row>
    <row r="360" spans="1:12" x14ac:dyDescent="0.25">
      <c r="A360" s="7">
        <v>358</v>
      </c>
      <c r="B360" s="8">
        <v>2022</v>
      </c>
      <c r="C360" s="8" t="s">
        <v>17</v>
      </c>
      <c r="D360" s="8" t="s">
        <v>12</v>
      </c>
      <c r="E360" s="8" t="s">
        <v>109</v>
      </c>
      <c r="F360" s="8">
        <v>192400</v>
      </c>
      <c r="G360" s="8" t="s">
        <v>19</v>
      </c>
      <c r="H360" s="8">
        <v>192400</v>
      </c>
      <c r="I360" s="8" t="s">
        <v>62</v>
      </c>
      <c r="J360" s="8">
        <v>100</v>
      </c>
      <c r="K360" s="8" t="s">
        <v>62</v>
      </c>
      <c r="L360" s="9" t="s">
        <v>25</v>
      </c>
    </row>
    <row r="361" spans="1:12" x14ac:dyDescent="0.25">
      <c r="A361" s="10">
        <v>359</v>
      </c>
      <c r="B361" s="11">
        <v>2022</v>
      </c>
      <c r="C361" s="11" t="s">
        <v>17</v>
      </c>
      <c r="D361" s="11" t="s">
        <v>12</v>
      </c>
      <c r="E361" s="11" t="s">
        <v>109</v>
      </c>
      <c r="F361" s="11">
        <v>90700</v>
      </c>
      <c r="G361" s="11" t="s">
        <v>19</v>
      </c>
      <c r="H361" s="11">
        <v>90700</v>
      </c>
      <c r="I361" s="11" t="s">
        <v>62</v>
      </c>
      <c r="J361" s="11">
        <v>100</v>
      </c>
      <c r="K361" s="11" t="s">
        <v>62</v>
      </c>
      <c r="L361" s="12" t="s">
        <v>25</v>
      </c>
    </row>
    <row r="362" spans="1:12" x14ac:dyDescent="0.25">
      <c r="A362" s="7">
        <v>360</v>
      </c>
      <c r="B362" s="8">
        <v>2022</v>
      </c>
      <c r="C362" s="8" t="s">
        <v>17</v>
      </c>
      <c r="D362" s="8" t="s">
        <v>12</v>
      </c>
      <c r="E362" s="8" t="s">
        <v>31</v>
      </c>
      <c r="F362" s="8">
        <v>130000</v>
      </c>
      <c r="G362" s="8" t="s">
        <v>19</v>
      </c>
      <c r="H362" s="8">
        <v>130000</v>
      </c>
      <c r="I362" s="8" t="s">
        <v>62</v>
      </c>
      <c r="J362" s="8">
        <v>100</v>
      </c>
      <c r="K362" s="8" t="s">
        <v>62</v>
      </c>
      <c r="L362" s="9" t="s">
        <v>25</v>
      </c>
    </row>
    <row r="363" spans="1:12" x14ac:dyDescent="0.25">
      <c r="A363" s="10">
        <v>361</v>
      </c>
      <c r="B363" s="11">
        <v>2022</v>
      </c>
      <c r="C363" s="11" t="s">
        <v>17</v>
      </c>
      <c r="D363" s="11" t="s">
        <v>12</v>
      </c>
      <c r="E363" s="11" t="s">
        <v>31</v>
      </c>
      <c r="F363" s="11">
        <v>61300</v>
      </c>
      <c r="G363" s="11" t="s">
        <v>19</v>
      </c>
      <c r="H363" s="11">
        <v>61300</v>
      </c>
      <c r="I363" s="11" t="s">
        <v>62</v>
      </c>
      <c r="J363" s="11">
        <v>100</v>
      </c>
      <c r="K363" s="11" t="s">
        <v>62</v>
      </c>
      <c r="L363" s="12" t="s">
        <v>25</v>
      </c>
    </row>
    <row r="364" spans="1:12" x14ac:dyDescent="0.25">
      <c r="A364" s="7">
        <v>362</v>
      </c>
      <c r="B364" s="8">
        <v>2022</v>
      </c>
      <c r="C364" s="8" t="s">
        <v>17</v>
      </c>
      <c r="D364" s="8" t="s">
        <v>12</v>
      </c>
      <c r="E364" s="8" t="s">
        <v>31</v>
      </c>
      <c r="F364" s="8">
        <v>130000</v>
      </c>
      <c r="G364" s="8" t="s">
        <v>19</v>
      </c>
      <c r="H364" s="8">
        <v>130000</v>
      </c>
      <c r="I364" s="8" t="s">
        <v>62</v>
      </c>
      <c r="J364" s="8">
        <v>100</v>
      </c>
      <c r="K364" s="8" t="s">
        <v>62</v>
      </c>
      <c r="L364" s="9" t="s">
        <v>25</v>
      </c>
    </row>
    <row r="365" spans="1:12" x14ac:dyDescent="0.25">
      <c r="A365" s="10">
        <v>363</v>
      </c>
      <c r="B365" s="11">
        <v>2022</v>
      </c>
      <c r="C365" s="11" t="s">
        <v>17</v>
      </c>
      <c r="D365" s="11" t="s">
        <v>12</v>
      </c>
      <c r="E365" s="11" t="s">
        <v>31</v>
      </c>
      <c r="F365" s="11">
        <v>61300</v>
      </c>
      <c r="G365" s="11" t="s">
        <v>19</v>
      </c>
      <c r="H365" s="11">
        <v>61300</v>
      </c>
      <c r="I365" s="11" t="s">
        <v>62</v>
      </c>
      <c r="J365" s="11">
        <v>100</v>
      </c>
      <c r="K365" s="11" t="s">
        <v>62</v>
      </c>
      <c r="L365" s="12" t="s">
        <v>25</v>
      </c>
    </row>
    <row r="366" spans="1:12" x14ac:dyDescent="0.25">
      <c r="A366" s="7">
        <v>364</v>
      </c>
      <c r="B366" s="8">
        <v>2022</v>
      </c>
      <c r="C366" s="8" t="s">
        <v>17</v>
      </c>
      <c r="D366" s="8" t="s">
        <v>12</v>
      </c>
      <c r="E366" s="8" t="s">
        <v>43</v>
      </c>
      <c r="F366" s="8">
        <v>160000</v>
      </c>
      <c r="G366" s="8" t="s">
        <v>19</v>
      </c>
      <c r="H366" s="8">
        <v>160000</v>
      </c>
      <c r="I366" s="8" t="s">
        <v>29</v>
      </c>
      <c r="J366" s="8">
        <v>0</v>
      </c>
      <c r="K366" s="8" t="s">
        <v>29</v>
      </c>
      <c r="L366" s="9" t="s">
        <v>16</v>
      </c>
    </row>
    <row r="367" spans="1:12" x14ac:dyDescent="0.25">
      <c r="A367" s="10">
        <v>365</v>
      </c>
      <c r="B367" s="11">
        <v>2022</v>
      </c>
      <c r="C367" s="11" t="s">
        <v>17</v>
      </c>
      <c r="D367" s="11" t="s">
        <v>12</v>
      </c>
      <c r="E367" s="11" t="s">
        <v>13</v>
      </c>
      <c r="F367" s="11">
        <v>138600</v>
      </c>
      <c r="G367" s="11" t="s">
        <v>19</v>
      </c>
      <c r="H367" s="11">
        <v>138600</v>
      </c>
      <c r="I367" s="11" t="s">
        <v>29</v>
      </c>
      <c r="J367" s="11">
        <v>100</v>
      </c>
      <c r="K367" s="11" t="s">
        <v>29</v>
      </c>
      <c r="L367" s="12" t="s">
        <v>25</v>
      </c>
    </row>
    <row r="368" spans="1:12" x14ac:dyDescent="0.25">
      <c r="A368" s="7">
        <v>366</v>
      </c>
      <c r="B368" s="8">
        <v>2022</v>
      </c>
      <c r="C368" s="8" t="s">
        <v>17</v>
      </c>
      <c r="D368" s="8" t="s">
        <v>12</v>
      </c>
      <c r="E368" s="8" t="s">
        <v>43</v>
      </c>
      <c r="F368" s="8">
        <v>136000</v>
      </c>
      <c r="G368" s="8" t="s">
        <v>19</v>
      </c>
      <c r="H368" s="8">
        <v>136000</v>
      </c>
      <c r="I368" s="8" t="s">
        <v>29</v>
      </c>
      <c r="J368" s="8">
        <v>0</v>
      </c>
      <c r="K368" s="8" t="s">
        <v>29</v>
      </c>
      <c r="L368" s="9" t="s">
        <v>25</v>
      </c>
    </row>
    <row r="369" spans="1:12" x14ac:dyDescent="0.25">
      <c r="A369" s="10">
        <v>367</v>
      </c>
      <c r="B369" s="11">
        <v>2022</v>
      </c>
      <c r="C369" s="11" t="s">
        <v>11</v>
      </c>
      <c r="D369" s="11" t="s">
        <v>12</v>
      </c>
      <c r="E369" s="11" t="s">
        <v>31</v>
      </c>
      <c r="F369" s="11">
        <v>58000</v>
      </c>
      <c r="G369" s="11" t="s">
        <v>19</v>
      </c>
      <c r="H369" s="11">
        <v>58000</v>
      </c>
      <c r="I369" s="11" t="s">
        <v>29</v>
      </c>
      <c r="J369" s="11">
        <v>0</v>
      </c>
      <c r="K369" s="11" t="s">
        <v>29</v>
      </c>
      <c r="L369" s="12" t="s">
        <v>21</v>
      </c>
    </row>
    <row r="370" spans="1:12" x14ac:dyDescent="0.25">
      <c r="A370" s="7">
        <v>368</v>
      </c>
      <c r="B370" s="8">
        <v>2022</v>
      </c>
      <c r="C370" s="8" t="s">
        <v>53</v>
      </c>
      <c r="D370" s="8" t="s">
        <v>12</v>
      </c>
      <c r="E370" s="8" t="s">
        <v>131</v>
      </c>
      <c r="F370" s="8">
        <v>135000</v>
      </c>
      <c r="G370" s="8" t="s">
        <v>19</v>
      </c>
      <c r="H370" s="8">
        <v>135000</v>
      </c>
      <c r="I370" s="8" t="s">
        <v>29</v>
      </c>
      <c r="J370" s="8">
        <v>100</v>
      </c>
      <c r="K370" s="8" t="s">
        <v>29</v>
      </c>
      <c r="L370" s="9" t="s">
        <v>25</v>
      </c>
    </row>
    <row r="371" spans="1:12" x14ac:dyDescent="0.25">
      <c r="A371" s="10">
        <v>369</v>
      </c>
      <c r="B371" s="11">
        <v>2022</v>
      </c>
      <c r="C371" s="11" t="s">
        <v>17</v>
      </c>
      <c r="D371" s="11" t="s">
        <v>12</v>
      </c>
      <c r="E371" s="11" t="s">
        <v>13</v>
      </c>
      <c r="F371" s="11">
        <v>170000</v>
      </c>
      <c r="G371" s="11" t="s">
        <v>19</v>
      </c>
      <c r="H371" s="11">
        <v>170000</v>
      </c>
      <c r="I371" s="11" t="s">
        <v>29</v>
      </c>
      <c r="J371" s="11">
        <v>100</v>
      </c>
      <c r="K371" s="11" t="s">
        <v>29</v>
      </c>
      <c r="L371" s="12" t="s">
        <v>25</v>
      </c>
    </row>
    <row r="372" spans="1:12" x14ac:dyDescent="0.25">
      <c r="A372" s="7">
        <v>370</v>
      </c>
      <c r="B372" s="8">
        <v>2022</v>
      </c>
      <c r="C372" s="8" t="s">
        <v>17</v>
      </c>
      <c r="D372" s="8" t="s">
        <v>12</v>
      </c>
      <c r="E372" s="8" t="s">
        <v>13</v>
      </c>
      <c r="F372" s="8">
        <v>123000</v>
      </c>
      <c r="G372" s="8" t="s">
        <v>19</v>
      </c>
      <c r="H372" s="8">
        <v>123000</v>
      </c>
      <c r="I372" s="8" t="s">
        <v>29</v>
      </c>
      <c r="J372" s="8">
        <v>100</v>
      </c>
      <c r="K372" s="8" t="s">
        <v>29</v>
      </c>
      <c r="L372" s="9" t="s">
        <v>25</v>
      </c>
    </row>
    <row r="373" spans="1:12" x14ac:dyDescent="0.25">
      <c r="A373" s="10">
        <v>371</v>
      </c>
      <c r="B373" s="11">
        <v>2022</v>
      </c>
      <c r="C373" s="11" t="s">
        <v>17</v>
      </c>
      <c r="D373" s="11" t="s">
        <v>12</v>
      </c>
      <c r="E373" s="11" t="s">
        <v>28</v>
      </c>
      <c r="F373" s="11">
        <v>189650</v>
      </c>
      <c r="G373" s="11" t="s">
        <v>19</v>
      </c>
      <c r="H373" s="11">
        <v>189650</v>
      </c>
      <c r="I373" s="11" t="s">
        <v>29</v>
      </c>
      <c r="J373" s="11">
        <v>0</v>
      </c>
      <c r="K373" s="11" t="s">
        <v>29</v>
      </c>
      <c r="L373" s="12" t="s">
        <v>25</v>
      </c>
    </row>
    <row r="374" spans="1:12" x14ac:dyDescent="0.25">
      <c r="A374" s="7">
        <v>372</v>
      </c>
      <c r="B374" s="8">
        <v>2022</v>
      </c>
      <c r="C374" s="8" t="s">
        <v>17</v>
      </c>
      <c r="D374" s="8" t="s">
        <v>12</v>
      </c>
      <c r="E374" s="8" t="s">
        <v>28</v>
      </c>
      <c r="F374" s="8">
        <v>164996</v>
      </c>
      <c r="G374" s="8" t="s">
        <v>19</v>
      </c>
      <c r="H374" s="8">
        <v>164996</v>
      </c>
      <c r="I374" s="8" t="s">
        <v>29</v>
      </c>
      <c r="J374" s="8">
        <v>0</v>
      </c>
      <c r="K374" s="8" t="s">
        <v>29</v>
      </c>
      <c r="L374" s="9" t="s">
        <v>25</v>
      </c>
    </row>
    <row r="375" spans="1:12" x14ac:dyDescent="0.25">
      <c r="A375" s="10">
        <v>373</v>
      </c>
      <c r="B375" s="11">
        <v>2022</v>
      </c>
      <c r="C375" s="11" t="s">
        <v>11</v>
      </c>
      <c r="D375" s="11" t="s">
        <v>12</v>
      </c>
      <c r="E375" s="11" t="s">
        <v>132</v>
      </c>
      <c r="F375" s="11">
        <v>50000</v>
      </c>
      <c r="G375" s="11" t="s">
        <v>14</v>
      </c>
      <c r="H375" s="11">
        <v>54957</v>
      </c>
      <c r="I375" s="11" t="s">
        <v>50</v>
      </c>
      <c r="J375" s="11">
        <v>0</v>
      </c>
      <c r="K375" s="11" t="s">
        <v>50</v>
      </c>
      <c r="L375" s="12" t="s">
        <v>25</v>
      </c>
    </row>
    <row r="376" spans="1:12" x14ac:dyDescent="0.25">
      <c r="A376" s="7">
        <v>374</v>
      </c>
      <c r="B376" s="8">
        <v>2022</v>
      </c>
      <c r="C376" s="8" t="s">
        <v>11</v>
      </c>
      <c r="D376" s="8" t="s">
        <v>12</v>
      </c>
      <c r="E376" s="8" t="s">
        <v>132</v>
      </c>
      <c r="F376" s="8">
        <v>50000</v>
      </c>
      <c r="G376" s="8" t="s">
        <v>14</v>
      </c>
      <c r="H376" s="8">
        <v>54957</v>
      </c>
      <c r="I376" s="8" t="s">
        <v>50</v>
      </c>
      <c r="J376" s="8">
        <v>0</v>
      </c>
      <c r="K376" s="8" t="s">
        <v>50</v>
      </c>
      <c r="L376" s="9" t="s">
        <v>25</v>
      </c>
    </row>
    <row r="377" spans="1:12" x14ac:dyDescent="0.25">
      <c r="A377" s="10">
        <v>375</v>
      </c>
      <c r="B377" s="11">
        <v>2022</v>
      </c>
      <c r="C377" s="11" t="s">
        <v>53</v>
      </c>
      <c r="D377" s="11" t="s">
        <v>12</v>
      </c>
      <c r="E377" s="11" t="s">
        <v>36</v>
      </c>
      <c r="F377" s="11">
        <v>150000</v>
      </c>
      <c r="G377" s="11" t="s">
        <v>61</v>
      </c>
      <c r="H377" s="11">
        <v>118187</v>
      </c>
      <c r="I377" s="11" t="s">
        <v>62</v>
      </c>
      <c r="J377" s="11">
        <v>100</v>
      </c>
      <c r="K377" s="11" t="s">
        <v>62</v>
      </c>
      <c r="L377" s="12" t="s">
        <v>21</v>
      </c>
    </row>
    <row r="378" spans="1:12" x14ac:dyDescent="0.25">
      <c r="A378" s="7">
        <v>376</v>
      </c>
      <c r="B378" s="8">
        <v>2022</v>
      </c>
      <c r="C378" s="8" t="s">
        <v>17</v>
      </c>
      <c r="D378" s="8" t="s">
        <v>12</v>
      </c>
      <c r="E378" s="8" t="s">
        <v>31</v>
      </c>
      <c r="F378" s="8">
        <v>132000</v>
      </c>
      <c r="G378" s="8" t="s">
        <v>19</v>
      </c>
      <c r="H378" s="8">
        <v>132000</v>
      </c>
      <c r="I378" s="8" t="s">
        <v>29</v>
      </c>
      <c r="J378" s="8">
        <v>0</v>
      </c>
      <c r="K378" s="8" t="s">
        <v>29</v>
      </c>
      <c r="L378" s="9" t="s">
        <v>25</v>
      </c>
    </row>
    <row r="379" spans="1:12" x14ac:dyDescent="0.25">
      <c r="A379" s="10">
        <v>377</v>
      </c>
      <c r="B379" s="11">
        <v>2022</v>
      </c>
      <c r="C379" s="11" t="s">
        <v>17</v>
      </c>
      <c r="D379" s="11" t="s">
        <v>12</v>
      </c>
      <c r="E379" s="11" t="s">
        <v>43</v>
      </c>
      <c r="F379" s="11">
        <v>165400</v>
      </c>
      <c r="G379" s="11" t="s">
        <v>19</v>
      </c>
      <c r="H379" s="11">
        <v>165400</v>
      </c>
      <c r="I379" s="11" t="s">
        <v>29</v>
      </c>
      <c r="J379" s="11">
        <v>100</v>
      </c>
      <c r="K379" s="11" t="s">
        <v>29</v>
      </c>
      <c r="L379" s="12" t="s">
        <v>25</v>
      </c>
    </row>
    <row r="380" spans="1:12" x14ac:dyDescent="0.25">
      <c r="A380" s="7">
        <v>378</v>
      </c>
      <c r="B380" s="8">
        <v>2022</v>
      </c>
      <c r="C380" s="8" t="s">
        <v>17</v>
      </c>
      <c r="D380" s="8" t="s">
        <v>12</v>
      </c>
      <c r="E380" s="8" t="s">
        <v>109</v>
      </c>
      <c r="F380" s="8">
        <v>208775</v>
      </c>
      <c r="G380" s="8" t="s">
        <v>19</v>
      </c>
      <c r="H380" s="8">
        <v>208775</v>
      </c>
      <c r="I380" s="8" t="s">
        <v>29</v>
      </c>
      <c r="J380" s="8">
        <v>100</v>
      </c>
      <c r="K380" s="8" t="s">
        <v>29</v>
      </c>
      <c r="L380" s="9" t="s">
        <v>25</v>
      </c>
    </row>
    <row r="381" spans="1:12" x14ac:dyDescent="0.25">
      <c r="A381" s="10">
        <v>379</v>
      </c>
      <c r="B381" s="11">
        <v>2022</v>
      </c>
      <c r="C381" s="11" t="s">
        <v>17</v>
      </c>
      <c r="D381" s="11" t="s">
        <v>12</v>
      </c>
      <c r="E381" s="11" t="s">
        <v>109</v>
      </c>
      <c r="F381" s="11">
        <v>147800</v>
      </c>
      <c r="G381" s="11" t="s">
        <v>19</v>
      </c>
      <c r="H381" s="11">
        <v>147800</v>
      </c>
      <c r="I381" s="11" t="s">
        <v>29</v>
      </c>
      <c r="J381" s="11">
        <v>100</v>
      </c>
      <c r="K381" s="11" t="s">
        <v>29</v>
      </c>
      <c r="L381" s="12" t="s">
        <v>25</v>
      </c>
    </row>
    <row r="382" spans="1:12" x14ac:dyDescent="0.25">
      <c r="A382" s="7">
        <v>380</v>
      </c>
      <c r="B382" s="8">
        <v>2022</v>
      </c>
      <c r="C382" s="8" t="s">
        <v>17</v>
      </c>
      <c r="D382" s="8" t="s">
        <v>12</v>
      </c>
      <c r="E382" s="8" t="s">
        <v>43</v>
      </c>
      <c r="F382" s="8">
        <v>136994</v>
      </c>
      <c r="G382" s="8" t="s">
        <v>19</v>
      </c>
      <c r="H382" s="8">
        <v>136994</v>
      </c>
      <c r="I382" s="8" t="s">
        <v>29</v>
      </c>
      <c r="J382" s="8">
        <v>100</v>
      </c>
      <c r="K382" s="8" t="s">
        <v>29</v>
      </c>
      <c r="L382" s="9" t="s">
        <v>25</v>
      </c>
    </row>
    <row r="383" spans="1:12" x14ac:dyDescent="0.25">
      <c r="A383" s="10">
        <v>381</v>
      </c>
      <c r="B383" s="11">
        <v>2022</v>
      </c>
      <c r="C383" s="11" t="s">
        <v>17</v>
      </c>
      <c r="D383" s="11" t="s">
        <v>12</v>
      </c>
      <c r="E383" s="11" t="s">
        <v>43</v>
      </c>
      <c r="F383" s="11">
        <v>101570</v>
      </c>
      <c r="G383" s="11" t="s">
        <v>19</v>
      </c>
      <c r="H383" s="11">
        <v>101570</v>
      </c>
      <c r="I383" s="11" t="s">
        <v>29</v>
      </c>
      <c r="J383" s="11">
        <v>100</v>
      </c>
      <c r="K383" s="11" t="s">
        <v>29</v>
      </c>
      <c r="L383" s="12" t="s">
        <v>25</v>
      </c>
    </row>
    <row r="384" spans="1:12" x14ac:dyDescent="0.25">
      <c r="A384" s="7">
        <v>382</v>
      </c>
      <c r="B384" s="8">
        <v>2022</v>
      </c>
      <c r="C384" s="8" t="s">
        <v>17</v>
      </c>
      <c r="D384" s="8" t="s">
        <v>12</v>
      </c>
      <c r="E384" s="8" t="s">
        <v>31</v>
      </c>
      <c r="F384" s="8">
        <v>128875</v>
      </c>
      <c r="G384" s="8" t="s">
        <v>19</v>
      </c>
      <c r="H384" s="8">
        <v>128875</v>
      </c>
      <c r="I384" s="8" t="s">
        <v>29</v>
      </c>
      <c r="J384" s="8">
        <v>100</v>
      </c>
      <c r="K384" s="8" t="s">
        <v>29</v>
      </c>
      <c r="L384" s="9" t="s">
        <v>25</v>
      </c>
    </row>
    <row r="385" spans="1:12" x14ac:dyDescent="0.25">
      <c r="A385" s="10">
        <v>383</v>
      </c>
      <c r="B385" s="11">
        <v>2022</v>
      </c>
      <c r="C385" s="11" t="s">
        <v>17</v>
      </c>
      <c r="D385" s="11" t="s">
        <v>12</v>
      </c>
      <c r="E385" s="11" t="s">
        <v>31</v>
      </c>
      <c r="F385" s="11">
        <v>93700</v>
      </c>
      <c r="G385" s="11" t="s">
        <v>19</v>
      </c>
      <c r="H385" s="11">
        <v>93700</v>
      </c>
      <c r="I385" s="11" t="s">
        <v>29</v>
      </c>
      <c r="J385" s="11">
        <v>100</v>
      </c>
      <c r="K385" s="11" t="s">
        <v>29</v>
      </c>
      <c r="L385" s="12" t="s">
        <v>25</v>
      </c>
    </row>
    <row r="386" spans="1:12" x14ac:dyDescent="0.25">
      <c r="A386" s="7">
        <v>384</v>
      </c>
      <c r="B386" s="8">
        <v>2022</v>
      </c>
      <c r="C386" s="8" t="s">
        <v>53</v>
      </c>
      <c r="D386" s="8" t="s">
        <v>12</v>
      </c>
      <c r="E386" s="8" t="s">
        <v>133</v>
      </c>
      <c r="F386" s="8">
        <v>6000000</v>
      </c>
      <c r="G386" s="8" t="s">
        <v>39</v>
      </c>
      <c r="H386" s="8">
        <v>79039</v>
      </c>
      <c r="I386" s="8" t="s">
        <v>40</v>
      </c>
      <c r="J386" s="8">
        <v>50</v>
      </c>
      <c r="K386" s="8" t="s">
        <v>40</v>
      </c>
      <c r="L386" s="9" t="s">
        <v>16</v>
      </c>
    </row>
    <row r="387" spans="1:12" x14ac:dyDescent="0.25">
      <c r="A387" s="10">
        <v>385</v>
      </c>
      <c r="B387" s="11">
        <v>2022</v>
      </c>
      <c r="C387" s="11" t="s">
        <v>17</v>
      </c>
      <c r="D387" s="11" t="s">
        <v>12</v>
      </c>
      <c r="E387" s="11" t="s">
        <v>43</v>
      </c>
      <c r="F387" s="11">
        <v>132320</v>
      </c>
      <c r="G387" s="11" t="s">
        <v>19</v>
      </c>
      <c r="H387" s="11">
        <v>132320</v>
      </c>
      <c r="I387" s="11" t="s">
        <v>29</v>
      </c>
      <c r="J387" s="11">
        <v>100</v>
      </c>
      <c r="K387" s="11" t="s">
        <v>29</v>
      </c>
      <c r="L387" s="12" t="s">
        <v>25</v>
      </c>
    </row>
    <row r="388" spans="1:12" x14ac:dyDescent="0.25">
      <c r="A388" s="7">
        <v>386</v>
      </c>
      <c r="B388" s="8">
        <v>2022</v>
      </c>
      <c r="C388" s="8" t="s">
        <v>30</v>
      </c>
      <c r="D388" s="8" t="s">
        <v>12</v>
      </c>
      <c r="E388" s="8" t="s">
        <v>28</v>
      </c>
      <c r="F388" s="8">
        <v>28500</v>
      </c>
      <c r="G388" s="8" t="s">
        <v>23</v>
      </c>
      <c r="H388" s="8">
        <v>37300</v>
      </c>
      <c r="I388" s="8" t="s">
        <v>24</v>
      </c>
      <c r="J388" s="8">
        <v>100</v>
      </c>
      <c r="K388" s="8" t="s">
        <v>24</v>
      </c>
      <c r="L388" s="9" t="s">
        <v>16</v>
      </c>
    </row>
    <row r="389" spans="1:12" x14ac:dyDescent="0.25">
      <c r="A389" s="10">
        <v>387</v>
      </c>
      <c r="B389" s="11">
        <v>2022</v>
      </c>
      <c r="C389" s="11" t="s">
        <v>17</v>
      </c>
      <c r="D389" s="11" t="s">
        <v>12</v>
      </c>
      <c r="E389" s="11" t="s">
        <v>31</v>
      </c>
      <c r="F389" s="11">
        <v>164000</v>
      </c>
      <c r="G389" s="11" t="s">
        <v>19</v>
      </c>
      <c r="H389" s="11">
        <v>164000</v>
      </c>
      <c r="I389" s="11" t="s">
        <v>29</v>
      </c>
      <c r="J389" s="11">
        <v>0</v>
      </c>
      <c r="K389" s="11" t="s">
        <v>29</v>
      </c>
      <c r="L389" s="12" t="s">
        <v>25</v>
      </c>
    </row>
    <row r="390" spans="1:12" x14ac:dyDescent="0.25">
      <c r="A390" s="7">
        <v>388</v>
      </c>
      <c r="B390" s="8">
        <v>2022</v>
      </c>
      <c r="C390" s="8" t="s">
        <v>17</v>
      </c>
      <c r="D390" s="8" t="s">
        <v>12</v>
      </c>
      <c r="E390" s="8" t="s">
        <v>43</v>
      </c>
      <c r="F390" s="8">
        <v>155000</v>
      </c>
      <c r="G390" s="8" t="s">
        <v>19</v>
      </c>
      <c r="H390" s="8">
        <v>155000</v>
      </c>
      <c r="I390" s="8" t="s">
        <v>29</v>
      </c>
      <c r="J390" s="8">
        <v>100</v>
      </c>
      <c r="K390" s="8" t="s">
        <v>29</v>
      </c>
      <c r="L390" s="9" t="s">
        <v>25</v>
      </c>
    </row>
    <row r="391" spans="1:12" x14ac:dyDescent="0.25">
      <c r="A391" s="10">
        <v>389</v>
      </c>
      <c r="B391" s="11">
        <v>2022</v>
      </c>
      <c r="C391" s="11" t="s">
        <v>11</v>
      </c>
      <c r="D391" s="11" t="s">
        <v>12</v>
      </c>
      <c r="E391" s="11" t="s">
        <v>28</v>
      </c>
      <c r="F391" s="11">
        <v>95000</v>
      </c>
      <c r="G391" s="11" t="s">
        <v>23</v>
      </c>
      <c r="H391" s="11">
        <v>124333</v>
      </c>
      <c r="I391" s="11" t="s">
        <v>24</v>
      </c>
      <c r="J391" s="11">
        <v>0</v>
      </c>
      <c r="K391" s="11" t="s">
        <v>24</v>
      </c>
      <c r="L391" s="12" t="s">
        <v>25</v>
      </c>
    </row>
    <row r="392" spans="1:12" x14ac:dyDescent="0.25">
      <c r="A392" s="7">
        <v>390</v>
      </c>
      <c r="B392" s="8">
        <v>2022</v>
      </c>
      <c r="C392" s="8" t="s">
        <v>11</v>
      </c>
      <c r="D392" s="8" t="s">
        <v>12</v>
      </c>
      <c r="E392" s="8" t="s">
        <v>28</v>
      </c>
      <c r="F392" s="8">
        <v>75000</v>
      </c>
      <c r="G392" s="8" t="s">
        <v>23</v>
      </c>
      <c r="H392" s="8">
        <v>98158</v>
      </c>
      <c r="I392" s="8" t="s">
        <v>24</v>
      </c>
      <c r="J392" s="8">
        <v>0</v>
      </c>
      <c r="K392" s="8" t="s">
        <v>24</v>
      </c>
      <c r="L392" s="9" t="s">
        <v>25</v>
      </c>
    </row>
    <row r="393" spans="1:12" x14ac:dyDescent="0.25">
      <c r="A393" s="10">
        <v>391</v>
      </c>
      <c r="B393" s="11">
        <v>2022</v>
      </c>
      <c r="C393" s="11" t="s">
        <v>11</v>
      </c>
      <c r="D393" s="11" t="s">
        <v>12</v>
      </c>
      <c r="E393" s="11" t="s">
        <v>70</v>
      </c>
      <c r="F393" s="11">
        <v>120000</v>
      </c>
      <c r="G393" s="11" t="s">
        <v>19</v>
      </c>
      <c r="H393" s="11">
        <v>120000</v>
      </c>
      <c r="I393" s="11" t="s">
        <v>29</v>
      </c>
      <c r="J393" s="11">
        <v>0</v>
      </c>
      <c r="K393" s="11" t="s">
        <v>29</v>
      </c>
      <c r="L393" s="12" t="s">
        <v>25</v>
      </c>
    </row>
    <row r="394" spans="1:12" x14ac:dyDescent="0.25">
      <c r="A394" s="7">
        <v>392</v>
      </c>
      <c r="B394" s="8">
        <v>2022</v>
      </c>
      <c r="C394" s="8" t="s">
        <v>17</v>
      </c>
      <c r="D394" s="8" t="s">
        <v>12</v>
      </c>
      <c r="E394" s="8" t="s">
        <v>31</v>
      </c>
      <c r="F394" s="8">
        <v>112900</v>
      </c>
      <c r="G394" s="8" t="s">
        <v>19</v>
      </c>
      <c r="H394" s="8">
        <v>112900</v>
      </c>
      <c r="I394" s="8" t="s">
        <v>29</v>
      </c>
      <c r="J394" s="8">
        <v>100</v>
      </c>
      <c r="K394" s="8" t="s">
        <v>29</v>
      </c>
      <c r="L394" s="9" t="s">
        <v>25</v>
      </c>
    </row>
    <row r="395" spans="1:12" x14ac:dyDescent="0.25">
      <c r="A395" s="10">
        <v>393</v>
      </c>
      <c r="B395" s="11">
        <v>2022</v>
      </c>
      <c r="C395" s="11" t="s">
        <v>17</v>
      </c>
      <c r="D395" s="11" t="s">
        <v>12</v>
      </c>
      <c r="E395" s="11" t="s">
        <v>31</v>
      </c>
      <c r="F395" s="11">
        <v>90320</v>
      </c>
      <c r="G395" s="11" t="s">
        <v>19</v>
      </c>
      <c r="H395" s="11">
        <v>90320</v>
      </c>
      <c r="I395" s="11" t="s">
        <v>29</v>
      </c>
      <c r="J395" s="11">
        <v>100</v>
      </c>
      <c r="K395" s="11" t="s">
        <v>29</v>
      </c>
      <c r="L395" s="12" t="s">
        <v>25</v>
      </c>
    </row>
    <row r="396" spans="1:12" x14ac:dyDescent="0.25">
      <c r="A396" s="7">
        <v>394</v>
      </c>
      <c r="B396" s="8">
        <v>2022</v>
      </c>
      <c r="C396" s="8" t="s">
        <v>17</v>
      </c>
      <c r="D396" s="8" t="s">
        <v>12</v>
      </c>
      <c r="E396" s="8" t="s">
        <v>105</v>
      </c>
      <c r="F396" s="8">
        <v>145000</v>
      </c>
      <c r="G396" s="8" t="s">
        <v>19</v>
      </c>
      <c r="H396" s="8">
        <v>145000</v>
      </c>
      <c r="I396" s="8" t="s">
        <v>29</v>
      </c>
      <c r="J396" s="8">
        <v>100</v>
      </c>
      <c r="K396" s="8" t="s">
        <v>29</v>
      </c>
      <c r="L396" s="9" t="s">
        <v>25</v>
      </c>
    </row>
    <row r="397" spans="1:12" x14ac:dyDescent="0.25">
      <c r="A397" s="10">
        <v>395</v>
      </c>
      <c r="B397" s="11">
        <v>2022</v>
      </c>
      <c r="C397" s="11" t="s">
        <v>17</v>
      </c>
      <c r="D397" s="11" t="s">
        <v>12</v>
      </c>
      <c r="E397" s="11" t="s">
        <v>105</v>
      </c>
      <c r="F397" s="11">
        <v>105400</v>
      </c>
      <c r="G397" s="11" t="s">
        <v>19</v>
      </c>
      <c r="H397" s="11">
        <v>105400</v>
      </c>
      <c r="I397" s="11" t="s">
        <v>29</v>
      </c>
      <c r="J397" s="11">
        <v>100</v>
      </c>
      <c r="K397" s="11" t="s">
        <v>29</v>
      </c>
      <c r="L397" s="12" t="s">
        <v>25</v>
      </c>
    </row>
    <row r="398" spans="1:12" x14ac:dyDescent="0.25">
      <c r="A398" s="7">
        <v>396</v>
      </c>
      <c r="B398" s="8">
        <v>2022</v>
      </c>
      <c r="C398" s="8" t="s">
        <v>11</v>
      </c>
      <c r="D398" s="8" t="s">
        <v>12</v>
      </c>
      <c r="E398" s="8" t="s">
        <v>28</v>
      </c>
      <c r="F398" s="8">
        <v>80000</v>
      </c>
      <c r="G398" s="8" t="s">
        <v>14</v>
      </c>
      <c r="H398" s="8">
        <v>87932</v>
      </c>
      <c r="I398" s="8" t="s">
        <v>38</v>
      </c>
      <c r="J398" s="8">
        <v>100</v>
      </c>
      <c r="K398" s="8" t="s">
        <v>15</v>
      </c>
      <c r="L398" s="9" t="s">
        <v>25</v>
      </c>
    </row>
    <row r="399" spans="1:12" x14ac:dyDescent="0.25">
      <c r="A399" s="10">
        <v>397</v>
      </c>
      <c r="B399" s="11">
        <v>2022</v>
      </c>
      <c r="C399" s="11" t="s">
        <v>11</v>
      </c>
      <c r="D399" s="11" t="s">
        <v>12</v>
      </c>
      <c r="E399" s="11" t="s">
        <v>43</v>
      </c>
      <c r="F399" s="11">
        <v>90000</v>
      </c>
      <c r="G399" s="11" t="s">
        <v>23</v>
      </c>
      <c r="H399" s="11">
        <v>117789</v>
      </c>
      <c r="I399" s="11" t="s">
        <v>24</v>
      </c>
      <c r="J399" s="11">
        <v>0</v>
      </c>
      <c r="K399" s="11" t="s">
        <v>24</v>
      </c>
      <c r="L399" s="12" t="s">
        <v>25</v>
      </c>
    </row>
    <row r="400" spans="1:12" x14ac:dyDescent="0.25">
      <c r="A400" s="7">
        <v>398</v>
      </c>
      <c r="B400" s="8">
        <v>2022</v>
      </c>
      <c r="C400" s="8" t="s">
        <v>17</v>
      </c>
      <c r="D400" s="8" t="s">
        <v>12</v>
      </c>
      <c r="E400" s="8" t="s">
        <v>13</v>
      </c>
      <c r="F400" s="8">
        <v>215300</v>
      </c>
      <c r="G400" s="8" t="s">
        <v>19</v>
      </c>
      <c r="H400" s="8">
        <v>215300</v>
      </c>
      <c r="I400" s="8" t="s">
        <v>29</v>
      </c>
      <c r="J400" s="8">
        <v>100</v>
      </c>
      <c r="K400" s="8" t="s">
        <v>29</v>
      </c>
      <c r="L400" s="9" t="s">
        <v>16</v>
      </c>
    </row>
    <row r="401" spans="1:12" x14ac:dyDescent="0.25">
      <c r="A401" s="10">
        <v>399</v>
      </c>
      <c r="B401" s="11">
        <v>2022</v>
      </c>
      <c r="C401" s="11" t="s">
        <v>17</v>
      </c>
      <c r="D401" s="11" t="s">
        <v>12</v>
      </c>
      <c r="E401" s="11" t="s">
        <v>13</v>
      </c>
      <c r="F401" s="11">
        <v>158200</v>
      </c>
      <c r="G401" s="11" t="s">
        <v>19</v>
      </c>
      <c r="H401" s="11">
        <v>158200</v>
      </c>
      <c r="I401" s="11" t="s">
        <v>29</v>
      </c>
      <c r="J401" s="11">
        <v>100</v>
      </c>
      <c r="K401" s="11" t="s">
        <v>29</v>
      </c>
      <c r="L401" s="12" t="s">
        <v>16</v>
      </c>
    </row>
    <row r="402" spans="1:12" x14ac:dyDescent="0.25">
      <c r="A402" s="7">
        <v>400</v>
      </c>
      <c r="B402" s="8">
        <v>2022</v>
      </c>
      <c r="C402" s="8" t="s">
        <v>17</v>
      </c>
      <c r="D402" s="8" t="s">
        <v>12</v>
      </c>
      <c r="E402" s="8" t="s">
        <v>43</v>
      </c>
      <c r="F402" s="8">
        <v>209100</v>
      </c>
      <c r="G402" s="8" t="s">
        <v>19</v>
      </c>
      <c r="H402" s="8">
        <v>209100</v>
      </c>
      <c r="I402" s="8" t="s">
        <v>29</v>
      </c>
      <c r="J402" s="8">
        <v>100</v>
      </c>
      <c r="K402" s="8" t="s">
        <v>29</v>
      </c>
      <c r="L402" s="9" t="s">
        <v>16</v>
      </c>
    </row>
    <row r="403" spans="1:12" x14ac:dyDescent="0.25">
      <c r="A403" s="10">
        <v>401</v>
      </c>
      <c r="B403" s="11">
        <v>2022</v>
      </c>
      <c r="C403" s="11" t="s">
        <v>17</v>
      </c>
      <c r="D403" s="11" t="s">
        <v>12</v>
      </c>
      <c r="E403" s="11" t="s">
        <v>43</v>
      </c>
      <c r="F403" s="11">
        <v>154600</v>
      </c>
      <c r="G403" s="11" t="s">
        <v>19</v>
      </c>
      <c r="H403" s="11">
        <v>154600</v>
      </c>
      <c r="I403" s="11" t="s">
        <v>29</v>
      </c>
      <c r="J403" s="11">
        <v>100</v>
      </c>
      <c r="K403" s="11" t="s">
        <v>29</v>
      </c>
      <c r="L403" s="12" t="s">
        <v>16</v>
      </c>
    </row>
    <row r="404" spans="1:12" x14ac:dyDescent="0.25">
      <c r="A404" s="7">
        <v>402</v>
      </c>
      <c r="B404" s="8">
        <v>2022</v>
      </c>
      <c r="C404" s="8" t="s">
        <v>17</v>
      </c>
      <c r="D404" s="8" t="s">
        <v>12</v>
      </c>
      <c r="E404" s="8" t="s">
        <v>31</v>
      </c>
      <c r="F404" s="8">
        <v>115934</v>
      </c>
      <c r="G404" s="8" t="s">
        <v>19</v>
      </c>
      <c r="H404" s="8">
        <v>115934</v>
      </c>
      <c r="I404" s="8" t="s">
        <v>29</v>
      </c>
      <c r="J404" s="8">
        <v>0</v>
      </c>
      <c r="K404" s="8" t="s">
        <v>29</v>
      </c>
      <c r="L404" s="9" t="s">
        <v>25</v>
      </c>
    </row>
    <row r="405" spans="1:12" x14ac:dyDescent="0.25">
      <c r="A405" s="10">
        <v>403</v>
      </c>
      <c r="B405" s="11">
        <v>2022</v>
      </c>
      <c r="C405" s="11" t="s">
        <v>17</v>
      </c>
      <c r="D405" s="11" t="s">
        <v>12</v>
      </c>
      <c r="E405" s="11" t="s">
        <v>31</v>
      </c>
      <c r="F405" s="11">
        <v>81666</v>
      </c>
      <c r="G405" s="11" t="s">
        <v>19</v>
      </c>
      <c r="H405" s="11">
        <v>81666</v>
      </c>
      <c r="I405" s="11" t="s">
        <v>29</v>
      </c>
      <c r="J405" s="11">
        <v>0</v>
      </c>
      <c r="K405" s="11" t="s">
        <v>29</v>
      </c>
      <c r="L405" s="12" t="s">
        <v>25</v>
      </c>
    </row>
    <row r="406" spans="1:12" x14ac:dyDescent="0.25">
      <c r="A406" s="7">
        <v>404</v>
      </c>
      <c r="B406" s="8">
        <v>2022</v>
      </c>
      <c r="C406" s="8" t="s">
        <v>17</v>
      </c>
      <c r="D406" s="8" t="s">
        <v>12</v>
      </c>
      <c r="E406" s="8" t="s">
        <v>43</v>
      </c>
      <c r="F406" s="8">
        <v>175000</v>
      </c>
      <c r="G406" s="8" t="s">
        <v>19</v>
      </c>
      <c r="H406" s="8">
        <v>175000</v>
      </c>
      <c r="I406" s="8" t="s">
        <v>29</v>
      </c>
      <c r="J406" s="8">
        <v>100</v>
      </c>
      <c r="K406" s="8" t="s">
        <v>29</v>
      </c>
      <c r="L406" s="9" t="s">
        <v>25</v>
      </c>
    </row>
    <row r="407" spans="1:12" x14ac:dyDescent="0.25">
      <c r="A407" s="10">
        <v>405</v>
      </c>
      <c r="B407" s="11">
        <v>2022</v>
      </c>
      <c r="C407" s="11" t="s">
        <v>11</v>
      </c>
      <c r="D407" s="11" t="s">
        <v>12</v>
      </c>
      <c r="E407" s="11" t="s">
        <v>43</v>
      </c>
      <c r="F407" s="11">
        <v>75000</v>
      </c>
      <c r="G407" s="11" t="s">
        <v>23</v>
      </c>
      <c r="H407" s="11">
        <v>98158</v>
      </c>
      <c r="I407" s="11" t="s">
        <v>24</v>
      </c>
      <c r="J407" s="11">
        <v>0</v>
      </c>
      <c r="K407" s="11" t="s">
        <v>24</v>
      </c>
      <c r="L407" s="12" t="s">
        <v>25</v>
      </c>
    </row>
    <row r="408" spans="1:12" x14ac:dyDescent="0.25">
      <c r="A408" s="7">
        <v>406</v>
      </c>
      <c r="B408" s="8">
        <v>2022</v>
      </c>
      <c r="C408" s="8" t="s">
        <v>11</v>
      </c>
      <c r="D408" s="8" t="s">
        <v>12</v>
      </c>
      <c r="E408" s="8" t="s">
        <v>31</v>
      </c>
      <c r="F408" s="8">
        <v>58000</v>
      </c>
      <c r="G408" s="8" t="s">
        <v>19</v>
      </c>
      <c r="H408" s="8">
        <v>58000</v>
      </c>
      <c r="I408" s="8" t="s">
        <v>29</v>
      </c>
      <c r="J408" s="8">
        <v>0</v>
      </c>
      <c r="K408" s="8" t="s">
        <v>29</v>
      </c>
      <c r="L408" s="9" t="s">
        <v>21</v>
      </c>
    </row>
    <row r="409" spans="1:12" x14ac:dyDescent="0.25">
      <c r="A409" s="10">
        <v>407</v>
      </c>
      <c r="B409" s="11">
        <v>2022</v>
      </c>
      <c r="C409" s="11" t="s">
        <v>17</v>
      </c>
      <c r="D409" s="11" t="s">
        <v>12</v>
      </c>
      <c r="E409" s="11" t="s">
        <v>43</v>
      </c>
      <c r="F409" s="11">
        <v>183600</v>
      </c>
      <c r="G409" s="11" t="s">
        <v>19</v>
      </c>
      <c r="H409" s="11">
        <v>183600</v>
      </c>
      <c r="I409" s="11" t="s">
        <v>29</v>
      </c>
      <c r="J409" s="11">
        <v>100</v>
      </c>
      <c r="K409" s="11" t="s">
        <v>29</v>
      </c>
      <c r="L409" s="12" t="s">
        <v>16</v>
      </c>
    </row>
    <row r="410" spans="1:12" x14ac:dyDescent="0.25">
      <c r="A410" s="7">
        <v>408</v>
      </c>
      <c r="B410" s="8">
        <v>2022</v>
      </c>
      <c r="C410" s="8" t="s">
        <v>11</v>
      </c>
      <c r="D410" s="8" t="s">
        <v>12</v>
      </c>
      <c r="E410" s="8" t="s">
        <v>31</v>
      </c>
      <c r="F410" s="8">
        <v>40000</v>
      </c>
      <c r="G410" s="8" t="s">
        <v>23</v>
      </c>
      <c r="H410" s="8">
        <v>52351</v>
      </c>
      <c r="I410" s="8" t="s">
        <v>24</v>
      </c>
      <c r="J410" s="8">
        <v>100</v>
      </c>
      <c r="K410" s="8" t="s">
        <v>24</v>
      </c>
      <c r="L410" s="9" t="s">
        <v>25</v>
      </c>
    </row>
    <row r="411" spans="1:12" x14ac:dyDescent="0.25">
      <c r="A411" s="10">
        <v>409</v>
      </c>
      <c r="B411" s="11">
        <v>2022</v>
      </c>
      <c r="C411" s="11" t="s">
        <v>17</v>
      </c>
      <c r="D411" s="11" t="s">
        <v>12</v>
      </c>
      <c r="E411" s="11" t="s">
        <v>13</v>
      </c>
      <c r="F411" s="11">
        <v>180000</v>
      </c>
      <c r="G411" s="11" t="s">
        <v>19</v>
      </c>
      <c r="H411" s="11">
        <v>180000</v>
      </c>
      <c r="I411" s="11" t="s">
        <v>29</v>
      </c>
      <c r="J411" s="11">
        <v>100</v>
      </c>
      <c r="K411" s="11" t="s">
        <v>29</v>
      </c>
      <c r="L411" s="12" t="s">
        <v>25</v>
      </c>
    </row>
    <row r="412" spans="1:12" x14ac:dyDescent="0.25">
      <c r="A412" s="7">
        <v>410</v>
      </c>
      <c r="B412" s="8">
        <v>2022</v>
      </c>
      <c r="C412" s="8" t="s">
        <v>11</v>
      </c>
      <c r="D412" s="8" t="s">
        <v>12</v>
      </c>
      <c r="E412" s="8" t="s">
        <v>13</v>
      </c>
      <c r="F412" s="8">
        <v>55000</v>
      </c>
      <c r="G412" s="8" t="s">
        <v>23</v>
      </c>
      <c r="H412" s="8">
        <v>71982</v>
      </c>
      <c r="I412" s="8" t="s">
        <v>24</v>
      </c>
      <c r="J412" s="8">
        <v>0</v>
      </c>
      <c r="K412" s="8" t="s">
        <v>24</v>
      </c>
      <c r="L412" s="9" t="s">
        <v>25</v>
      </c>
    </row>
    <row r="413" spans="1:12" x14ac:dyDescent="0.25">
      <c r="A413" s="10">
        <v>411</v>
      </c>
      <c r="B413" s="11">
        <v>2022</v>
      </c>
      <c r="C413" s="11" t="s">
        <v>11</v>
      </c>
      <c r="D413" s="11" t="s">
        <v>12</v>
      </c>
      <c r="E413" s="11" t="s">
        <v>13</v>
      </c>
      <c r="F413" s="11">
        <v>35000</v>
      </c>
      <c r="G413" s="11" t="s">
        <v>23</v>
      </c>
      <c r="H413" s="11">
        <v>45807</v>
      </c>
      <c r="I413" s="11" t="s">
        <v>24</v>
      </c>
      <c r="J413" s="11">
        <v>0</v>
      </c>
      <c r="K413" s="11" t="s">
        <v>24</v>
      </c>
      <c r="L413" s="12" t="s">
        <v>25</v>
      </c>
    </row>
    <row r="414" spans="1:12" x14ac:dyDescent="0.25">
      <c r="A414" s="7">
        <v>412</v>
      </c>
      <c r="B414" s="8">
        <v>2022</v>
      </c>
      <c r="C414" s="8" t="s">
        <v>11</v>
      </c>
      <c r="D414" s="8" t="s">
        <v>12</v>
      </c>
      <c r="E414" s="8" t="s">
        <v>43</v>
      </c>
      <c r="F414" s="8">
        <v>60000</v>
      </c>
      <c r="G414" s="8" t="s">
        <v>14</v>
      </c>
      <c r="H414" s="8">
        <v>65949</v>
      </c>
      <c r="I414" s="8" t="s">
        <v>50</v>
      </c>
      <c r="J414" s="8">
        <v>100</v>
      </c>
      <c r="K414" s="8" t="s">
        <v>50</v>
      </c>
      <c r="L414" s="9" t="s">
        <v>25</v>
      </c>
    </row>
    <row r="415" spans="1:12" x14ac:dyDescent="0.25">
      <c r="A415" s="10">
        <v>413</v>
      </c>
      <c r="B415" s="11">
        <v>2022</v>
      </c>
      <c r="C415" s="11" t="s">
        <v>11</v>
      </c>
      <c r="D415" s="11" t="s">
        <v>12</v>
      </c>
      <c r="E415" s="11" t="s">
        <v>43</v>
      </c>
      <c r="F415" s="11">
        <v>45000</v>
      </c>
      <c r="G415" s="11" t="s">
        <v>14</v>
      </c>
      <c r="H415" s="11">
        <v>49461</v>
      </c>
      <c r="I415" s="11" t="s">
        <v>50</v>
      </c>
      <c r="J415" s="11">
        <v>100</v>
      </c>
      <c r="K415" s="11" t="s">
        <v>50</v>
      </c>
      <c r="L415" s="12" t="s">
        <v>25</v>
      </c>
    </row>
    <row r="416" spans="1:12" x14ac:dyDescent="0.25">
      <c r="A416" s="7">
        <v>414</v>
      </c>
      <c r="B416" s="8">
        <v>2022</v>
      </c>
      <c r="C416" s="8" t="s">
        <v>11</v>
      </c>
      <c r="D416" s="8" t="s">
        <v>12</v>
      </c>
      <c r="E416" s="8" t="s">
        <v>43</v>
      </c>
      <c r="F416" s="8">
        <v>60000</v>
      </c>
      <c r="G416" s="8" t="s">
        <v>23</v>
      </c>
      <c r="H416" s="8">
        <v>78526</v>
      </c>
      <c r="I416" s="8" t="s">
        <v>24</v>
      </c>
      <c r="J416" s="8">
        <v>100</v>
      </c>
      <c r="K416" s="8" t="s">
        <v>24</v>
      </c>
      <c r="L416" s="9" t="s">
        <v>25</v>
      </c>
    </row>
    <row r="417" spans="1:12" x14ac:dyDescent="0.25">
      <c r="A417" s="10">
        <v>415</v>
      </c>
      <c r="B417" s="11">
        <v>2022</v>
      </c>
      <c r="C417" s="11" t="s">
        <v>11</v>
      </c>
      <c r="D417" s="11" t="s">
        <v>12</v>
      </c>
      <c r="E417" s="11" t="s">
        <v>43</v>
      </c>
      <c r="F417" s="11">
        <v>45000</v>
      </c>
      <c r="G417" s="11" t="s">
        <v>23</v>
      </c>
      <c r="H417" s="11">
        <v>58894</v>
      </c>
      <c r="I417" s="11" t="s">
        <v>24</v>
      </c>
      <c r="J417" s="11">
        <v>100</v>
      </c>
      <c r="K417" s="11" t="s">
        <v>24</v>
      </c>
      <c r="L417" s="12" t="s">
        <v>25</v>
      </c>
    </row>
    <row r="418" spans="1:12" x14ac:dyDescent="0.25">
      <c r="A418" s="7">
        <v>416</v>
      </c>
      <c r="B418" s="8">
        <v>2022</v>
      </c>
      <c r="C418" s="8" t="s">
        <v>17</v>
      </c>
      <c r="D418" s="8" t="s">
        <v>12</v>
      </c>
      <c r="E418" s="8" t="s">
        <v>13</v>
      </c>
      <c r="F418" s="8">
        <v>260000</v>
      </c>
      <c r="G418" s="8" t="s">
        <v>19</v>
      </c>
      <c r="H418" s="8">
        <v>260000</v>
      </c>
      <c r="I418" s="8" t="s">
        <v>29</v>
      </c>
      <c r="J418" s="8">
        <v>100</v>
      </c>
      <c r="K418" s="8" t="s">
        <v>29</v>
      </c>
      <c r="L418" s="9" t="s">
        <v>25</v>
      </c>
    </row>
    <row r="419" spans="1:12" x14ac:dyDescent="0.25">
      <c r="A419" s="10">
        <v>417</v>
      </c>
      <c r="B419" s="11">
        <v>2022</v>
      </c>
      <c r="C419" s="11" t="s">
        <v>17</v>
      </c>
      <c r="D419" s="11" t="s">
        <v>12</v>
      </c>
      <c r="E419" s="11" t="s">
        <v>95</v>
      </c>
      <c r="F419" s="11">
        <v>60000</v>
      </c>
      <c r="G419" s="11" t="s">
        <v>19</v>
      </c>
      <c r="H419" s="11">
        <v>60000</v>
      </c>
      <c r="I419" s="11" t="s">
        <v>134</v>
      </c>
      <c r="J419" s="11">
        <v>100</v>
      </c>
      <c r="K419" s="11" t="s">
        <v>58</v>
      </c>
      <c r="L419" s="12" t="s">
        <v>16</v>
      </c>
    </row>
    <row r="420" spans="1:12" x14ac:dyDescent="0.25">
      <c r="A420" s="7">
        <v>418</v>
      </c>
      <c r="B420" s="8">
        <v>2022</v>
      </c>
      <c r="C420" s="8" t="s">
        <v>11</v>
      </c>
      <c r="D420" s="8" t="s">
        <v>12</v>
      </c>
      <c r="E420" s="8" t="s">
        <v>43</v>
      </c>
      <c r="F420" s="8">
        <v>63900</v>
      </c>
      <c r="G420" s="8" t="s">
        <v>19</v>
      </c>
      <c r="H420" s="8">
        <v>63900</v>
      </c>
      <c r="I420" s="8" t="s">
        <v>29</v>
      </c>
      <c r="J420" s="8">
        <v>0</v>
      </c>
      <c r="K420" s="8" t="s">
        <v>29</v>
      </c>
      <c r="L420" s="9" t="s">
        <v>25</v>
      </c>
    </row>
    <row r="421" spans="1:12" x14ac:dyDescent="0.25">
      <c r="A421" s="10">
        <v>419</v>
      </c>
      <c r="B421" s="11">
        <v>2022</v>
      </c>
      <c r="C421" s="11" t="s">
        <v>11</v>
      </c>
      <c r="D421" s="11" t="s">
        <v>12</v>
      </c>
      <c r="E421" s="11" t="s">
        <v>18</v>
      </c>
      <c r="F421" s="11">
        <v>160000</v>
      </c>
      <c r="G421" s="11" t="s">
        <v>19</v>
      </c>
      <c r="H421" s="11">
        <v>160000</v>
      </c>
      <c r="I421" s="11" t="s">
        <v>29</v>
      </c>
      <c r="J421" s="11">
        <v>100</v>
      </c>
      <c r="K421" s="11" t="s">
        <v>29</v>
      </c>
      <c r="L421" s="12" t="s">
        <v>16</v>
      </c>
    </row>
    <row r="422" spans="1:12" x14ac:dyDescent="0.25">
      <c r="A422" s="7">
        <v>420</v>
      </c>
      <c r="B422" s="8">
        <v>2022</v>
      </c>
      <c r="C422" s="8" t="s">
        <v>11</v>
      </c>
      <c r="D422" s="8" t="s">
        <v>12</v>
      </c>
      <c r="E422" s="8" t="s">
        <v>18</v>
      </c>
      <c r="F422" s="8">
        <v>112300</v>
      </c>
      <c r="G422" s="8" t="s">
        <v>19</v>
      </c>
      <c r="H422" s="8">
        <v>112300</v>
      </c>
      <c r="I422" s="8" t="s">
        <v>29</v>
      </c>
      <c r="J422" s="8">
        <v>100</v>
      </c>
      <c r="K422" s="8" t="s">
        <v>29</v>
      </c>
      <c r="L422" s="9" t="s">
        <v>16</v>
      </c>
    </row>
    <row r="423" spans="1:12" x14ac:dyDescent="0.25">
      <c r="A423" s="10">
        <v>421</v>
      </c>
      <c r="B423" s="11">
        <v>2022</v>
      </c>
      <c r="C423" s="11" t="s">
        <v>11</v>
      </c>
      <c r="D423" s="11" t="s">
        <v>12</v>
      </c>
      <c r="E423" s="11" t="s">
        <v>79</v>
      </c>
      <c r="F423" s="11">
        <v>241000</v>
      </c>
      <c r="G423" s="11" t="s">
        <v>19</v>
      </c>
      <c r="H423" s="11">
        <v>241000</v>
      </c>
      <c r="I423" s="11" t="s">
        <v>29</v>
      </c>
      <c r="J423" s="11">
        <v>100</v>
      </c>
      <c r="K423" s="11" t="s">
        <v>29</v>
      </c>
      <c r="L423" s="12" t="s">
        <v>25</v>
      </c>
    </row>
    <row r="424" spans="1:12" x14ac:dyDescent="0.25">
      <c r="A424" s="7">
        <v>422</v>
      </c>
      <c r="B424" s="8">
        <v>2022</v>
      </c>
      <c r="C424" s="8" t="s">
        <v>11</v>
      </c>
      <c r="D424" s="8" t="s">
        <v>12</v>
      </c>
      <c r="E424" s="8" t="s">
        <v>79</v>
      </c>
      <c r="F424" s="8">
        <v>159000</v>
      </c>
      <c r="G424" s="8" t="s">
        <v>19</v>
      </c>
      <c r="H424" s="8">
        <v>159000</v>
      </c>
      <c r="I424" s="8" t="s">
        <v>29</v>
      </c>
      <c r="J424" s="8">
        <v>100</v>
      </c>
      <c r="K424" s="8" t="s">
        <v>29</v>
      </c>
      <c r="L424" s="9" t="s">
        <v>25</v>
      </c>
    </row>
    <row r="425" spans="1:12" x14ac:dyDescent="0.25">
      <c r="A425" s="10">
        <v>423</v>
      </c>
      <c r="B425" s="11">
        <v>2022</v>
      </c>
      <c r="C425" s="11" t="s">
        <v>17</v>
      </c>
      <c r="D425" s="11" t="s">
        <v>12</v>
      </c>
      <c r="E425" s="11" t="s">
        <v>13</v>
      </c>
      <c r="F425" s="11">
        <v>180000</v>
      </c>
      <c r="G425" s="11" t="s">
        <v>19</v>
      </c>
      <c r="H425" s="11">
        <v>180000</v>
      </c>
      <c r="I425" s="11" t="s">
        <v>29</v>
      </c>
      <c r="J425" s="11">
        <v>0</v>
      </c>
      <c r="K425" s="11" t="s">
        <v>29</v>
      </c>
      <c r="L425" s="12" t="s">
        <v>25</v>
      </c>
    </row>
    <row r="426" spans="1:12" x14ac:dyDescent="0.25">
      <c r="A426" s="7">
        <v>424</v>
      </c>
      <c r="B426" s="8">
        <v>2022</v>
      </c>
      <c r="C426" s="8" t="s">
        <v>17</v>
      </c>
      <c r="D426" s="8" t="s">
        <v>12</v>
      </c>
      <c r="E426" s="8" t="s">
        <v>13</v>
      </c>
      <c r="F426" s="8">
        <v>80000</v>
      </c>
      <c r="G426" s="8" t="s">
        <v>19</v>
      </c>
      <c r="H426" s="8">
        <v>80000</v>
      </c>
      <c r="I426" s="8" t="s">
        <v>29</v>
      </c>
      <c r="J426" s="8">
        <v>0</v>
      </c>
      <c r="K426" s="8" t="s">
        <v>29</v>
      </c>
      <c r="L426" s="9" t="s">
        <v>25</v>
      </c>
    </row>
    <row r="427" spans="1:12" x14ac:dyDescent="0.25">
      <c r="A427" s="10">
        <v>425</v>
      </c>
      <c r="B427" s="11">
        <v>2022</v>
      </c>
      <c r="C427" s="11" t="s">
        <v>11</v>
      </c>
      <c r="D427" s="11" t="s">
        <v>12</v>
      </c>
      <c r="E427" s="11" t="s">
        <v>43</v>
      </c>
      <c r="F427" s="11">
        <v>82900</v>
      </c>
      <c r="G427" s="11" t="s">
        <v>19</v>
      </c>
      <c r="H427" s="11">
        <v>82900</v>
      </c>
      <c r="I427" s="11" t="s">
        <v>29</v>
      </c>
      <c r="J427" s="11">
        <v>0</v>
      </c>
      <c r="K427" s="11" t="s">
        <v>29</v>
      </c>
      <c r="L427" s="12" t="s">
        <v>25</v>
      </c>
    </row>
    <row r="428" spans="1:12" x14ac:dyDescent="0.25">
      <c r="A428" s="7">
        <v>426</v>
      </c>
      <c r="B428" s="8">
        <v>2022</v>
      </c>
      <c r="C428" s="8" t="s">
        <v>17</v>
      </c>
      <c r="D428" s="8" t="s">
        <v>12</v>
      </c>
      <c r="E428" s="8" t="s">
        <v>43</v>
      </c>
      <c r="F428" s="8">
        <v>100800</v>
      </c>
      <c r="G428" s="8" t="s">
        <v>19</v>
      </c>
      <c r="H428" s="8">
        <v>100800</v>
      </c>
      <c r="I428" s="8" t="s">
        <v>29</v>
      </c>
      <c r="J428" s="8">
        <v>100</v>
      </c>
      <c r="K428" s="8" t="s">
        <v>29</v>
      </c>
      <c r="L428" s="9" t="s">
        <v>16</v>
      </c>
    </row>
    <row r="429" spans="1:12" x14ac:dyDescent="0.25">
      <c r="A429" s="10">
        <v>427</v>
      </c>
      <c r="B429" s="11">
        <v>2022</v>
      </c>
      <c r="C429" s="11" t="s">
        <v>11</v>
      </c>
      <c r="D429" s="11" t="s">
        <v>12</v>
      </c>
      <c r="E429" s="11" t="s">
        <v>43</v>
      </c>
      <c r="F429" s="11">
        <v>45000</v>
      </c>
      <c r="G429" s="11" t="s">
        <v>14</v>
      </c>
      <c r="H429" s="11">
        <v>49461</v>
      </c>
      <c r="I429" s="11" t="s">
        <v>67</v>
      </c>
      <c r="J429" s="11">
        <v>100</v>
      </c>
      <c r="K429" s="11" t="s">
        <v>67</v>
      </c>
      <c r="L429" s="12" t="s">
        <v>25</v>
      </c>
    </row>
    <row r="430" spans="1:12" x14ac:dyDescent="0.25">
      <c r="A430" s="7">
        <v>428</v>
      </c>
      <c r="B430" s="8">
        <v>2022</v>
      </c>
      <c r="C430" s="8" t="s">
        <v>17</v>
      </c>
      <c r="D430" s="8" t="s">
        <v>12</v>
      </c>
      <c r="E430" s="8" t="s">
        <v>13</v>
      </c>
      <c r="F430" s="8">
        <v>140400</v>
      </c>
      <c r="G430" s="8" t="s">
        <v>19</v>
      </c>
      <c r="H430" s="8">
        <v>140400</v>
      </c>
      <c r="I430" s="8" t="s">
        <v>29</v>
      </c>
      <c r="J430" s="8">
        <v>0</v>
      </c>
      <c r="K430" s="8" t="s">
        <v>29</v>
      </c>
      <c r="L430" s="9" t="s">
        <v>16</v>
      </c>
    </row>
    <row r="431" spans="1:12" x14ac:dyDescent="0.25">
      <c r="A431" s="10">
        <v>429</v>
      </c>
      <c r="B431" s="11">
        <v>2022</v>
      </c>
      <c r="C431" s="11" t="s">
        <v>11</v>
      </c>
      <c r="D431" s="11" t="s">
        <v>12</v>
      </c>
      <c r="E431" s="11" t="s">
        <v>31</v>
      </c>
      <c r="F431" s="11">
        <v>30000</v>
      </c>
      <c r="G431" s="11" t="s">
        <v>23</v>
      </c>
      <c r="H431" s="11">
        <v>39263</v>
      </c>
      <c r="I431" s="11" t="s">
        <v>24</v>
      </c>
      <c r="J431" s="11">
        <v>100</v>
      </c>
      <c r="K431" s="11" t="s">
        <v>24</v>
      </c>
      <c r="L431" s="12" t="s">
        <v>25</v>
      </c>
    </row>
    <row r="432" spans="1:12" x14ac:dyDescent="0.25">
      <c r="A432" s="7">
        <v>430</v>
      </c>
      <c r="B432" s="8">
        <v>2022</v>
      </c>
      <c r="C432" s="8" t="s">
        <v>11</v>
      </c>
      <c r="D432" s="8" t="s">
        <v>12</v>
      </c>
      <c r="E432" s="8" t="s">
        <v>31</v>
      </c>
      <c r="F432" s="8">
        <v>40000</v>
      </c>
      <c r="G432" s="8" t="s">
        <v>14</v>
      </c>
      <c r="H432" s="8">
        <v>43966</v>
      </c>
      <c r="I432" s="8" t="s">
        <v>67</v>
      </c>
      <c r="J432" s="8">
        <v>100</v>
      </c>
      <c r="K432" s="8" t="s">
        <v>67</v>
      </c>
      <c r="L432" s="9" t="s">
        <v>25</v>
      </c>
    </row>
    <row r="433" spans="1:12" x14ac:dyDescent="0.25">
      <c r="A433" s="10">
        <v>431</v>
      </c>
      <c r="B433" s="11">
        <v>2022</v>
      </c>
      <c r="C433" s="11" t="s">
        <v>11</v>
      </c>
      <c r="D433" s="11" t="s">
        <v>12</v>
      </c>
      <c r="E433" s="11" t="s">
        <v>31</v>
      </c>
      <c r="F433" s="11">
        <v>30000</v>
      </c>
      <c r="G433" s="11" t="s">
        <v>14</v>
      </c>
      <c r="H433" s="11">
        <v>32974</v>
      </c>
      <c r="I433" s="11" t="s">
        <v>67</v>
      </c>
      <c r="J433" s="11">
        <v>100</v>
      </c>
      <c r="K433" s="11" t="s">
        <v>67</v>
      </c>
      <c r="L433" s="12" t="s">
        <v>25</v>
      </c>
    </row>
    <row r="434" spans="1:12" x14ac:dyDescent="0.25">
      <c r="A434" s="7">
        <v>432</v>
      </c>
      <c r="B434" s="8">
        <v>2022</v>
      </c>
      <c r="C434" s="8" t="s">
        <v>11</v>
      </c>
      <c r="D434" s="8" t="s">
        <v>12</v>
      </c>
      <c r="E434" s="8" t="s">
        <v>43</v>
      </c>
      <c r="F434" s="8">
        <v>80000</v>
      </c>
      <c r="G434" s="8" t="s">
        <v>14</v>
      </c>
      <c r="H434" s="8">
        <v>87932</v>
      </c>
      <c r="I434" s="8" t="s">
        <v>67</v>
      </c>
      <c r="J434" s="8">
        <v>100</v>
      </c>
      <c r="K434" s="8" t="s">
        <v>67</v>
      </c>
      <c r="L434" s="9" t="s">
        <v>25</v>
      </c>
    </row>
    <row r="435" spans="1:12" x14ac:dyDescent="0.25">
      <c r="A435" s="10">
        <v>433</v>
      </c>
      <c r="B435" s="11">
        <v>2022</v>
      </c>
      <c r="C435" s="11" t="s">
        <v>11</v>
      </c>
      <c r="D435" s="11" t="s">
        <v>12</v>
      </c>
      <c r="E435" s="11" t="s">
        <v>43</v>
      </c>
      <c r="F435" s="11">
        <v>70000</v>
      </c>
      <c r="G435" s="11" t="s">
        <v>14</v>
      </c>
      <c r="H435" s="11">
        <v>76940</v>
      </c>
      <c r="I435" s="11" t="s">
        <v>67</v>
      </c>
      <c r="J435" s="11">
        <v>100</v>
      </c>
      <c r="K435" s="11" t="s">
        <v>67</v>
      </c>
      <c r="L435" s="12" t="s">
        <v>25</v>
      </c>
    </row>
    <row r="436" spans="1:12" x14ac:dyDescent="0.25">
      <c r="A436" s="7">
        <v>434</v>
      </c>
      <c r="B436" s="8">
        <v>2022</v>
      </c>
      <c r="C436" s="8" t="s">
        <v>11</v>
      </c>
      <c r="D436" s="8" t="s">
        <v>12</v>
      </c>
      <c r="E436" s="8" t="s">
        <v>43</v>
      </c>
      <c r="F436" s="8">
        <v>80000</v>
      </c>
      <c r="G436" s="8" t="s">
        <v>23</v>
      </c>
      <c r="H436" s="8">
        <v>104702</v>
      </c>
      <c r="I436" s="8" t="s">
        <v>24</v>
      </c>
      <c r="J436" s="8">
        <v>100</v>
      </c>
      <c r="K436" s="8" t="s">
        <v>24</v>
      </c>
      <c r="L436" s="9" t="s">
        <v>25</v>
      </c>
    </row>
    <row r="437" spans="1:12" x14ac:dyDescent="0.25">
      <c r="A437" s="10">
        <v>435</v>
      </c>
      <c r="B437" s="11">
        <v>2022</v>
      </c>
      <c r="C437" s="11" t="s">
        <v>11</v>
      </c>
      <c r="D437" s="11" t="s">
        <v>12</v>
      </c>
      <c r="E437" s="11" t="s">
        <v>43</v>
      </c>
      <c r="F437" s="11">
        <v>70000</v>
      </c>
      <c r="G437" s="11" t="s">
        <v>23</v>
      </c>
      <c r="H437" s="11">
        <v>91614</v>
      </c>
      <c r="I437" s="11" t="s">
        <v>24</v>
      </c>
      <c r="J437" s="11">
        <v>100</v>
      </c>
      <c r="K437" s="11" t="s">
        <v>24</v>
      </c>
      <c r="L437" s="12" t="s">
        <v>25</v>
      </c>
    </row>
    <row r="438" spans="1:12" x14ac:dyDescent="0.25">
      <c r="A438" s="7">
        <v>436</v>
      </c>
      <c r="B438" s="8">
        <v>2022</v>
      </c>
      <c r="C438" s="8" t="s">
        <v>11</v>
      </c>
      <c r="D438" s="8" t="s">
        <v>12</v>
      </c>
      <c r="E438" s="8" t="s">
        <v>43</v>
      </c>
      <c r="F438" s="8">
        <v>60000</v>
      </c>
      <c r="G438" s="8" t="s">
        <v>14</v>
      </c>
      <c r="H438" s="8">
        <v>65949</v>
      </c>
      <c r="I438" s="8" t="s">
        <v>67</v>
      </c>
      <c r="J438" s="8">
        <v>100</v>
      </c>
      <c r="K438" s="8" t="s">
        <v>67</v>
      </c>
      <c r="L438" s="9" t="s">
        <v>25</v>
      </c>
    </row>
    <row r="439" spans="1:12" x14ac:dyDescent="0.25">
      <c r="A439" s="10">
        <v>437</v>
      </c>
      <c r="B439" s="11">
        <v>2022</v>
      </c>
      <c r="C439" s="11" t="s">
        <v>11</v>
      </c>
      <c r="D439" s="11" t="s">
        <v>12</v>
      </c>
      <c r="E439" s="11" t="s">
        <v>43</v>
      </c>
      <c r="F439" s="11">
        <v>80000</v>
      </c>
      <c r="G439" s="11" t="s">
        <v>14</v>
      </c>
      <c r="H439" s="11">
        <v>87932</v>
      </c>
      <c r="I439" s="11" t="s">
        <v>50</v>
      </c>
      <c r="J439" s="11">
        <v>100</v>
      </c>
      <c r="K439" s="11" t="s">
        <v>50</v>
      </c>
      <c r="L439" s="12" t="s">
        <v>25</v>
      </c>
    </row>
    <row r="440" spans="1:12" x14ac:dyDescent="0.25">
      <c r="A440" s="7">
        <v>438</v>
      </c>
      <c r="B440" s="8">
        <v>2022</v>
      </c>
      <c r="C440" s="8" t="s">
        <v>17</v>
      </c>
      <c r="D440" s="8" t="s">
        <v>12</v>
      </c>
      <c r="E440" s="8" t="s">
        <v>28</v>
      </c>
      <c r="F440" s="8">
        <v>189650</v>
      </c>
      <c r="G440" s="8" t="s">
        <v>19</v>
      </c>
      <c r="H440" s="8">
        <v>189650</v>
      </c>
      <c r="I440" s="8" t="s">
        <v>29</v>
      </c>
      <c r="J440" s="8">
        <v>0</v>
      </c>
      <c r="K440" s="8" t="s">
        <v>29</v>
      </c>
      <c r="L440" s="9" t="s">
        <v>25</v>
      </c>
    </row>
    <row r="441" spans="1:12" x14ac:dyDescent="0.25">
      <c r="A441" s="10">
        <v>439</v>
      </c>
      <c r="B441" s="11">
        <v>2022</v>
      </c>
      <c r="C441" s="11" t="s">
        <v>17</v>
      </c>
      <c r="D441" s="11" t="s">
        <v>12</v>
      </c>
      <c r="E441" s="11" t="s">
        <v>28</v>
      </c>
      <c r="F441" s="11">
        <v>164996</v>
      </c>
      <c r="G441" s="11" t="s">
        <v>19</v>
      </c>
      <c r="H441" s="11">
        <v>164996</v>
      </c>
      <c r="I441" s="11" t="s">
        <v>29</v>
      </c>
      <c r="J441" s="11">
        <v>0</v>
      </c>
      <c r="K441" s="11" t="s">
        <v>29</v>
      </c>
      <c r="L441" s="12" t="s">
        <v>25</v>
      </c>
    </row>
    <row r="442" spans="1:12" x14ac:dyDescent="0.25">
      <c r="A442" s="7">
        <v>440</v>
      </c>
      <c r="B442" s="8">
        <v>2022</v>
      </c>
      <c r="C442" s="8" t="s">
        <v>11</v>
      </c>
      <c r="D442" s="8" t="s">
        <v>12</v>
      </c>
      <c r="E442" s="8" t="s">
        <v>31</v>
      </c>
      <c r="F442" s="8">
        <v>40000</v>
      </c>
      <c r="G442" s="8" t="s">
        <v>14</v>
      </c>
      <c r="H442" s="8">
        <v>43966</v>
      </c>
      <c r="I442" s="8" t="s">
        <v>50</v>
      </c>
      <c r="J442" s="8">
        <v>100</v>
      </c>
      <c r="K442" s="8" t="s">
        <v>50</v>
      </c>
      <c r="L442" s="9" t="s">
        <v>25</v>
      </c>
    </row>
    <row r="443" spans="1:12" x14ac:dyDescent="0.25">
      <c r="A443" s="10">
        <v>441</v>
      </c>
      <c r="B443" s="11">
        <v>2022</v>
      </c>
      <c r="C443" s="11" t="s">
        <v>11</v>
      </c>
      <c r="D443" s="11" t="s">
        <v>12</v>
      </c>
      <c r="E443" s="11" t="s">
        <v>31</v>
      </c>
      <c r="F443" s="11">
        <v>30000</v>
      </c>
      <c r="G443" s="11" t="s">
        <v>14</v>
      </c>
      <c r="H443" s="11">
        <v>32974</v>
      </c>
      <c r="I443" s="11" t="s">
        <v>50</v>
      </c>
      <c r="J443" s="11">
        <v>100</v>
      </c>
      <c r="K443" s="11" t="s">
        <v>50</v>
      </c>
      <c r="L443" s="12" t="s">
        <v>25</v>
      </c>
    </row>
    <row r="444" spans="1:12" x14ac:dyDescent="0.25">
      <c r="A444" s="7">
        <v>442</v>
      </c>
      <c r="B444" s="8">
        <v>2022</v>
      </c>
      <c r="C444" s="8" t="s">
        <v>11</v>
      </c>
      <c r="D444" s="8" t="s">
        <v>12</v>
      </c>
      <c r="E444" s="8" t="s">
        <v>43</v>
      </c>
      <c r="F444" s="8">
        <v>75000</v>
      </c>
      <c r="G444" s="8" t="s">
        <v>23</v>
      </c>
      <c r="H444" s="8">
        <v>98158</v>
      </c>
      <c r="I444" s="8" t="s">
        <v>24</v>
      </c>
      <c r="J444" s="8">
        <v>100</v>
      </c>
      <c r="K444" s="8" t="s">
        <v>24</v>
      </c>
      <c r="L444" s="9" t="s">
        <v>25</v>
      </c>
    </row>
    <row r="445" spans="1:12" x14ac:dyDescent="0.25">
      <c r="A445" s="10">
        <v>443</v>
      </c>
      <c r="B445" s="11">
        <v>2022</v>
      </c>
      <c r="C445" s="11" t="s">
        <v>11</v>
      </c>
      <c r="D445" s="11" t="s">
        <v>12</v>
      </c>
      <c r="E445" s="11" t="s">
        <v>43</v>
      </c>
      <c r="F445" s="11">
        <v>60000</v>
      </c>
      <c r="G445" s="11" t="s">
        <v>23</v>
      </c>
      <c r="H445" s="11">
        <v>78526</v>
      </c>
      <c r="I445" s="11" t="s">
        <v>24</v>
      </c>
      <c r="J445" s="11">
        <v>100</v>
      </c>
      <c r="K445" s="11" t="s">
        <v>24</v>
      </c>
      <c r="L445" s="12" t="s">
        <v>25</v>
      </c>
    </row>
    <row r="446" spans="1:12" x14ac:dyDescent="0.25">
      <c r="A446" s="7">
        <v>444</v>
      </c>
      <c r="B446" s="8">
        <v>2022</v>
      </c>
      <c r="C446" s="8" t="s">
        <v>17</v>
      </c>
      <c r="D446" s="8" t="s">
        <v>12</v>
      </c>
      <c r="E446" s="8" t="s">
        <v>13</v>
      </c>
      <c r="F446" s="8">
        <v>215300</v>
      </c>
      <c r="G446" s="8" t="s">
        <v>19</v>
      </c>
      <c r="H446" s="8">
        <v>215300</v>
      </c>
      <c r="I446" s="8" t="s">
        <v>29</v>
      </c>
      <c r="J446" s="8">
        <v>0</v>
      </c>
      <c r="K446" s="8" t="s">
        <v>29</v>
      </c>
      <c r="L446" s="9" t="s">
        <v>16</v>
      </c>
    </row>
    <row r="447" spans="1:12" x14ac:dyDescent="0.25">
      <c r="A447" s="10">
        <v>445</v>
      </c>
      <c r="B447" s="11">
        <v>2022</v>
      </c>
      <c r="C447" s="11" t="s">
        <v>11</v>
      </c>
      <c r="D447" s="11" t="s">
        <v>12</v>
      </c>
      <c r="E447" s="11" t="s">
        <v>43</v>
      </c>
      <c r="F447" s="11">
        <v>70000</v>
      </c>
      <c r="G447" s="11" t="s">
        <v>14</v>
      </c>
      <c r="H447" s="11">
        <v>76940</v>
      </c>
      <c r="I447" s="11" t="s">
        <v>50</v>
      </c>
      <c r="J447" s="11">
        <v>100</v>
      </c>
      <c r="K447" s="11" t="s">
        <v>50</v>
      </c>
      <c r="L447" s="12" t="s">
        <v>25</v>
      </c>
    </row>
    <row r="448" spans="1:12" x14ac:dyDescent="0.25">
      <c r="A448" s="7">
        <v>446</v>
      </c>
      <c r="B448" s="8">
        <v>2022</v>
      </c>
      <c r="C448" s="8" t="s">
        <v>17</v>
      </c>
      <c r="D448" s="8" t="s">
        <v>12</v>
      </c>
      <c r="E448" s="8" t="s">
        <v>43</v>
      </c>
      <c r="F448" s="8">
        <v>209100</v>
      </c>
      <c r="G448" s="8" t="s">
        <v>19</v>
      </c>
      <c r="H448" s="8">
        <v>209100</v>
      </c>
      <c r="I448" s="8" t="s">
        <v>29</v>
      </c>
      <c r="J448" s="8">
        <v>100</v>
      </c>
      <c r="K448" s="8" t="s">
        <v>29</v>
      </c>
      <c r="L448" s="9" t="s">
        <v>16</v>
      </c>
    </row>
    <row r="449" spans="1:12" x14ac:dyDescent="0.25">
      <c r="A449" s="10">
        <v>447</v>
      </c>
      <c r="B449" s="11">
        <v>2022</v>
      </c>
      <c r="C449" s="11" t="s">
        <v>17</v>
      </c>
      <c r="D449" s="11" t="s">
        <v>12</v>
      </c>
      <c r="E449" s="11" t="s">
        <v>43</v>
      </c>
      <c r="F449" s="11">
        <v>154600</v>
      </c>
      <c r="G449" s="11" t="s">
        <v>19</v>
      </c>
      <c r="H449" s="11">
        <v>154600</v>
      </c>
      <c r="I449" s="11" t="s">
        <v>29</v>
      </c>
      <c r="J449" s="11">
        <v>100</v>
      </c>
      <c r="K449" s="11" t="s">
        <v>29</v>
      </c>
      <c r="L449" s="12" t="s">
        <v>16</v>
      </c>
    </row>
    <row r="450" spans="1:12" x14ac:dyDescent="0.25">
      <c r="A450" s="7">
        <v>448</v>
      </c>
      <c r="B450" s="8">
        <v>2022</v>
      </c>
      <c r="C450" s="8" t="s">
        <v>17</v>
      </c>
      <c r="D450" s="8" t="s">
        <v>12</v>
      </c>
      <c r="E450" s="8" t="s">
        <v>43</v>
      </c>
      <c r="F450" s="8">
        <v>180000</v>
      </c>
      <c r="G450" s="8" t="s">
        <v>19</v>
      </c>
      <c r="H450" s="8">
        <v>180000</v>
      </c>
      <c r="I450" s="8" t="s">
        <v>29</v>
      </c>
      <c r="J450" s="8">
        <v>100</v>
      </c>
      <c r="K450" s="8" t="s">
        <v>29</v>
      </c>
      <c r="L450" s="9" t="s">
        <v>25</v>
      </c>
    </row>
    <row r="451" spans="1:12" x14ac:dyDescent="0.25">
      <c r="A451" s="10">
        <v>449</v>
      </c>
      <c r="B451" s="11">
        <v>2022</v>
      </c>
      <c r="C451" s="11" t="s">
        <v>30</v>
      </c>
      <c r="D451" s="11" t="s">
        <v>12</v>
      </c>
      <c r="E451" s="11" t="s">
        <v>69</v>
      </c>
      <c r="F451" s="11">
        <v>20000</v>
      </c>
      <c r="G451" s="11" t="s">
        <v>14</v>
      </c>
      <c r="H451" s="11">
        <v>21983</v>
      </c>
      <c r="I451" s="11" t="s">
        <v>47</v>
      </c>
      <c r="J451" s="11">
        <v>100</v>
      </c>
      <c r="K451" s="11" t="s">
        <v>47</v>
      </c>
      <c r="L451" s="12" t="s">
        <v>16</v>
      </c>
    </row>
    <row r="452" spans="1:12" x14ac:dyDescent="0.25">
      <c r="A452" s="7">
        <v>450</v>
      </c>
      <c r="B452" s="8">
        <v>2022</v>
      </c>
      <c r="C452" s="8" t="s">
        <v>17</v>
      </c>
      <c r="D452" s="8" t="s">
        <v>12</v>
      </c>
      <c r="E452" s="8" t="s">
        <v>43</v>
      </c>
      <c r="F452" s="8">
        <v>80000</v>
      </c>
      <c r="G452" s="8" t="s">
        <v>19</v>
      </c>
      <c r="H452" s="8">
        <v>80000</v>
      </c>
      <c r="I452" s="8" t="s">
        <v>29</v>
      </c>
      <c r="J452" s="8">
        <v>100</v>
      </c>
      <c r="K452" s="8" t="s">
        <v>29</v>
      </c>
      <c r="L452" s="9" t="s">
        <v>25</v>
      </c>
    </row>
    <row r="453" spans="1:12" x14ac:dyDescent="0.25">
      <c r="A453" s="10">
        <v>451</v>
      </c>
      <c r="B453" s="11">
        <v>2022</v>
      </c>
      <c r="C453" s="11" t="s">
        <v>11</v>
      </c>
      <c r="D453" s="11" t="s">
        <v>12</v>
      </c>
      <c r="E453" s="11" t="s">
        <v>98</v>
      </c>
      <c r="F453" s="11">
        <v>100000</v>
      </c>
      <c r="G453" s="11" t="s">
        <v>61</v>
      </c>
      <c r="H453" s="11">
        <v>78791</v>
      </c>
      <c r="I453" s="11" t="s">
        <v>62</v>
      </c>
      <c r="J453" s="11">
        <v>100</v>
      </c>
      <c r="K453" s="11" t="s">
        <v>62</v>
      </c>
      <c r="L453" s="12" t="s">
        <v>25</v>
      </c>
    </row>
    <row r="454" spans="1:12" x14ac:dyDescent="0.25">
      <c r="A454" s="7">
        <v>452</v>
      </c>
      <c r="B454" s="8">
        <v>2022</v>
      </c>
      <c r="C454" s="8" t="s">
        <v>53</v>
      </c>
      <c r="D454" s="8" t="s">
        <v>12</v>
      </c>
      <c r="E454" s="8" t="s">
        <v>54</v>
      </c>
      <c r="F454" s="8">
        <v>250000</v>
      </c>
      <c r="G454" s="8" t="s">
        <v>61</v>
      </c>
      <c r="H454" s="8">
        <v>196979</v>
      </c>
      <c r="I454" s="8" t="s">
        <v>62</v>
      </c>
      <c r="J454" s="8">
        <v>50</v>
      </c>
      <c r="K454" s="8" t="s">
        <v>62</v>
      </c>
      <c r="L454" s="9" t="s">
        <v>16</v>
      </c>
    </row>
    <row r="455" spans="1:12" x14ac:dyDescent="0.25">
      <c r="A455" s="10">
        <v>453</v>
      </c>
      <c r="B455" s="11">
        <v>2022</v>
      </c>
      <c r="C455" s="11" t="s">
        <v>11</v>
      </c>
      <c r="D455" s="11" t="s">
        <v>12</v>
      </c>
      <c r="E455" s="11" t="s">
        <v>28</v>
      </c>
      <c r="F455" s="11">
        <v>120000</v>
      </c>
      <c r="G455" s="11" t="s">
        <v>19</v>
      </c>
      <c r="H455" s="11">
        <v>120000</v>
      </c>
      <c r="I455" s="11" t="s">
        <v>29</v>
      </c>
      <c r="J455" s="11">
        <v>100</v>
      </c>
      <c r="K455" s="11" t="s">
        <v>29</v>
      </c>
      <c r="L455" s="12" t="s">
        <v>21</v>
      </c>
    </row>
    <row r="456" spans="1:12" x14ac:dyDescent="0.25">
      <c r="A456" s="7">
        <v>454</v>
      </c>
      <c r="B456" s="8">
        <v>2022</v>
      </c>
      <c r="C456" s="8" t="s">
        <v>30</v>
      </c>
      <c r="D456" s="8" t="s">
        <v>12</v>
      </c>
      <c r="E456" s="8" t="s">
        <v>74</v>
      </c>
      <c r="F456" s="8">
        <v>125000</v>
      </c>
      <c r="G456" s="8" t="s">
        <v>19</v>
      </c>
      <c r="H456" s="8">
        <v>125000</v>
      </c>
      <c r="I456" s="8" t="s">
        <v>29</v>
      </c>
      <c r="J456" s="8">
        <v>0</v>
      </c>
      <c r="K456" s="8" t="s">
        <v>29</v>
      </c>
      <c r="L456" s="9" t="s">
        <v>25</v>
      </c>
    </row>
    <row r="457" spans="1:12" x14ac:dyDescent="0.25">
      <c r="A457" s="10">
        <v>455</v>
      </c>
      <c r="B457" s="11">
        <v>2022</v>
      </c>
      <c r="C457" s="11" t="s">
        <v>11</v>
      </c>
      <c r="D457" s="11" t="s">
        <v>12</v>
      </c>
      <c r="E457" s="11" t="s">
        <v>135</v>
      </c>
      <c r="F457" s="11">
        <v>240000</v>
      </c>
      <c r="G457" s="11" t="s">
        <v>48</v>
      </c>
      <c r="H457" s="11">
        <v>37236</v>
      </c>
      <c r="I457" s="11" t="s">
        <v>29</v>
      </c>
      <c r="J457" s="11">
        <v>50</v>
      </c>
      <c r="K457" s="11" t="s">
        <v>29</v>
      </c>
      <c r="L457" s="12" t="s">
        <v>16</v>
      </c>
    </row>
    <row r="458" spans="1:12" x14ac:dyDescent="0.25">
      <c r="A458" s="7">
        <v>456</v>
      </c>
      <c r="B458" s="8">
        <v>2022</v>
      </c>
      <c r="C458" s="8" t="s">
        <v>17</v>
      </c>
      <c r="D458" s="8" t="s">
        <v>12</v>
      </c>
      <c r="E458" s="8" t="s">
        <v>43</v>
      </c>
      <c r="F458" s="8">
        <v>105000</v>
      </c>
      <c r="G458" s="8" t="s">
        <v>19</v>
      </c>
      <c r="H458" s="8">
        <v>105000</v>
      </c>
      <c r="I458" s="8" t="s">
        <v>29</v>
      </c>
      <c r="J458" s="8">
        <v>100</v>
      </c>
      <c r="K458" s="8" t="s">
        <v>29</v>
      </c>
      <c r="L458" s="9" t="s">
        <v>25</v>
      </c>
    </row>
    <row r="459" spans="1:12" x14ac:dyDescent="0.25">
      <c r="A459" s="10">
        <v>457</v>
      </c>
      <c r="B459" s="11">
        <v>2022</v>
      </c>
      <c r="C459" s="11" t="s">
        <v>17</v>
      </c>
      <c r="D459" s="11" t="s">
        <v>12</v>
      </c>
      <c r="E459" s="11" t="s">
        <v>136</v>
      </c>
      <c r="F459" s="11">
        <v>80000</v>
      </c>
      <c r="G459" s="11" t="s">
        <v>14</v>
      </c>
      <c r="H459" s="11">
        <v>87932</v>
      </c>
      <c r="I459" s="11" t="s">
        <v>15</v>
      </c>
      <c r="J459" s="11">
        <v>0</v>
      </c>
      <c r="K459" s="11" t="s">
        <v>15</v>
      </c>
      <c r="L459" s="12" t="s">
        <v>25</v>
      </c>
    </row>
    <row r="460" spans="1:12" x14ac:dyDescent="0.25">
      <c r="A460" s="7">
        <v>458</v>
      </c>
      <c r="B460" s="8">
        <v>2022</v>
      </c>
      <c r="C460" s="8" t="s">
        <v>11</v>
      </c>
      <c r="D460" s="8" t="s">
        <v>12</v>
      </c>
      <c r="E460" s="8" t="s">
        <v>35</v>
      </c>
      <c r="F460" s="8">
        <v>1400000</v>
      </c>
      <c r="G460" s="8" t="s">
        <v>39</v>
      </c>
      <c r="H460" s="8">
        <v>18442</v>
      </c>
      <c r="I460" s="8" t="s">
        <v>40</v>
      </c>
      <c r="J460" s="8">
        <v>100</v>
      </c>
      <c r="K460" s="8" t="s">
        <v>40</v>
      </c>
      <c r="L460" s="9" t="s">
        <v>25</v>
      </c>
    </row>
    <row r="461" spans="1:12" x14ac:dyDescent="0.25">
      <c r="A461" s="10">
        <v>459</v>
      </c>
      <c r="B461" s="11">
        <v>2022</v>
      </c>
      <c r="C461" s="11" t="s">
        <v>11</v>
      </c>
      <c r="D461" s="11" t="s">
        <v>12</v>
      </c>
      <c r="E461" s="11" t="s">
        <v>13</v>
      </c>
      <c r="F461" s="11">
        <v>2400000</v>
      </c>
      <c r="G461" s="11" t="s">
        <v>39</v>
      </c>
      <c r="H461" s="11">
        <v>31615</v>
      </c>
      <c r="I461" s="11" t="s">
        <v>40</v>
      </c>
      <c r="J461" s="11">
        <v>100</v>
      </c>
      <c r="K461" s="11" t="s">
        <v>40</v>
      </c>
      <c r="L461" s="12" t="s">
        <v>16</v>
      </c>
    </row>
    <row r="462" spans="1:12" x14ac:dyDescent="0.25">
      <c r="A462" s="7">
        <v>460</v>
      </c>
      <c r="B462" s="8">
        <v>2022</v>
      </c>
      <c r="C462" s="8" t="s">
        <v>11</v>
      </c>
      <c r="D462" s="8" t="s">
        <v>12</v>
      </c>
      <c r="E462" s="8" t="s">
        <v>68</v>
      </c>
      <c r="F462" s="8">
        <v>53000</v>
      </c>
      <c r="G462" s="8" t="s">
        <v>14</v>
      </c>
      <c r="H462" s="8">
        <v>58255</v>
      </c>
      <c r="I462" s="8" t="s">
        <v>47</v>
      </c>
      <c r="J462" s="8">
        <v>50</v>
      </c>
      <c r="K462" s="8" t="s">
        <v>47</v>
      </c>
      <c r="L462" s="9" t="s">
        <v>16</v>
      </c>
    </row>
    <row r="463" spans="1:12" x14ac:dyDescent="0.25">
      <c r="A463" s="10">
        <v>461</v>
      </c>
      <c r="B463" s="11">
        <v>2022</v>
      </c>
      <c r="C463" s="11" t="s">
        <v>30</v>
      </c>
      <c r="D463" s="11" t="s">
        <v>12</v>
      </c>
      <c r="E463" s="11" t="s">
        <v>92</v>
      </c>
      <c r="F463" s="11">
        <v>100000</v>
      </c>
      <c r="G463" s="11" t="s">
        <v>19</v>
      </c>
      <c r="H463" s="11">
        <v>100000</v>
      </c>
      <c r="I463" s="11" t="s">
        <v>29</v>
      </c>
      <c r="J463" s="11">
        <v>50</v>
      </c>
      <c r="K463" s="11" t="s">
        <v>29</v>
      </c>
      <c r="L463" s="12" t="s">
        <v>16</v>
      </c>
    </row>
    <row r="464" spans="1:12" x14ac:dyDescent="0.25">
      <c r="A464" s="7">
        <v>462</v>
      </c>
      <c r="B464" s="8">
        <v>2022</v>
      </c>
      <c r="C464" s="8" t="s">
        <v>11</v>
      </c>
      <c r="D464" s="8" t="s">
        <v>47</v>
      </c>
      <c r="E464" s="8" t="s">
        <v>43</v>
      </c>
      <c r="F464" s="8">
        <v>50000</v>
      </c>
      <c r="G464" s="8" t="s">
        <v>14</v>
      </c>
      <c r="H464" s="8">
        <v>54957</v>
      </c>
      <c r="I464" s="8" t="s">
        <v>15</v>
      </c>
      <c r="J464" s="8">
        <v>50</v>
      </c>
      <c r="K464" s="8" t="s">
        <v>15</v>
      </c>
      <c r="L464" s="9" t="s">
        <v>16</v>
      </c>
    </row>
    <row r="465" spans="1:12" x14ac:dyDescent="0.25">
      <c r="A465" s="10">
        <v>463</v>
      </c>
      <c r="B465" s="11">
        <v>2022</v>
      </c>
      <c r="C465" s="11" t="s">
        <v>30</v>
      </c>
      <c r="D465" s="11" t="s">
        <v>12</v>
      </c>
      <c r="E465" s="11" t="s">
        <v>13</v>
      </c>
      <c r="F465" s="11">
        <v>1400000</v>
      </c>
      <c r="G465" s="11" t="s">
        <v>39</v>
      </c>
      <c r="H465" s="11">
        <v>18442</v>
      </c>
      <c r="I465" s="11" t="s">
        <v>40</v>
      </c>
      <c r="J465" s="11">
        <v>100</v>
      </c>
      <c r="K465" s="11" t="s">
        <v>40</v>
      </c>
      <c r="L465" s="12" t="s">
        <v>25</v>
      </c>
    </row>
    <row r="466" spans="1:12" x14ac:dyDescent="0.25">
      <c r="A466" s="7">
        <v>464</v>
      </c>
      <c r="B466" s="8">
        <v>2022</v>
      </c>
      <c r="C466" s="8" t="s">
        <v>17</v>
      </c>
      <c r="D466" s="8" t="s">
        <v>12</v>
      </c>
      <c r="E466" s="8" t="s">
        <v>76</v>
      </c>
      <c r="F466" s="8">
        <v>148000</v>
      </c>
      <c r="G466" s="8" t="s">
        <v>14</v>
      </c>
      <c r="H466" s="8">
        <v>162674</v>
      </c>
      <c r="I466" s="8" t="s">
        <v>15</v>
      </c>
      <c r="J466" s="8">
        <v>100</v>
      </c>
      <c r="K466" s="8" t="s">
        <v>15</v>
      </c>
      <c r="L466" s="9" t="s">
        <v>25</v>
      </c>
    </row>
    <row r="467" spans="1:12" x14ac:dyDescent="0.25">
      <c r="A467" s="10">
        <v>465</v>
      </c>
      <c r="B467" s="11">
        <v>2022</v>
      </c>
      <c r="C467" s="11" t="s">
        <v>30</v>
      </c>
      <c r="D467" s="11" t="s">
        <v>12</v>
      </c>
      <c r="E467" s="11" t="s">
        <v>43</v>
      </c>
      <c r="F467" s="11">
        <v>120000</v>
      </c>
      <c r="G467" s="11" t="s">
        <v>19</v>
      </c>
      <c r="H467" s="11">
        <v>120000</v>
      </c>
      <c r="I467" s="11" t="s">
        <v>29</v>
      </c>
      <c r="J467" s="11">
        <v>100</v>
      </c>
      <c r="K467" s="11" t="s">
        <v>29</v>
      </c>
      <c r="L467" s="12" t="s">
        <v>25</v>
      </c>
    </row>
    <row r="468" spans="1:12" x14ac:dyDescent="0.25">
      <c r="A468" s="7">
        <v>466</v>
      </c>
      <c r="B468" s="8">
        <v>2022</v>
      </c>
      <c r="C468" s="8" t="s">
        <v>17</v>
      </c>
      <c r="D468" s="8" t="s">
        <v>12</v>
      </c>
      <c r="E468" s="8" t="s">
        <v>55</v>
      </c>
      <c r="F468" s="8">
        <v>144000</v>
      </c>
      <c r="G468" s="8" t="s">
        <v>19</v>
      </c>
      <c r="H468" s="8">
        <v>144000</v>
      </c>
      <c r="I468" s="8" t="s">
        <v>29</v>
      </c>
      <c r="J468" s="8">
        <v>50</v>
      </c>
      <c r="K468" s="8" t="s">
        <v>29</v>
      </c>
      <c r="L468" s="9" t="s">
        <v>16</v>
      </c>
    </row>
    <row r="469" spans="1:12" x14ac:dyDescent="0.25">
      <c r="A469" s="10">
        <v>467</v>
      </c>
      <c r="B469" s="11">
        <v>2022</v>
      </c>
      <c r="C469" s="11" t="s">
        <v>17</v>
      </c>
      <c r="D469" s="11" t="s">
        <v>12</v>
      </c>
      <c r="E469" s="11" t="s">
        <v>13</v>
      </c>
      <c r="F469" s="11">
        <v>104890</v>
      </c>
      <c r="G469" s="11" t="s">
        <v>19</v>
      </c>
      <c r="H469" s="11">
        <v>104890</v>
      </c>
      <c r="I469" s="11" t="s">
        <v>29</v>
      </c>
      <c r="J469" s="11">
        <v>100</v>
      </c>
      <c r="K469" s="11" t="s">
        <v>29</v>
      </c>
      <c r="L469" s="12" t="s">
        <v>25</v>
      </c>
    </row>
    <row r="470" spans="1:12" x14ac:dyDescent="0.25">
      <c r="A470" s="7">
        <v>468</v>
      </c>
      <c r="B470" s="8">
        <v>2022</v>
      </c>
      <c r="C470" s="8" t="s">
        <v>17</v>
      </c>
      <c r="D470" s="8" t="s">
        <v>12</v>
      </c>
      <c r="E470" s="8" t="s">
        <v>43</v>
      </c>
      <c r="F470" s="8">
        <v>100000</v>
      </c>
      <c r="G470" s="8" t="s">
        <v>19</v>
      </c>
      <c r="H470" s="8">
        <v>100000</v>
      </c>
      <c r="I470" s="8" t="s">
        <v>29</v>
      </c>
      <c r="J470" s="8">
        <v>100</v>
      </c>
      <c r="K470" s="8" t="s">
        <v>29</v>
      </c>
      <c r="L470" s="9" t="s">
        <v>25</v>
      </c>
    </row>
    <row r="471" spans="1:12" x14ac:dyDescent="0.25">
      <c r="A471" s="10">
        <v>469</v>
      </c>
      <c r="B471" s="11">
        <v>2022</v>
      </c>
      <c r="C471" s="11" t="s">
        <v>17</v>
      </c>
      <c r="D471" s="11" t="s">
        <v>12</v>
      </c>
      <c r="E471" s="11" t="s">
        <v>13</v>
      </c>
      <c r="F471" s="11">
        <v>140000</v>
      </c>
      <c r="G471" s="11" t="s">
        <v>19</v>
      </c>
      <c r="H471" s="11">
        <v>140000</v>
      </c>
      <c r="I471" s="11" t="s">
        <v>29</v>
      </c>
      <c r="J471" s="11">
        <v>100</v>
      </c>
      <c r="K471" s="11" t="s">
        <v>29</v>
      </c>
      <c r="L471" s="12" t="s">
        <v>25</v>
      </c>
    </row>
    <row r="472" spans="1:12" x14ac:dyDescent="0.25">
      <c r="A472" s="7">
        <v>470</v>
      </c>
      <c r="B472" s="8">
        <v>2022</v>
      </c>
      <c r="C472" s="8" t="s">
        <v>11</v>
      </c>
      <c r="D472" s="8" t="s">
        <v>12</v>
      </c>
      <c r="E472" s="8" t="s">
        <v>31</v>
      </c>
      <c r="F472" s="8">
        <v>135000</v>
      </c>
      <c r="G472" s="8" t="s">
        <v>19</v>
      </c>
      <c r="H472" s="8">
        <v>135000</v>
      </c>
      <c r="I472" s="8" t="s">
        <v>29</v>
      </c>
      <c r="J472" s="8">
        <v>100</v>
      </c>
      <c r="K472" s="8" t="s">
        <v>29</v>
      </c>
      <c r="L472" s="9" t="s">
        <v>25</v>
      </c>
    </row>
    <row r="473" spans="1:12" x14ac:dyDescent="0.25">
      <c r="A473" s="10">
        <v>471</v>
      </c>
      <c r="B473" s="11">
        <v>2022</v>
      </c>
      <c r="C473" s="11" t="s">
        <v>11</v>
      </c>
      <c r="D473" s="11" t="s">
        <v>12</v>
      </c>
      <c r="E473" s="11" t="s">
        <v>31</v>
      </c>
      <c r="F473" s="11">
        <v>50000</v>
      </c>
      <c r="G473" s="11" t="s">
        <v>19</v>
      </c>
      <c r="H473" s="11">
        <v>50000</v>
      </c>
      <c r="I473" s="11" t="s">
        <v>29</v>
      </c>
      <c r="J473" s="11">
        <v>100</v>
      </c>
      <c r="K473" s="11" t="s">
        <v>29</v>
      </c>
      <c r="L473" s="12" t="s">
        <v>25</v>
      </c>
    </row>
    <row r="474" spans="1:12" x14ac:dyDescent="0.25">
      <c r="A474" s="7">
        <v>472</v>
      </c>
      <c r="B474" s="8">
        <v>2022</v>
      </c>
      <c r="C474" s="8" t="s">
        <v>17</v>
      </c>
      <c r="D474" s="8" t="s">
        <v>12</v>
      </c>
      <c r="E474" s="8" t="s">
        <v>13</v>
      </c>
      <c r="F474" s="8">
        <v>220000</v>
      </c>
      <c r="G474" s="8" t="s">
        <v>19</v>
      </c>
      <c r="H474" s="8">
        <v>220000</v>
      </c>
      <c r="I474" s="8" t="s">
        <v>29</v>
      </c>
      <c r="J474" s="8">
        <v>100</v>
      </c>
      <c r="K474" s="8" t="s">
        <v>29</v>
      </c>
      <c r="L474" s="9" t="s">
        <v>25</v>
      </c>
    </row>
    <row r="475" spans="1:12" x14ac:dyDescent="0.25">
      <c r="A475" s="10">
        <v>473</v>
      </c>
      <c r="B475" s="11">
        <v>2022</v>
      </c>
      <c r="C475" s="11" t="s">
        <v>17</v>
      </c>
      <c r="D475" s="11" t="s">
        <v>12</v>
      </c>
      <c r="E475" s="11" t="s">
        <v>13</v>
      </c>
      <c r="F475" s="11">
        <v>140000</v>
      </c>
      <c r="G475" s="11" t="s">
        <v>19</v>
      </c>
      <c r="H475" s="11">
        <v>140000</v>
      </c>
      <c r="I475" s="11" t="s">
        <v>29</v>
      </c>
      <c r="J475" s="11">
        <v>100</v>
      </c>
      <c r="K475" s="11" t="s">
        <v>29</v>
      </c>
      <c r="L475" s="12" t="s">
        <v>25</v>
      </c>
    </row>
    <row r="476" spans="1:12" x14ac:dyDescent="0.25">
      <c r="A476" s="7">
        <v>474</v>
      </c>
      <c r="B476" s="8">
        <v>2022</v>
      </c>
      <c r="C476" s="8" t="s">
        <v>11</v>
      </c>
      <c r="D476" s="8" t="s">
        <v>12</v>
      </c>
      <c r="E476" s="8" t="s">
        <v>13</v>
      </c>
      <c r="F476" s="8">
        <v>140000</v>
      </c>
      <c r="G476" s="8" t="s">
        <v>23</v>
      </c>
      <c r="H476" s="8">
        <v>183228</v>
      </c>
      <c r="I476" s="8" t="s">
        <v>24</v>
      </c>
      <c r="J476" s="8">
        <v>0</v>
      </c>
      <c r="K476" s="8" t="s">
        <v>24</v>
      </c>
      <c r="L476" s="9" t="s">
        <v>25</v>
      </c>
    </row>
    <row r="477" spans="1:12" x14ac:dyDescent="0.25">
      <c r="A477" s="10">
        <v>475</v>
      </c>
      <c r="B477" s="11">
        <v>2022</v>
      </c>
      <c r="C477" s="11" t="s">
        <v>11</v>
      </c>
      <c r="D477" s="11" t="s">
        <v>12</v>
      </c>
      <c r="E477" s="11" t="s">
        <v>13</v>
      </c>
      <c r="F477" s="11">
        <v>70000</v>
      </c>
      <c r="G477" s="11" t="s">
        <v>23</v>
      </c>
      <c r="H477" s="11">
        <v>91614</v>
      </c>
      <c r="I477" s="11" t="s">
        <v>24</v>
      </c>
      <c r="J477" s="11">
        <v>0</v>
      </c>
      <c r="K477" s="11" t="s">
        <v>24</v>
      </c>
      <c r="L477" s="12" t="s">
        <v>25</v>
      </c>
    </row>
    <row r="478" spans="1:12" x14ac:dyDescent="0.25">
      <c r="A478" s="7">
        <v>476</v>
      </c>
      <c r="B478" s="8">
        <v>2022</v>
      </c>
      <c r="C478" s="8" t="s">
        <v>17</v>
      </c>
      <c r="D478" s="8" t="s">
        <v>12</v>
      </c>
      <c r="E478" s="8" t="s">
        <v>13</v>
      </c>
      <c r="F478" s="8">
        <v>185100</v>
      </c>
      <c r="G478" s="8" t="s">
        <v>19</v>
      </c>
      <c r="H478" s="8">
        <v>185100</v>
      </c>
      <c r="I478" s="8" t="s">
        <v>29</v>
      </c>
      <c r="J478" s="8">
        <v>100</v>
      </c>
      <c r="K478" s="8" t="s">
        <v>29</v>
      </c>
      <c r="L478" s="9" t="s">
        <v>25</v>
      </c>
    </row>
    <row r="479" spans="1:12" x14ac:dyDescent="0.25">
      <c r="A479" s="10">
        <v>477</v>
      </c>
      <c r="B479" s="11">
        <v>2022</v>
      </c>
      <c r="C479" s="11" t="s">
        <v>17</v>
      </c>
      <c r="D479" s="11" t="s">
        <v>12</v>
      </c>
      <c r="E479" s="11" t="s">
        <v>28</v>
      </c>
      <c r="F479" s="11">
        <v>220000</v>
      </c>
      <c r="G479" s="11" t="s">
        <v>19</v>
      </c>
      <c r="H479" s="11">
        <v>220000</v>
      </c>
      <c r="I479" s="11" t="s">
        <v>29</v>
      </c>
      <c r="J479" s="11">
        <v>100</v>
      </c>
      <c r="K479" s="11" t="s">
        <v>29</v>
      </c>
      <c r="L479" s="12" t="s">
        <v>25</v>
      </c>
    </row>
    <row r="480" spans="1:12" x14ac:dyDescent="0.25">
      <c r="A480" s="7">
        <v>478</v>
      </c>
      <c r="B480" s="8">
        <v>2022</v>
      </c>
      <c r="C480" s="8" t="s">
        <v>11</v>
      </c>
      <c r="D480" s="8" t="s">
        <v>12</v>
      </c>
      <c r="E480" s="8" t="s">
        <v>13</v>
      </c>
      <c r="F480" s="8">
        <v>200000</v>
      </c>
      <c r="G480" s="8" t="s">
        <v>19</v>
      </c>
      <c r="H480" s="8">
        <v>200000</v>
      </c>
      <c r="I480" s="8" t="s">
        <v>29</v>
      </c>
      <c r="J480" s="8">
        <v>100</v>
      </c>
      <c r="K480" s="8" t="s">
        <v>29</v>
      </c>
      <c r="L480" s="9" t="s">
        <v>25</v>
      </c>
    </row>
    <row r="481" spans="1:12" x14ac:dyDescent="0.25">
      <c r="A481" s="10">
        <v>479</v>
      </c>
      <c r="B481" s="11">
        <v>2022</v>
      </c>
      <c r="C481" s="11" t="s">
        <v>11</v>
      </c>
      <c r="D481" s="11" t="s">
        <v>12</v>
      </c>
      <c r="E481" s="11" t="s">
        <v>13</v>
      </c>
      <c r="F481" s="11">
        <v>120000</v>
      </c>
      <c r="G481" s="11" t="s">
        <v>19</v>
      </c>
      <c r="H481" s="11">
        <v>120000</v>
      </c>
      <c r="I481" s="11" t="s">
        <v>29</v>
      </c>
      <c r="J481" s="11">
        <v>100</v>
      </c>
      <c r="K481" s="11" t="s">
        <v>29</v>
      </c>
      <c r="L481" s="12" t="s">
        <v>25</v>
      </c>
    </row>
    <row r="482" spans="1:12" x14ac:dyDescent="0.25">
      <c r="A482" s="7">
        <v>480</v>
      </c>
      <c r="B482" s="8">
        <v>2022</v>
      </c>
      <c r="C482" s="8" t="s">
        <v>17</v>
      </c>
      <c r="D482" s="8" t="s">
        <v>12</v>
      </c>
      <c r="E482" s="8" t="s">
        <v>28</v>
      </c>
      <c r="F482" s="8">
        <v>120000</v>
      </c>
      <c r="G482" s="8" t="s">
        <v>19</v>
      </c>
      <c r="H482" s="8">
        <v>120000</v>
      </c>
      <c r="I482" s="8" t="s">
        <v>52</v>
      </c>
      <c r="J482" s="8">
        <v>100</v>
      </c>
      <c r="K482" s="8" t="s">
        <v>52</v>
      </c>
      <c r="L482" s="9" t="s">
        <v>21</v>
      </c>
    </row>
    <row r="483" spans="1:12" x14ac:dyDescent="0.25">
      <c r="A483" s="10">
        <v>481</v>
      </c>
      <c r="B483" s="11">
        <v>2022</v>
      </c>
      <c r="C483" s="11" t="s">
        <v>17</v>
      </c>
      <c r="D483" s="11" t="s">
        <v>12</v>
      </c>
      <c r="E483" s="11" t="s">
        <v>28</v>
      </c>
      <c r="F483" s="11">
        <v>65000</v>
      </c>
      <c r="G483" s="11" t="s">
        <v>19</v>
      </c>
      <c r="H483" s="11">
        <v>65000</v>
      </c>
      <c r="I483" s="11" t="s">
        <v>52</v>
      </c>
      <c r="J483" s="11">
        <v>100</v>
      </c>
      <c r="K483" s="11" t="s">
        <v>52</v>
      </c>
      <c r="L483" s="12" t="s">
        <v>21</v>
      </c>
    </row>
    <row r="484" spans="1:12" x14ac:dyDescent="0.25">
      <c r="A484" s="7">
        <v>482</v>
      </c>
      <c r="B484" s="8">
        <v>2022</v>
      </c>
      <c r="C484" s="8" t="s">
        <v>53</v>
      </c>
      <c r="D484" s="8" t="s">
        <v>12</v>
      </c>
      <c r="E484" s="8" t="s">
        <v>43</v>
      </c>
      <c r="F484" s="8">
        <v>324000</v>
      </c>
      <c r="G484" s="8" t="s">
        <v>19</v>
      </c>
      <c r="H484" s="8">
        <v>324000</v>
      </c>
      <c r="I484" s="8" t="s">
        <v>29</v>
      </c>
      <c r="J484" s="8">
        <v>100</v>
      </c>
      <c r="K484" s="8" t="s">
        <v>29</v>
      </c>
      <c r="L484" s="9" t="s">
        <v>25</v>
      </c>
    </row>
    <row r="485" spans="1:12" x14ac:dyDescent="0.25">
      <c r="A485" s="10">
        <v>483</v>
      </c>
      <c r="B485" s="11">
        <v>2022</v>
      </c>
      <c r="C485" s="11" t="s">
        <v>53</v>
      </c>
      <c r="D485" s="11" t="s">
        <v>12</v>
      </c>
      <c r="E485" s="11" t="s">
        <v>43</v>
      </c>
      <c r="F485" s="11">
        <v>216000</v>
      </c>
      <c r="G485" s="11" t="s">
        <v>19</v>
      </c>
      <c r="H485" s="11">
        <v>216000</v>
      </c>
      <c r="I485" s="11" t="s">
        <v>29</v>
      </c>
      <c r="J485" s="11">
        <v>100</v>
      </c>
      <c r="K485" s="11" t="s">
        <v>29</v>
      </c>
      <c r="L485" s="12" t="s">
        <v>25</v>
      </c>
    </row>
    <row r="486" spans="1:12" x14ac:dyDescent="0.25">
      <c r="A486" s="7">
        <v>484</v>
      </c>
      <c r="B486" s="8">
        <v>2022</v>
      </c>
      <c r="C486" s="8" t="s">
        <v>17</v>
      </c>
      <c r="D486" s="8" t="s">
        <v>12</v>
      </c>
      <c r="E486" s="8" t="s">
        <v>43</v>
      </c>
      <c r="F486" s="8">
        <v>210000</v>
      </c>
      <c r="G486" s="8" t="s">
        <v>19</v>
      </c>
      <c r="H486" s="8">
        <v>210000</v>
      </c>
      <c r="I486" s="8" t="s">
        <v>29</v>
      </c>
      <c r="J486" s="8">
        <v>100</v>
      </c>
      <c r="K486" s="8" t="s">
        <v>29</v>
      </c>
      <c r="L486" s="9" t="s">
        <v>25</v>
      </c>
    </row>
    <row r="487" spans="1:12" x14ac:dyDescent="0.25">
      <c r="A487" s="10">
        <v>485</v>
      </c>
      <c r="B487" s="11">
        <v>2022</v>
      </c>
      <c r="C487" s="11" t="s">
        <v>17</v>
      </c>
      <c r="D487" s="11" t="s">
        <v>12</v>
      </c>
      <c r="E487" s="11" t="s">
        <v>28</v>
      </c>
      <c r="F487" s="11">
        <v>120000</v>
      </c>
      <c r="G487" s="11" t="s">
        <v>19</v>
      </c>
      <c r="H487" s="11">
        <v>120000</v>
      </c>
      <c r="I487" s="11" t="s">
        <v>29</v>
      </c>
      <c r="J487" s="11">
        <v>100</v>
      </c>
      <c r="K487" s="11" t="s">
        <v>29</v>
      </c>
      <c r="L487" s="12" t="s">
        <v>25</v>
      </c>
    </row>
    <row r="488" spans="1:12" x14ac:dyDescent="0.25">
      <c r="A488" s="7">
        <v>486</v>
      </c>
      <c r="B488" s="8">
        <v>2022</v>
      </c>
      <c r="C488" s="8" t="s">
        <v>17</v>
      </c>
      <c r="D488" s="8" t="s">
        <v>12</v>
      </c>
      <c r="E488" s="8" t="s">
        <v>13</v>
      </c>
      <c r="F488" s="8">
        <v>230000</v>
      </c>
      <c r="G488" s="8" t="s">
        <v>19</v>
      </c>
      <c r="H488" s="8">
        <v>230000</v>
      </c>
      <c r="I488" s="8" t="s">
        <v>29</v>
      </c>
      <c r="J488" s="8">
        <v>100</v>
      </c>
      <c r="K488" s="8" t="s">
        <v>29</v>
      </c>
      <c r="L488" s="9" t="s">
        <v>25</v>
      </c>
    </row>
    <row r="489" spans="1:12" x14ac:dyDescent="0.25">
      <c r="A489" s="10">
        <v>487</v>
      </c>
      <c r="B489" s="11">
        <v>2022</v>
      </c>
      <c r="C489" s="11" t="s">
        <v>30</v>
      </c>
      <c r="D489" s="11" t="s">
        <v>47</v>
      </c>
      <c r="E489" s="11" t="s">
        <v>13</v>
      </c>
      <c r="F489" s="11">
        <v>100000</v>
      </c>
      <c r="G489" s="11" t="s">
        <v>19</v>
      </c>
      <c r="H489" s="11">
        <v>100000</v>
      </c>
      <c r="I489" s="11" t="s">
        <v>137</v>
      </c>
      <c r="J489" s="11">
        <v>50</v>
      </c>
      <c r="K489" s="11" t="s">
        <v>137</v>
      </c>
      <c r="L489" s="12" t="s">
        <v>25</v>
      </c>
    </row>
    <row r="490" spans="1:12" x14ac:dyDescent="0.25">
      <c r="A490" s="7">
        <v>488</v>
      </c>
      <c r="B490" s="8">
        <v>2022</v>
      </c>
      <c r="C490" s="8" t="s">
        <v>11</v>
      </c>
      <c r="D490" s="8" t="s">
        <v>73</v>
      </c>
      <c r="E490" s="8" t="s">
        <v>13</v>
      </c>
      <c r="F490" s="8">
        <v>100000</v>
      </c>
      <c r="G490" s="8" t="s">
        <v>19</v>
      </c>
      <c r="H490" s="8">
        <v>100000</v>
      </c>
      <c r="I490" s="8" t="s">
        <v>62</v>
      </c>
      <c r="J490" s="8">
        <v>100</v>
      </c>
      <c r="K490" s="8" t="s">
        <v>29</v>
      </c>
      <c r="L490" s="9" t="s">
        <v>25</v>
      </c>
    </row>
    <row r="491" spans="1:12" x14ac:dyDescent="0.25">
      <c r="A491" s="10">
        <v>489</v>
      </c>
      <c r="B491" s="11">
        <v>2022</v>
      </c>
      <c r="C491" s="11" t="s">
        <v>30</v>
      </c>
      <c r="D491" s="11" t="s">
        <v>59</v>
      </c>
      <c r="E491" s="11" t="s">
        <v>100</v>
      </c>
      <c r="F491" s="11">
        <v>29000</v>
      </c>
      <c r="G491" s="11" t="s">
        <v>14</v>
      </c>
      <c r="H491" s="11">
        <v>31875</v>
      </c>
      <c r="I491" s="11" t="s">
        <v>138</v>
      </c>
      <c r="J491" s="11">
        <v>100</v>
      </c>
      <c r="K491" s="11" t="s">
        <v>130</v>
      </c>
      <c r="L491" s="12" t="s">
        <v>25</v>
      </c>
    </row>
    <row r="492" spans="1:12" x14ac:dyDescent="0.25">
      <c r="A492" s="7">
        <v>490</v>
      </c>
      <c r="B492" s="8">
        <v>2022</v>
      </c>
      <c r="C492" s="8" t="s">
        <v>17</v>
      </c>
      <c r="D492" s="8" t="s">
        <v>12</v>
      </c>
      <c r="E492" s="8" t="s">
        <v>81</v>
      </c>
      <c r="F492" s="8">
        <v>200000</v>
      </c>
      <c r="G492" s="8" t="s">
        <v>19</v>
      </c>
      <c r="H492" s="8">
        <v>200000</v>
      </c>
      <c r="I492" s="8" t="s">
        <v>139</v>
      </c>
      <c r="J492" s="8">
        <v>100</v>
      </c>
      <c r="K492" s="8" t="s">
        <v>29</v>
      </c>
      <c r="L492" s="9" t="s">
        <v>25</v>
      </c>
    </row>
    <row r="493" spans="1:12" x14ac:dyDescent="0.25">
      <c r="A493" s="10">
        <v>491</v>
      </c>
      <c r="B493" s="11">
        <v>2022</v>
      </c>
      <c r="C493" s="11" t="s">
        <v>11</v>
      </c>
      <c r="D493" s="11" t="s">
        <v>12</v>
      </c>
      <c r="E493" s="11" t="s">
        <v>124</v>
      </c>
      <c r="F493" s="11">
        <v>75000</v>
      </c>
      <c r="G493" s="11" t="s">
        <v>19</v>
      </c>
      <c r="H493" s="11">
        <v>75000</v>
      </c>
      <c r="I493" s="11" t="s">
        <v>62</v>
      </c>
      <c r="J493" s="11">
        <v>100</v>
      </c>
      <c r="K493" s="11" t="s">
        <v>62</v>
      </c>
      <c r="L493" s="12" t="s">
        <v>21</v>
      </c>
    </row>
    <row r="494" spans="1:12" x14ac:dyDescent="0.25">
      <c r="A494" s="7">
        <v>492</v>
      </c>
      <c r="B494" s="8">
        <v>2022</v>
      </c>
      <c r="C494" s="8" t="s">
        <v>11</v>
      </c>
      <c r="D494" s="8" t="s">
        <v>12</v>
      </c>
      <c r="E494" s="8" t="s">
        <v>13</v>
      </c>
      <c r="F494" s="8">
        <v>150000</v>
      </c>
      <c r="G494" s="8" t="s">
        <v>85</v>
      </c>
      <c r="H494" s="8">
        <v>35590</v>
      </c>
      <c r="I494" s="8" t="s">
        <v>45</v>
      </c>
      <c r="J494" s="8">
        <v>100</v>
      </c>
      <c r="K494" s="8" t="s">
        <v>45</v>
      </c>
      <c r="L494" s="9" t="s">
        <v>16</v>
      </c>
    </row>
    <row r="495" spans="1:12" x14ac:dyDescent="0.25">
      <c r="A495" s="10">
        <v>493</v>
      </c>
      <c r="B495" s="11">
        <v>2022</v>
      </c>
      <c r="C495" s="11" t="s">
        <v>17</v>
      </c>
      <c r="D495" s="11" t="s">
        <v>12</v>
      </c>
      <c r="E495" s="11" t="s">
        <v>98</v>
      </c>
      <c r="F495" s="11">
        <v>100000</v>
      </c>
      <c r="G495" s="11" t="s">
        <v>61</v>
      </c>
      <c r="H495" s="11">
        <v>78791</v>
      </c>
      <c r="I495" s="11" t="s">
        <v>62</v>
      </c>
      <c r="J495" s="11">
        <v>100</v>
      </c>
      <c r="K495" s="11" t="s">
        <v>62</v>
      </c>
      <c r="L495" s="12" t="s">
        <v>25</v>
      </c>
    </row>
    <row r="496" spans="1:12" x14ac:dyDescent="0.25">
      <c r="A496" s="7">
        <v>494</v>
      </c>
      <c r="B496" s="8">
        <v>2022</v>
      </c>
      <c r="C496" s="8" t="s">
        <v>17</v>
      </c>
      <c r="D496" s="8" t="s">
        <v>12</v>
      </c>
      <c r="E496" s="8" t="s">
        <v>13</v>
      </c>
      <c r="F496" s="8">
        <v>100000</v>
      </c>
      <c r="G496" s="8" t="s">
        <v>19</v>
      </c>
      <c r="H496" s="8">
        <v>100000</v>
      </c>
      <c r="I496" s="8" t="s">
        <v>91</v>
      </c>
      <c r="J496" s="8">
        <v>100</v>
      </c>
      <c r="K496" s="8" t="s">
        <v>29</v>
      </c>
      <c r="L496" s="9" t="s">
        <v>25</v>
      </c>
    </row>
    <row r="497" spans="1:12" x14ac:dyDescent="0.25">
      <c r="A497" s="10">
        <v>495</v>
      </c>
      <c r="B497" s="11">
        <v>2022</v>
      </c>
      <c r="C497" s="11" t="s">
        <v>11</v>
      </c>
      <c r="D497" s="11" t="s">
        <v>12</v>
      </c>
      <c r="E497" s="11" t="s">
        <v>18</v>
      </c>
      <c r="F497" s="11">
        <v>153000</v>
      </c>
      <c r="G497" s="11" t="s">
        <v>19</v>
      </c>
      <c r="H497" s="11">
        <v>153000</v>
      </c>
      <c r="I497" s="11" t="s">
        <v>29</v>
      </c>
      <c r="J497" s="11">
        <v>50</v>
      </c>
      <c r="K497" s="11" t="s">
        <v>29</v>
      </c>
      <c r="L497" s="12" t="s">
        <v>25</v>
      </c>
    </row>
    <row r="498" spans="1:12" x14ac:dyDescent="0.25">
      <c r="A498" s="7">
        <v>496</v>
      </c>
      <c r="B498" s="8">
        <v>2022</v>
      </c>
      <c r="C498" s="8" t="s">
        <v>30</v>
      </c>
      <c r="D498" s="8" t="s">
        <v>12</v>
      </c>
      <c r="E498" s="8" t="s">
        <v>43</v>
      </c>
      <c r="F498" s="8">
        <v>52800</v>
      </c>
      <c r="G498" s="8" t="s">
        <v>14</v>
      </c>
      <c r="H498" s="8">
        <v>58035</v>
      </c>
      <c r="I498" s="8" t="s">
        <v>42</v>
      </c>
      <c r="J498" s="8">
        <v>100</v>
      </c>
      <c r="K498" s="8" t="s">
        <v>15</v>
      </c>
      <c r="L498" s="9" t="s">
        <v>25</v>
      </c>
    </row>
    <row r="499" spans="1:12" x14ac:dyDescent="0.25">
      <c r="A499" s="10">
        <v>497</v>
      </c>
      <c r="B499" s="11">
        <v>2022</v>
      </c>
      <c r="C499" s="11" t="s">
        <v>17</v>
      </c>
      <c r="D499" s="11" t="s">
        <v>12</v>
      </c>
      <c r="E499" s="11" t="s">
        <v>13</v>
      </c>
      <c r="F499" s="11">
        <v>165000</v>
      </c>
      <c r="G499" s="11" t="s">
        <v>19</v>
      </c>
      <c r="H499" s="11">
        <v>165000</v>
      </c>
      <c r="I499" s="11" t="s">
        <v>29</v>
      </c>
      <c r="J499" s="11">
        <v>100</v>
      </c>
      <c r="K499" s="11" t="s">
        <v>29</v>
      </c>
      <c r="L499" s="12" t="s">
        <v>25</v>
      </c>
    </row>
    <row r="500" spans="1:12" x14ac:dyDescent="0.25">
      <c r="A500" s="7">
        <v>498</v>
      </c>
      <c r="B500" s="8">
        <v>2022</v>
      </c>
      <c r="C500" s="8" t="s">
        <v>17</v>
      </c>
      <c r="D500" s="8" t="s">
        <v>12</v>
      </c>
      <c r="E500" s="8" t="s">
        <v>55</v>
      </c>
      <c r="F500" s="8">
        <v>85000</v>
      </c>
      <c r="G500" s="8" t="s">
        <v>14</v>
      </c>
      <c r="H500" s="8">
        <v>93427</v>
      </c>
      <c r="I500" s="8" t="s">
        <v>38</v>
      </c>
      <c r="J500" s="8">
        <v>50</v>
      </c>
      <c r="K500" s="8" t="s">
        <v>38</v>
      </c>
      <c r="L500" s="9" t="s">
        <v>16</v>
      </c>
    </row>
    <row r="501" spans="1:12" x14ac:dyDescent="0.25">
      <c r="A501" s="10">
        <v>499</v>
      </c>
      <c r="B501" s="11">
        <v>2022</v>
      </c>
      <c r="C501" s="11" t="s">
        <v>30</v>
      </c>
      <c r="D501" s="11" t="s">
        <v>12</v>
      </c>
      <c r="E501" s="11" t="s">
        <v>13</v>
      </c>
      <c r="F501" s="11">
        <v>66500</v>
      </c>
      <c r="G501" s="11" t="s">
        <v>61</v>
      </c>
      <c r="H501" s="11">
        <v>52396</v>
      </c>
      <c r="I501" s="11" t="s">
        <v>62</v>
      </c>
      <c r="J501" s="11">
        <v>100</v>
      </c>
      <c r="K501" s="11" t="s">
        <v>62</v>
      </c>
      <c r="L501" s="12" t="s">
        <v>16</v>
      </c>
    </row>
    <row r="502" spans="1:12" x14ac:dyDescent="0.25">
      <c r="A502" s="7">
        <v>500</v>
      </c>
      <c r="B502" s="8">
        <v>2022</v>
      </c>
      <c r="C502" s="8" t="s">
        <v>17</v>
      </c>
      <c r="D502" s="8" t="s">
        <v>12</v>
      </c>
      <c r="E502" s="8" t="s">
        <v>28</v>
      </c>
      <c r="F502" s="8">
        <v>57000</v>
      </c>
      <c r="G502" s="8" t="s">
        <v>14</v>
      </c>
      <c r="H502" s="8">
        <v>62651</v>
      </c>
      <c r="I502" s="8" t="s">
        <v>56</v>
      </c>
      <c r="J502" s="8">
        <v>100</v>
      </c>
      <c r="K502" s="8" t="s">
        <v>56</v>
      </c>
      <c r="L502" s="9" t="s">
        <v>16</v>
      </c>
    </row>
    <row r="503" spans="1:12" x14ac:dyDescent="0.25">
      <c r="A503" s="10">
        <v>501</v>
      </c>
      <c r="B503" s="11">
        <v>2022</v>
      </c>
      <c r="C503" s="11" t="s">
        <v>11</v>
      </c>
      <c r="D503" s="11" t="s">
        <v>12</v>
      </c>
      <c r="E503" s="11" t="s">
        <v>81</v>
      </c>
      <c r="F503" s="11">
        <v>30000</v>
      </c>
      <c r="G503" s="11" t="s">
        <v>14</v>
      </c>
      <c r="H503" s="11">
        <v>32974</v>
      </c>
      <c r="I503" s="11" t="s">
        <v>140</v>
      </c>
      <c r="J503" s="11">
        <v>100</v>
      </c>
      <c r="K503" s="11" t="s">
        <v>140</v>
      </c>
      <c r="L503" s="12" t="s">
        <v>21</v>
      </c>
    </row>
    <row r="504" spans="1:12" x14ac:dyDescent="0.25">
      <c r="A504" s="7">
        <v>502</v>
      </c>
      <c r="B504" s="8">
        <v>2022</v>
      </c>
      <c r="C504" s="8" t="s">
        <v>30</v>
      </c>
      <c r="D504" s="8" t="s">
        <v>12</v>
      </c>
      <c r="E504" s="8" t="s">
        <v>13</v>
      </c>
      <c r="F504" s="8">
        <v>40000</v>
      </c>
      <c r="G504" s="8" t="s">
        <v>19</v>
      </c>
      <c r="H504" s="8">
        <v>40000</v>
      </c>
      <c r="I504" s="8" t="s">
        <v>20</v>
      </c>
      <c r="J504" s="8">
        <v>100</v>
      </c>
      <c r="K504" s="8" t="s">
        <v>139</v>
      </c>
      <c r="L504" s="9" t="s">
        <v>16</v>
      </c>
    </row>
    <row r="505" spans="1:12" x14ac:dyDescent="0.25">
      <c r="A505" s="10">
        <v>503</v>
      </c>
      <c r="B505" s="11">
        <v>2022</v>
      </c>
      <c r="C505" s="11" t="s">
        <v>11</v>
      </c>
      <c r="D505" s="11" t="s">
        <v>12</v>
      </c>
      <c r="E505" s="11" t="s">
        <v>28</v>
      </c>
      <c r="F505" s="11">
        <v>121000</v>
      </c>
      <c r="G505" s="11" t="s">
        <v>141</v>
      </c>
      <c r="H505" s="11">
        <v>87425</v>
      </c>
      <c r="I505" s="11" t="s">
        <v>142</v>
      </c>
      <c r="J505" s="11">
        <v>100</v>
      </c>
      <c r="K505" s="11" t="s">
        <v>142</v>
      </c>
      <c r="L505" s="12" t="s">
        <v>16</v>
      </c>
    </row>
    <row r="506" spans="1:12" x14ac:dyDescent="0.25">
      <c r="A506" s="7">
        <v>504</v>
      </c>
      <c r="B506" s="8">
        <v>2022</v>
      </c>
      <c r="C506" s="8" t="s">
        <v>17</v>
      </c>
      <c r="D506" s="8" t="s">
        <v>12</v>
      </c>
      <c r="E506" s="8" t="s">
        <v>43</v>
      </c>
      <c r="F506" s="8">
        <v>115000</v>
      </c>
      <c r="G506" s="8" t="s">
        <v>19</v>
      </c>
      <c r="H506" s="8">
        <v>115000</v>
      </c>
      <c r="I506" s="8" t="s">
        <v>29</v>
      </c>
      <c r="J506" s="8">
        <v>100</v>
      </c>
      <c r="K506" s="8" t="s">
        <v>29</v>
      </c>
      <c r="L506" s="9" t="s">
        <v>25</v>
      </c>
    </row>
    <row r="507" spans="1:12" x14ac:dyDescent="0.25">
      <c r="A507" s="10">
        <v>505</v>
      </c>
      <c r="B507" s="11">
        <v>2022</v>
      </c>
      <c r="C507" s="11" t="s">
        <v>30</v>
      </c>
      <c r="D507" s="11" t="s">
        <v>12</v>
      </c>
      <c r="E507" s="11" t="s">
        <v>13</v>
      </c>
      <c r="F507" s="11">
        <v>120000</v>
      </c>
      <c r="G507" s="11" t="s">
        <v>141</v>
      </c>
      <c r="H507" s="11">
        <v>86703</v>
      </c>
      <c r="I507" s="11" t="s">
        <v>142</v>
      </c>
      <c r="J507" s="11">
        <v>50</v>
      </c>
      <c r="K507" s="11" t="s">
        <v>142</v>
      </c>
      <c r="L507" s="12" t="s">
        <v>25</v>
      </c>
    </row>
    <row r="508" spans="1:12" x14ac:dyDescent="0.25">
      <c r="A508" s="7">
        <v>506</v>
      </c>
      <c r="B508" s="8">
        <v>2022</v>
      </c>
      <c r="C508" s="8" t="s">
        <v>11</v>
      </c>
      <c r="D508" s="8" t="s">
        <v>12</v>
      </c>
      <c r="E508" s="8" t="s">
        <v>100</v>
      </c>
      <c r="F508" s="8">
        <v>75000</v>
      </c>
      <c r="G508" s="8" t="s">
        <v>19</v>
      </c>
      <c r="H508" s="8">
        <v>75000</v>
      </c>
      <c r="I508" s="8" t="s">
        <v>143</v>
      </c>
      <c r="J508" s="8">
        <v>100</v>
      </c>
      <c r="K508" s="8" t="s">
        <v>29</v>
      </c>
      <c r="L508" s="9" t="s">
        <v>16</v>
      </c>
    </row>
    <row r="509" spans="1:12" x14ac:dyDescent="0.25">
      <c r="A509" s="10">
        <v>507</v>
      </c>
      <c r="B509" s="11">
        <v>2022</v>
      </c>
      <c r="C509" s="11" t="s">
        <v>11</v>
      </c>
      <c r="D509" s="11" t="s">
        <v>12</v>
      </c>
      <c r="E509" s="11" t="s">
        <v>55</v>
      </c>
      <c r="F509" s="11">
        <v>59000</v>
      </c>
      <c r="G509" s="11" t="s">
        <v>14</v>
      </c>
      <c r="H509" s="11">
        <v>64849</v>
      </c>
      <c r="I509" s="11" t="s">
        <v>64</v>
      </c>
      <c r="J509" s="11">
        <v>0</v>
      </c>
      <c r="K509" s="11" t="s">
        <v>64</v>
      </c>
      <c r="L509" s="12" t="s">
        <v>16</v>
      </c>
    </row>
    <row r="510" spans="1:12" x14ac:dyDescent="0.25">
      <c r="A510" s="7">
        <v>508</v>
      </c>
      <c r="B510" s="8">
        <v>2022</v>
      </c>
      <c r="C510" s="8" t="s">
        <v>30</v>
      </c>
      <c r="D510" s="8" t="s">
        <v>12</v>
      </c>
      <c r="E510" s="8" t="s">
        <v>55</v>
      </c>
      <c r="F510" s="8">
        <v>120000</v>
      </c>
      <c r="G510" s="8" t="s">
        <v>19</v>
      </c>
      <c r="H510" s="8">
        <v>120000</v>
      </c>
      <c r="I510" s="8" t="s">
        <v>29</v>
      </c>
      <c r="J510" s="8">
        <v>100</v>
      </c>
      <c r="K510" s="8" t="s">
        <v>29</v>
      </c>
      <c r="L510" s="9" t="s">
        <v>16</v>
      </c>
    </row>
    <row r="511" spans="1:12" x14ac:dyDescent="0.25">
      <c r="A511" s="10">
        <v>509</v>
      </c>
      <c r="B511" s="11">
        <v>2022</v>
      </c>
      <c r="C511" s="11" t="s">
        <v>11</v>
      </c>
      <c r="D511" s="11" t="s">
        <v>12</v>
      </c>
      <c r="E511" s="11" t="s">
        <v>84</v>
      </c>
      <c r="F511" s="11">
        <v>157000</v>
      </c>
      <c r="G511" s="11" t="s">
        <v>19</v>
      </c>
      <c r="H511" s="11">
        <v>157000</v>
      </c>
      <c r="I511" s="11" t="s">
        <v>29</v>
      </c>
      <c r="J511" s="11">
        <v>100</v>
      </c>
      <c r="K511" s="11" t="s">
        <v>29</v>
      </c>
      <c r="L511" s="12" t="s">
        <v>16</v>
      </c>
    </row>
    <row r="512" spans="1:12" x14ac:dyDescent="0.25">
      <c r="A512" s="7">
        <v>510</v>
      </c>
      <c r="B512" s="8">
        <v>2022</v>
      </c>
      <c r="C512" s="8" t="s">
        <v>30</v>
      </c>
      <c r="D512" s="8" t="s">
        <v>12</v>
      </c>
      <c r="E512" s="8" t="s">
        <v>93</v>
      </c>
      <c r="F512" s="8">
        <v>150000</v>
      </c>
      <c r="G512" s="8" t="s">
        <v>19</v>
      </c>
      <c r="H512" s="8">
        <v>150000</v>
      </c>
      <c r="I512" s="8" t="s">
        <v>142</v>
      </c>
      <c r="J512" s="8">
        <v>100</v>
      </c>
      <c r="K512" s="8" t="s">
        <v>142</v>
      </c>
      <c r="L512" s="9" t="s">
        <v>21</v>
      </c>
    </row>
    <row r="513" spans="1:12" x14ac:dyDescent="0.25">
      <c r="A513" s="10">
        <v>511</v>
      </c>
      <c r="B513" s="11">
        <v>2022</v>
      </c>
      <c r="C513" s="11" t="s">
        <v>11</v>
      </c>
      <c r="D513" s="11" t="s">
        <v>12</v>
      </c>
      <c r="E513" s="11" t="s">
        <v>35</v>
      </c>
      <c r="F513" s="11">
        <v>90000</v>
      </c>
      <c r="G513" s="11" t="s">
        <v>61</v>
      </c>
      <c r="H513" s="11">
        <v>70912</v>
      </c>
      <c r="I513" s="11" t="s">
        <v>62</v>
      </c>
      <c r="J513" s="11">
        <v>50</v>
      </c>
      <c r="K513" s="11" t="s">
        <v>62</v>
      </c>
      <c r="L513" s="12" t="s">
        <v>16</v>
      </c>
    </row>
    <row r="514" spans="1:12" x14ac:dyDescent="0.25">
      <c r="A514" s="7">
        <v>512</v>
      </c>
      <c r="B514" s="8">
        <v>2022</v>
      </c>
      <c r="C514" s="8" t="s">
        <v>30</v>
      </c>
      <c r="D514" s="8" t="s">
        <v>12</v>
      </c>
      <c r="E514" s="8" t="s">
        <v>43</v>
      </c>
      <c r="F514" s="8">
        <v>65000</v>
      </c>
      <c r="G514" s="8" t="s">
        <v>19</v>
      </c>
      <c r="H514" s="8">
        <v>65000</v>
      </c>
      <c r="I514" s="8" t="s">
        <v>29</v>
      </c>
      <c r="J514" s="8">
        <v>100</v>
      </c>
      <c r="K514" s="8" t="s">
        <v>29</v>
      </c>
      <c r="L514" s="9" t="s">
        <v>21</v>
      </c>
    </row>
    <row r="515" spans="1:12" x14ac:dyDescent="0.25">
      <c r="A515" s="10">
        <v>513</v>
      </c>
      <c r="B515" s="11">
        <v>2022</v>
      </c>
      <c r="C515" s="11" t="s">
        <v>17</v>
      </c>
      <c r="D515" s="11" t="s">
        <v>12</v>
      </c>
      <c r="E515" s="11" t="s">
        <v>28</v>
      </c>
      <c r="F515" s="11">
        <v>65000</v>
      </c>
      <c r="G515" s="11" t="s">
        <v>14</v>
      </c>
      <c r="H515" s="11">
        <v>71444</v>
      </c>
      <c r="I515" s="11" t="s">
        <v>144</v>
      </c>
      <c r="J515" s="11">
        <v>100</v>
      </c>
      <c r="K515" s="11" t="s">
        <v>144</v>
      </c>
      <c r="L515" s="12" t="s">
        <v>21</v>
      </c>
    </row>
    <row r="516" spans="1:12" x14ac:dyDescent="0.25">
      <c r="A516" s="7">
        <v>514</v>
      </c>
      <c r="B516" s="8">
        <v>2022</v>
      </c>
      <c r="C516" s="8" t="s">
        <v>30</v>
      </c>
      <c r="D516" s="8" t="s">
        <v>12</v>
      </c>
      <c r="E516" s="8" t="s">
        <v>83</v>
      </c>
      <c r="F516" s="8">
        <v>20000</v>
      </c>
      <c r="G516" s="8" t="s">
        <v>19</v>
      </c>
      <c r="H516" s="8">
        <v>20000</v>
      </c>
      <c r="I516" s="8" t="s">
        <v>42</v>
      </c>
      <c r="J516" s="8">
        <v>0</v>
      </c>
      <c r="K516" s="8" t="s">
        <v>42</v>
      </c>
      <c r="L516" s="9" t="s">
        <v>25</v>
      </c>
    </row>
    <row r="517" spans="1:12" x14ac:dyDescent="0.25">
      <c r="A517" s="10">
        <v>515</v>
      </c>
      <c r="B517" s="11">
        <v>2022</v>
      </c>
      <c r="C517" s="11" t="s">
        <v>11</v>
      </c>
      <c r="D517" s="11" t="s">
        <v>12</v>
      </c>
      <c r="E517" s="11" t="s">
        <v>13</v>
      </c>
      <c r="F517" s="11">
        <v>48000</v>
      </c>
      <c r="G517" s="11" t="s">
        <v>19</v>
      </c>
      <c r="H517" s="11">
        <v>48000</v>
      </c>
      <c r="I517" s="11" t="s">
        <v>75</v>
      </c>
      <c r="J517" s="11">
        <v>100</v>
      </c>
      <c r="K517" s="11" t="s">
        <v>29</v>
      </c>
      <c r="L517" s="12" t="s">
        <v>21</v>
      </c>
    </row>
    <row r="518" spans="1:12" x14ac:dyDescent="0.25">
      <c r="A518" s="7">
        <v>516</v>
      </c>
      <c r="B518" s="8">
        <v>2022</v>
      </c>
      <c r="C518" s="8" t="s">
        <v>17</v>
      </c>
      <c r="D518" s="8" t="s">
        <v>12</v>
      </c>
      <c r="E518" s="8" t="s">
        <v>79</v>
      </c>
      <c r="F518" s="8">
        <v>152500</v>
      </c>
      <c r="G518" s="8" t="s">
        <v>19</v>
      </c>
      <c r="H518" s="8">
        <v>152500</v>
      </c>
      <c r="I518" s="8" t="s">
        <v>29</v>
      </c>
      <c r="J518" s="8">
        <v>100</v>
      </c>
      <c r="K518" s="8" t="s">
        <v>29</v>
      </c>
      <c r="L518" s="9" t="s">
        <v>25</v>
      </c>
    </row>
    <row r="519" spans="1:12" x14ac:dyDescent="0.25">
      <c r="A519" s="10">
        <v>517</v>
      </c>
      <c r="B519" s="11">
        <v>2022</v>
      </c>
      <c r="C519" s="11" t="s">
        <v>11</v>
      </c>
      <c r="D519" s="11" t="s">
        <v>12</v>
      </c>
      <c r="E519" s="11" t="s">
        <v>43</v>
      </c>
      <c r="F519" s="11">
        <v>62000</v>
      </c>
      <c r="G519" s="11" t="s">
        <v>14</v>
      </c>
      <c r="H519" s="11">
        <v>68147</v>
      </c>
      <c r="I519" s="11" t="s">
        <v>38</v>
      </c>
      <c r="J519" s="11">
        <v>100</v>
      </c>
      <c r="K519" s="11" t="s">
        <v>38</v>
      </c>
      <c r="L519" s="12" t="s">
        <v>25</v>
      </c>
    </row>
    <row r="520" spans="1:12" x14ac:dyDescent="0.25">
      <c r="A520" s="7">
        <v>518</v>
      </c>
      <c r="B520" s="8">
        <v>2022</v>
      </c>
      <c r="C520" s="8" t="s">
        <v>11</v>
      </c>
      <c r="D520" s="8" t="s">
        <v>12</v>
      </c>
      <c r="E520" s="8" t="s">
        <v>13</v>
      </c>
      <c r="F520" s="8">
        <v>115000</v>
      </c>
      <c r="G520" s="8" t="s">
        <v>145</v>
      </c>
      <c r="H520" s="8">
        <v>122346</v>
      </c>
      <c r="I520" s="8" t="s">
        <v>120</v>
      </c>
      <c r="J520" s="8">
        <v>0</v>
      </c>
      <c r="K520" s="8" t="s">
        <v>120</v>
      </c>
      <c r="L520" s="9" t="s">
        <v>16</v>
      </c>
    </row>
    <row r="521" spans="1:12" x14ac:dyDescent="0.25">
      <c r="A521" s="10">
        <v>519</v>
      </c>
      <c r="B521" s="11">
        <v>2022</v>
      </c>
      <c r="C521" s="11" t="s">
        <v>17</v>
      </c>
      <c r="D521" s="11" t="s">
        <v>12</v>
      </c>
      <c r="E521" s="11" t="s">
        <v>84</v>
      </c>
      <c r="F521" s="11">
        <v>380000</v>
      </c>
      <c r="G521" s="11" t="s">
        <v>19</v>
      </c>
      <c r="H521" s="11">
        <v>380000</v>
      </c>
      <c r="I521" s="11" t="s">
        <v>29</v>
      </c>
      <c r="J521" s="11">
        <v>100</v>
      </c>
      <c r="K521" s="11" t="s">
        <v>29</v>
      </c>
      <c r="L521" s="12" t="s">
        <v>16</v>
      </c>
    </row>
    <row r="522" spans="1:12" x14ac:dyDescent="0.25">
      <c r="A522" s="7">
        <v>520</v>
      </c>
      <c r="B522" s="8">
        <v>2022</v>
      </c>
      <c r="C522" s="8" t="s">
        <v>11</v>
      </c>
      <c r="D522" s="8" t="s">
        <v>12</v>
      </c>
      <c r="E522" s="8" t="s">
        <v>13</v>
      </c>
      <c r="F522" s="8">
        <v>88000</v>
      </c>
      <c r="G522" s="8" t="s">
        <v>61</v>
      </c>
      <c r="H522" s="8">
        <v>69336</v>
      </c>
      <c r="I522" s="8" t="s">
        <v>62</v>
      </c>
      <c r="J522" s="8">
        <v>100</v>
      </c>
      <c r="K522" s="8" t="s">
        <v>62</v>
      </c>
      <c r="L522" s="9" t="s">
        <v>25</v>
      </c>
    </row>
    <row r="523" spans="1:12" x14ac:dyDescent="0.25">
      <c r="A523" s="10">
        <v>521</v>
      </c>
      <c r="B523" s="11">
        <v>2022</v>
      </c>
      <c r="C523" s="11" t="s">
        <v>30</v>
      </c>
      <c r="D523" s="11" t="s">
        <v>12</v>
      </c>
      <c r="E523" s="11" t="s">
        <v>74</v>
      </c>
      <c r="F523" s="11">
        <v>10000</v>
      </c>
      <c r="G523" s="11" t="s">
        <v>19</v>
      </c>
      <c r="H523" s="11">
        <v>10000</v>
      </c>
      <c r="I523" s="11" t="s">
        <v>47</v>
      </c>
      <c r="J523" s="11">
        <v>100</v>
      </c>
      <c r="K523" s="11" t="s">
        <v>80</v>
      </c>
      <c r="L523" s="12" t="s">
        <v>25</v>
      </c>
    </row>
    <row r="524" spans="1:12" x14ac:dyDescent="0.25">
      <c r="A524" s="7">
        <v>522</v>
      </c>
      <c r="B524" s="8">
        <v>2022</v>
      </c>
      <c r="C524" s="8" t="s">
        <v>11</v>
      </c>
      <c r="D524" s="8" t="s">
        <v>12</v>
      </c>
      <c r="E524" s="8" t="s">
        <v>31</v>
      </c>
      <c r="F524" s="8">
        <v>20000</v>
      </c>
      <c r="G524" s="8" t="s">
        <v>19</v>
      </c>
      <c r="H524" s="8">
        <v>20000</v>
      </c>
      <c r="I524" s="8" t="s">
        <v>50</v>
      </c>
      <c r="J524" s="8">
        <v>100</v>
      </c>
      <c r="K524" s="8" t="s">
        <v>50</v>
      </c>
      <c r="L524" s="9" t="s">
        <v>21</v>
      </c>
    </row>
    <row r="525" spans="1:12" x14ac:dyDescent="0.25">
      <c r="A525" s="10">
        <v>523</v>
      </c>
      <c r="B525" s="11">
        <v>2022</v>
      </c>
      <c r="C525" s="11" t="s">
        <v>17</v>
      </c>
      <c r="D525" s="11" t="s">
        <v>12</v>
      </c>
      <c r="E525" s="11" t="s">
        <v>146</v>
      </c>
      <c r="F525" s="11">
        <v>405000</v>
      </c>
      <c r="G525" s="11" t="s">
        <v>19</v>
      </c>
      <c r="H525" s="11">
        <v>405000</v>
      </c>
      <c r="I525" s="11" t="s">
        <v>29</v>
      </c>
      <c r="J525" s="11">
        <v>100</v>
      </c>
      <c r="K525" s="11" t="s">
        <v>29</v>
      </c>
      <c r="L525" s="12" t="s">
        <v>16</v>
      </c>
    </row>
    <row r="526" spans="1:12" x14ac:dyDescent="0.25">
      <c r="A526" s="7">
        <v>524</v>
      </c>
      <c r="B526" s="8">
        <v>2022</v>
      </c>
      <c r="C526" s="8" t="s">
        <v>11</v>
      </c>
      <c r="D526" s="8" t="s">
        <v>12</v>
      </c>
      <c r="E526" s="8" t="s">
        <v>13</v>
      </c>
      <c r="F526" s="8">
        <v>135000</v>
      </c>
      <c r="G526" s="8" t="s">
        <v>19</v>
      </c>
      <c r="H526" s="8">
        <v>135000</v>
      </c>
      <c r="I526" s="8" t="s">
        <v>29</v>
      </c>
      <c r="J526" s="8">
        <v>100</v>
      </c>
      <c r="K526" s="8" t="s">
        <v>29</v>
      </c>
      <c r="L526" s="9" t="s">
        <v>16</v>
      </c>
    </row>
    <row r="527" spans="1:12" x14ac:dyDescent="0.25">
      <c r="A527" s="10">
        <v>525</v>
      </c>
      <c r="B527" s="11">
        <v>2022</v>
      </c>
      <c r="C527" s="11" t="s">
        <v>17</v>
      </c>
      <c r="D527" s="11" t="s">
        <v>12</v>
      </c>
      <c r="E527" s="11" t="s">
        <v>84</v>
      </c>
      <c r="F527" s="11">
        <v>177000</v>
      </c>
      <c r="G527" s="11" t="s">
        <v>19</v>
      </c>
      <c r="H527" s="11">
        <v>177000</v>
      </c>
      <c r="I527" s="11" t="s">
        <v>29</v>
      </c>
      <c r="J527" s="11">
        <v>100</v>
      </c>
      <c r="K527" s="11" t="s">
        <v>29</v>
      </c>
      <c r="L527" s="12" t="s">
        <v>16</v>
      </c>
    </row>
    <row r="528" spans="1:12" x14ac:dyDescent="0.25">
      <c r="A528" s="7">
        <v>526</v>
      </c>
      <c r="B528" s="8">
        <v>2022</v>
      </c>
      <c r="C528" s="8" t="s">
        <v>11</v>
      </c>
      <c r="D528" s="8" t="s">
        <v>12</v>
      </c>
      <c r="E528" s="8" t="s">
        <v>13</v>
      </c>
      <c r="F528" s="8">
        <v>78000</v>
      </c>
      <c r="G528" s="8" t="s">
        <v>19</v>
      </c>
      <c r="H528" s="8">
        <v>78000</v>
      </c>
      <c r="I528" s="8" t="s">
        <v>29</v>
      </c>
      <c r="J528" s="8">
        <v>100</v>
      </c>
      <c r="K528" s="8" t="s">
        <v>29</v>
      </c>
      <c r="L528" s="9" t="s">
        <v>25</v>
      </c>
    </row>
    <row r="529" spans="1:12" x14ac:dyDescent="0.25">
      <c r="A529" s="10">
        <v>527</v>
      </c>
      <c r="B529" s="11">
        <v>2022</v>
      </c>
      <c r="C529" s="11" t="s">
        <v>17</v>
      </c>
      <c r="D529" s="11" t="s">
        <v>12</v>
      </c>
      <c r="E529" s="11" t="s">
        <v>31</v>
      </c>
      <c r="F529" s="11">
        <v>135000</v>
      </c>
      <c r="G529" s="11" t="s">
        <v>19</v>
      </c>
      <c r="H529" s="11">
        <v>135000</v>
      </c>
      <c r="I529" s="11" t="s">
        <v>29</v>
      </c>
      <c r="J529" s="11">
        <v>100</v>
      </c>
      <c r="K529" s="11" t="s">
        <v>29</v>
      </c>
      <c r="L529" s="12" t="s">
        <v>25</v>
      </c>
    </row>
    <row r="530" spans="1:12" x14ac:dyDescent="0.25">
      <c r="A530" s="7">
        <v>528</v>
      </c>
      <c r="B530" s="8">
        <v>2022</v>
      </c>
      <c r="C530" s="8" t="s">
        <v>17</v>
      </c>
      <c r="D530" s="8" t="s">
        <v>12</v>
      </c>
      <c r="E530" s="8" t="s">
        <v>31</v>
      </c>
      <c r="F530" s="8">
        <v>100000</v>
      </c>
      <c r="G530" s="8" t="s">
        <v>19</v>
      </c>
      <c r="H530" s="8">
        <v>100000</v>
      </c>
      <c r="I530" s="8" t="s">
        <v>29</v>
      </c>
      <c r="J530" s="8">
        <v>100</v>
      </c>
      <c r="K530" s="8" t="s">
        <v>29</v>
      </c>
      <c r="L530" s="9" t="s">
        <v>25</v>
      </c>
    </row>
    <row r="531" spans="1:12" x14ac:dyDescent="0.25">
      <c r="A531" s="10">
        <v>529</v>
      </c>
      <c r="B531" s="11">
        <v>2022</v>
      </c>
      <c r="C531" s="11" t="s">
        <v>17</v>
      </c>
      <c r="D531" s="11" t="s">
        <v>12</v>
      </c>
      <c r="E531" s="11" t="s">
        <v>31</v>
      </c>
      <c r="F531" s="11">
        <v>90320</v>
      </c>
      <c r="G531" s="11" t="s">
        <v>19</v>
      </c>
      <c r="H531" s="11">
        <v>90320</v>
      </c>
      <c r="I531" s="11" t="s">
        <v>29</v>
      </c>
      <c r="J531" s="11">
        <v>100</v>
      </c>
      <c r="K531" s="11" t="s">
        <v>29</v>
      </c>
      <c r="L531" s="12" t="s">
        <v>25</v>
      </c>
    </row>
    <row r="532" spans="1:12" x14ac:dyDescent="0.25">
      <c r="A532" s="7">
        <v>530</v>
      </c>
      <c r="B532" s="8">
        <v>2022</v>
      </c>
      <c r="C532" s="8" t="s">
        <v>11</v>
      </c>
      <c r="D532" s="8" t="s">
        <v>12</v>
      </c>
      <c r="E532" s="8" t="s">
        <v>31</v>
      </c>
      <c r="F532" s="8">
        <v>85000</v>
      </c>
      <c r="G532" s="8" t="s">
        <v>19</v>
      </c>
      <c r="H532" s="8">
        <v>85000</v>
      </c>
      <c r="I532" s="8" t="s">
        <v>62</v>
      </c>
      <c r="J532" s="8">
        <v>0</v>
      </c>
      <c r="K532" s="8" t="s">
        <v>62</v>
      </c>
      <c r="L532" s="9" t="s">
        <v>25</v>
      </c>
    </row>
    <row r="533" spans="1:12" x14ac:dyDescent="0.25">
      <c r="A533" s="10">
        <v>531</v>
      </c>
      <c r="B533" s="11">
        <v>2022</v>
      </c>
      <c r="C533" s="11" t="s">
        <v>11</v>
      </c>
      <c r="D533" s="11" t="s">
        <v>12</v>
      </c>
      <c r="E533" s="11" t="s">
        <v>31</v>
      </c>
      <c r="F533" s="11">
        <v>75000</v>
      </c>
      <c r="G533" s="11" t="s">
        <v>19</v>
      </c>
      <c r="H533" s="11">
        <v>75000</v>
      </c>
      <c r="I533" s="11" t="s">
        <v>62</v>
      </c>
      <c r="J533" s="11">
        <v>0</v>
      </c>
      <c r="K533" s="11" t="s">
        <v>62</v>
      </c>
      <c r="L533" s="12" t="s">
        <v>25</v>
      </c>
    </row>
    <row r="534" spans="1:12" x14ac:dyDescent="0.25">
      <c r="A534" s="7">
        <v>532</v>
      </c>
      <c r="B534" s="8">
        <v>2022</v>
      </c>
      <c r="C534" s="8" t="s">
        <v>17</v>
      </c>
      <c r="D534" s="8" t="s">
        <v>12</v>
      </c>
      <c r="E534" s="8" t="s">
        <v>28</v>
      </c>
      <c r="F534" s="8">
        <v>214000</v>
      </c>
      <c r="G534" s="8" t="s">
        <v>19</v>
      </c>
      <c r="H534" s="8">
        <v>214000</v>
      </c>
      <c r="I534" s="8" t="s">
        <v>29</v>
      </c>
      <c r="J534" s="8">
        <v>100</v>
      </c>
      <c r="K534" s="8" t="s">
        <v>29</v>
      </c>
      <c r="L534" s="9" t="s">
        <v>25</v>
      </c>
    </row>
    <row r="535" spans="1:12" x14ac:dyDescent="0.25">
      <c r="A535" s="10">
        <v>533</v>
      </c>
      <c r="B535" s="11">
        <v>2022</v>
      </c>
      <c r="C535" s="11" t="s">
        <v>17</v>
      </c>
      <c r="D535" s="11" t="s">
        <v>12</v>
      </c>
      <c r="E535" s="11" t="s">
        <v>28</v>
      </c>
      <c r="F535" s="11">
        <v>192600</v>
      </c>
      <c r="G535" s="11" t="s">
        <v>19</v>
      </c>
      <c r="H535" s="11">
        <v>192600</v>
      </c>
      <c r="I535" s="11" t="s">
        <v>29</v>
      </c>
      <c r="J535" s="11">
        <v>100</v>
      </c>
      <c r="K535" s="11" t="s">
        <v>29</v>
      </c>
      <c r="L535" s="12" t="s">
        <v>25</v>
      </c>
    </row>
    <row r="536" spans="1:12" x14ac:dyDescent="0.25">
      <c r="A536" s="7">
        <v>534</v>
      </c>
      <c r="B536" s="8">
        <v>2022</v>
      </c>
      <c r="C536" s="8" t="s">
        <v>17</v>
      </c>
      <c r="D536" s="8" t="s">
        <v>12</v>
      </c>
      <c r="E536" s="8" t="s">
        <v>109</v>
      </c>
      <c r="F536" s="8">
        <v>266400</v>
      </c>
      <c r="G536" s="8" t="s">
        <v>19</v>
      </c>
      <c r="H536" s="8">
        <v>266400</v>
      </c>
      <c r="I536" s="8" t="s">
        <v>29</v>
      </c>
      <c r="J536" s="8">
        <v>100</v>
      </c>
      <c r="K536" s="8" t="s">
        <v>29</v>
      </c>
      <c r="L536" s="9" t="s">
        <v>25</v>
      </c>
    </row>
    <row r="537" spans="1:12" x14ac:dyDescent="0.25">
      <c r="A537" s="10">
        <v>535</v>
      </c>
      <c r="B537" s="11">
        <v>2022</v>
      </c>
      <c r="C537" s="11" t="s">
        <v>17</v>
      </c>
      <c r="D537" s="11" t="s">
        <v>12</v>
      </c>
      <c r="E537" s="11" t="s">
        <v>109</v>
      </c>
      <c r="F537" s="11">
        <v>213120</v>
      </c>
      <c r="G537" s="11" t="s">
        <v>19</v>
      </c>
      <c r="H537" s="11">
        <v>213120</v>
      </c>
      <c r="I537" s="11" t="s">
        <v>29</v>
      </c>
      <c r="J537" s="11">
        <v>100</v>
      </c>
      <c r="K537" s="11" t="s">
        <v>29</v>
      </c>
      <c r="L537" s="12" t="s">
        <v>25</v>
      </c>
    </row>
    <row r="538" spans="1:12" x14ac:dyDescent="0.25">
      <c r="A538" s="7">
        <v>536</v>
      </c>
      <c r="B538" s="8">
        <v>2022</v>
      </c>
      <c r="C538" s="8" t="s">
        <v>17</v>
      </c>
      <c r="D538" s="8" t="s">
        <v>12</v>
      </c>
      <c r="E538" s="8" t="s">
        <v>31</v>
      </c>
      <c r="F538" s="8">
        <v>112900</v>
      </c>
      <c r="G538" s="8" t="s">
        <v>19</v>
      </c>
      <c r="H538" s="8">
        <v>112900</v>
      </c>
      <c r="I538" s="8" t="s">
        <v>29</v>
      </c>
      <c r="J538" s="8">
        <v>100</v>
      </c>
      <c r="K538" s="8" t="s">
        <v>29</v>
      </c>
      <c r="L538" s="9" t="s">
        <v>25</v>
      </c>
    </row>
    <row r="539" spans="1:12" x14ac:dyDescent="0.25">
      <c r="A539" s="10">
        <v>537</v>
      </c>
      <c r="B539" s="11">
        <v>2022</v>
      </c>
      <c r="C539" s="11" t="s">
        <v>17</v>
      </c>
      <c r="D539" s="11" t="s">
        <v>12</v>
      </c>
      <c r="E539" s="11" t="s">
        <v>43</v>
      </c>
      <c r="F539" s="11">
        <v>155000</v>
      </c>
      <c r="G539" s="11" t="s">
        <v>19</v>
      </c>
      <c r="H539" s="11">
        <v>155000</v>
      </c>
      <c r="I539" s="11" t="s">
        <v>29</v>
      </c>
      <c r="J539" s="11">
        <v>100</v>
      </c>
      <c r="K539" s="11" t="s">
        <v>29</v>
      </c>
      <c r="L539" s="12" t="s">
        <v>25</v>
      </c>
    </row>
    <row r="540" spans="1:12" x14ac:dyDescent="0.25">
      <c r="A540" s="7">
        <v>538</v>
      </c>
      <c r="B540" s="8">
        <v>2022</v>
      </c>
      <c r="C540" s="8" t="s">
        <v>11</v>
      </c>
      <c r="D540" s="8" t="s">
        <v>12</v>
      </c>
      <c r="E540" s="8" t="s">
        <v>13</v>
      </c>
      <c r="F540" s="8">
        <v>141300</v>
      </c>
      <c r="G540" s="8" t="s">
        <v>19</v>
      </c>
      <c r="H540" s="8">
        <v>141300</v>
      </c>
      <c r="I540" s="8" t="s">
        <v>29</v>
      </c>
      <c r="J540" s="8">
        <v>0</v>
      </c>
      <c r="K540" s="8" t="s">
        <v>29</v>
      </c>
      <c r="L540" s="9" t="s">
        <v>25</v>
      </c>
    </row>
    <row r="541" spans="1:12" x14ac:dyDescent="0.25">
      <c r="A541" s="10">
        <v>539</v>
      </c>
      <c r="B541" s="11">
        <v>2022</v>
      </c>
      <c r="C541" s="11" t="s">
        <v>11</v>
      </c>
      <c r="D541" s="11" t="s">
        <v>12</v>
      </c>
      <c r="E541" s="11" t="s">
        <v>13</v>
      </c>
      <c r="F541" s="11">
        <v>102100</v>
      </c>
      <c r="G541" s="11" t="s">
        <v>19</v>
      </c>
      <c r="H541" s="11">
        <v>102100</v>
      </c>
      <c r="I541" s="11" t="s">
        <v>29</v>
      </c>
      <c r="J541" s="11">
        <v>0</v>
      </c>
      <c r="K541" s="11" t="s">
        <v>29</v>
      </c>
      <c r="L541" s="12" t="s">
        <v>25</v>
      </c>
    </row>
    <row r="542" spans="1:12" x14ac:dyDescent="0.25">
      <c r="A542" s="7">
        <v>540</v>
      </c>
      <c r="B542" s="8">
        <v>2022</v>
      </c>
      <c r="C542" s="8" t="s">
        <v>17</v>
      </c>
      <c r="D542" s="8" t="s">
        <v>12</v>
      </c>
      <c r="E542" s="8" t="s">
        <v>31</v>
      </c>
      <c r="F542" s="8">
        <v>115934</v>
      </c>
      <c r="G542" s="8" t="s">
        <v>19</v>
      </c>
      <c r="H542" s="8">
        <v>115934</v>
      </c>
      <c r="I542" s="8" t="s">
        <v>29</v>
      </c>
      <c r="J542" s="8">
        <v>100</v>
      </c>
      <c r="K542" s="8" t="s">
        <v>29</v>
      </c>
      <c r="L542" s="9" t="s">
        <v>25</v>
      </c>
    </row>
    <row r="543" spans="1:12" x14ac:dyDescent="0.25">
      <c r="A543" s="10">
        <v>541</v>
      </c>
      <c r="B543" s="11">
        <v>2022</v>
      </c>
      <c r="C543" s="11" t="s">
        <v>17</v>
      </c>
      <c r="D543" s="11" t="s">
        <v>12</v>
      </c>
      <c r="E543" s="11" t="s">
        <v>31</v>
      </c>
      <c r="F543" s="11">
        <v>81666</v>
      </c>
      <c r="G543" s="11" t="s">
        <v>19</v>
      </c>
      <c r="H543" s="11">
        <v>81666</v>
      </c>
      <c r="I543" s="11" t="s">
        <v>29</v>
      </c>
      <c r="J543" s="11">
        <v>100</v>
      </c>
      <c r="K543" s="11" t="s">
        <v>29</v>
      </c>
      <c r="L543" s="12" t="s">
        <v>25</v>
      </c>
    </row>
    <row r="544" spans="1:12" x14ac:dyDescent="0.25">
      <c r="A544" s="7">
        <v>542</v>
      </c>
      <c r="B544" s="8">
        <v>2022</v>
      </c>
      <c r="C544" s="8" t="s">
        <v>11</v>
      </c>
      <c r="D544" s="8" t="s">
        <v>12</v>
      </c>
      <c r="E544" s="8" t="s">
        <v>43</v>
      </c>
      <c r="F544" s="8">
        <v>206699</v>
      </c>
      <c r="G544" s="8" t="s">
        <v>19</v>
      </c>
      <c r="H544" s="8">
        <v>206699</v>
      </c>
      <c r="I544" s="8" t="s">
        <v>29</v>
      </c>
      <c r="J544" s="8">
        <v>0</v>
      </c>
      <c r="K544" s="8" t="s">
        <v>29</v>
      </c>
      <c r="L544" s="9" t="s">
        <v>25</v>
      </c>
    </row>
    <row r="545" spans="1:12" x14ac:dyDescent="0.25">
      <c r="A545" s="10">
        <v>543</v>
      </c>
      <c r="B545" s="11">
        <v>2022</v>
      </c>
      <c r="C545" s="11" t="s">
        <v>11</v>
      </c>
      <c r="D545" s="11" t="s">
        <v>12</v>
      </c>
      <c r="E545" s="11" t="s">
        <v>43</v>
      </c>
      <c r="F545" s="11">
        <v>99100</v>
      </c>
      <c r="G545" s="11" t="s">
        <v>19</v>
      </c>
      <c r="H545" s="11">
        <v>99100</v>
      </c>
      <c r="I545" s="11" t="s">
        <v>29</v>
      </c>
      <c r="J545" s="11">
        <v>0</v>
      </c>
      <c r="K545" s="11" t="s">
        <v>29</v>
      </c>
      <c r="L545" s="12" t="s">
        <v>25</v>
      </c>
    </row>
    <row r="546" spans="1:12" x14ac:dyDescent="0.25">
      <c r="A546" s="7">
        <v>544</v>
      </c>
      <c r="B546" s="8">
        <v>2022</v>
      </c>
      <c r="C546" s="8" t="s">
        <v>17</v>
      </c>
      <c r="D546" s="8" t="s">
        <v>12</v>
      </c>
      <c r="E546" s="8" t="s">
        <v>43</v>
      </c>
      <c r="F546" s="8">
        <v>130000</v>
      </c>
      <c r="G546" s="8" t="s">
        <v>19</v>
      </c>
      <c r="H546" s="8">
        <v>130000</v>
      </c>
      <c r="I546" s="8" t="s">
        <v>29</v>
      </c>
      <c r="J546" s="8">
        <v>100</v>
      </c>
      <c r="K546" s="8" t="s">
        <v>29</v>
      </c>
      <c r="L546" s="9" t="s">
        <v>25</v>
      </c>
    </row>
    <row r="547" spans="1:12" x14ac:dyDescent="0.25">
      <c r="A547" s="10">
        <v>545</v>
      </c>
      <c r="B547" s="11">
        <v>2022</v>
      </c>
      <c r="C547" s="11" t="s">
        <v>17</v>
      </c>
      <c r="D547" s="11" t="s">
        <v>12</v>
      </c>
      <c r="E547" s="11" t="s">
        <v>43</v>
      </c>
      <c r="F547" s="11">
        <v>115000</v>
      </c>
      <c r="G547" s="11" t="s">
        <v>19</v>
      </c>
      <c r="H547" s="11">
        <v>115000</v>
      </c>
      <c r="I547" s="11" t="s">
        <v>29</v>
      </c>
      <c r="J547" s="11">
        <v>100</v>
      </c>
      <c r="K547" s="11" t="s">
        <v>29</v>
      </c>
      <c r="L547" s="12" t="s">
        <v>25</v>
      </c>
    </row>
    <row r="548" spans="1:12" x14ac:dyDescent="0.25">
      <c r="A548" s="7">
        <v>546</v>
      </c>
      <c r="B548" s="8">
        <v>2022</v>
      </c>
      <c r="C548" s="8" t="s">
        <v>17</v>
      </c>
      <c r="D548" s="8" t="s">
        <v>12</v>
      </c>
      <c r="E548" s="8" t="s">
        <v>43</v>
      </c>
      <c r="F548" s="8">
        <v>110500</v>
      </c>
      <c r="G548" s="8" t="s">
        <v>19</v>
      </c>
      <c r="H548" s="8">
        <v>110500</v>
      </c>
      <c r="I548" s="8" t="s">
        <v>29</v>
      </c>
      <c r="J548" s="8">
        <v>100</v>
      </c>
      <c r="K548" s="8" t="s">
        <v>29</v>
      </c>
      <c r="L548" s="9" t="s">
        <v>25</v>
      </c>
    </row>
    <row r="549" spans="1:12" x14ac:dyDescent="0.25">
      <c r="A549" s="10">
        <v>547</v>
      </c>
      <c r="B549" s="11">
        <v>2022</v>
      </c>
      <c r="C549" s="11" t="s">
        <v>17</v>
      </c>
      <c r="D549" s="11" t="s">
        <v>12</v>
      </c>
      <c r="E549" s="11" t="s">
        <v>43</v>
      </c>
      <c r="F549" s="11">
        <v>130000</v>
      </c>
      <c r="G549" s="11" t="s">
        <v>19</v>
      </c>
      <c r="H549" s="11">
        <v>130000</v>
      </c>
      <c r="I549" s="11" t="s">
        <v>29</v>
      </c>
      <c r="J549" s="11">
        <v>100</v>
      </c>
      <c r="K549" s="11" t="s">
        <v>29</v>
      </c>
      <c r="L549" s="12" t="s">
        <v>25</v>
      </c>
    </row>
    <row r="550" spans="1:12" x14ac:dyDescent="0.25">
      <c r="A550" s="7">
        <v>548</v>
      </c>
      <c r="B550" s="8">
        <v>2022</v>
      </c>
      <c r="C550" s="8" t="s">
        <v>17</v>
      </c>
      <c r="D550" s="8" t="s">
        <v>12</v>
      </c>
      <c r="E550" s="8" t="s">
        <v>31</v>
      </c>
      <c r="F550" s="8">
        <v>99050</v>
      </c>
      <c r="G550" s="8" t="s">
        <v>19</v>
      </c>
      <c r="H550" s="8">
        <v>99050</v>
      </c>
      <c r="I550" s="8" t="s">
        <v>29</v>
      </c>
      <c r="J550" s="8">
        <v>100</v>
      </c>
      <c r="K550" s="8" t="s">
        <v>29</v>
      </c>
      <c r="L550" s="9" t="s">
        <v>25</v>
      </c>
    </row>
    <row r="551" spans="1:12" x14ac:dyDescent="0.25">
      <c r="A551" s="10">
        <v>549</v>
      </c>
      <c r="B551" s="11">
        <v>2022</v>
      </c>
      <c r="C551" s="11" t="s">
        <v>17</v>
      </c>
      <c r="D551" s="11" t="s">
        <v>12</v>
      </c>
      <c r="E551" s="11" t="s">
        <v>43</v>
      </c>
      <c r="F551" s="11">
        <v>160000</v>
      </c>
      <c r="G551" s="11" t="s">
        <v>19</v>
      </c>
      <c r="H551" s="11">
        <v>160000</v>
      </c>
      <c r="I551" s="11" t="s">
        <v>29</v>
      </c>
      <c r="J551" s="11">
        <v>100</v>
      </c>
      <c r="K551" s="11" t="s">
        <v>29</v>
      </c>
      <c r="L551" s="12" t="s">
        <v>25</v>
      </c>
    </row>
    <row r="552" spans="1:12" x14ac:dyDescent="0.25">
      <c r="A552" s="7">
        <v>550</v>
      </c>
      <c r="B552" s="8">
        <v>2022</v>
      </c>
      <c r="C552" s="8" t="s">
        <v>17</v>
      </c>
      <c r="D552" s="8" t="s">
        <v>12</v>
      </c>
      <c r="E552" s="8" t="s">
        <v>13</v>
      </c>
      <c r="F552" s="8">
        <v>205300</v>
      </c>
      <c r="G552" s="8" t="s">
        <v>19</v>
      </c>
      <c r="H552" s="8">
        <v>205300</v>
      </c>
      <c r="I552" s="8" t="s">
        <v>29</v>
      </c>
      <c r="J552" s="8">
        <v>0</v>
      </c>
      <c r="K552" s="8" t="s">
        <v>29</v>
      </c>
      <c r="L552" s="9" t="s">
        <v>16</v>
      </c>
    </row>
    <row r="553" spans="1:12" x14ac:dyDescent="0.25">
      <c r="A553" s="10">
        <v>551</v>
      </c>
      <c r="B553" s="11">
        <v>2022</v>
      </c>
      <c r="C553" s="11" t="s">
        <v>17</v>
      </c>
      <c r="D553" s="11" t="s">
        <v>12</v>
      </c>
      <c r="E553" s="11" t="s">
        <v>13</v>
      </c>
      <c r="F553" s="11">
        <v>140400</v>
      </c>
      <c r="G553" s="11" t="s">
        <v>19</v>
      </c>
      <c r="H553" s="11">
        <v>140400</v>
      </c>
      <c r="I553" s="11" t="s">
        <v>29</v>
      </c>
      <c r="J553" s="11">
        <v>0</v>
      </c>
      <c r="K553" s="11" t="s">
        <v>29</v>
      </c>
      <c r="L553" s="12" t="s">
        <v>16</v>
      </c>
    </row>
    <row r="554" spans="1:12" x14ac:dyDescent="0.25">
      <c r="A554" s="7">
        <v>552</v>
      </c>
      <c r="B554" s="8">
        <v>2022</v>
      </c>
      <c r="C554" s="8" t="s">
        <v>17</v>
      </c>
      <c r="D554" s="8" t="s">
        <v>12</v>
      </c>
      <c r="E554" s="8" t="s">
        <v>13</v>
      </c>
      <c r="F554" s="8">
        <v>176000</v>
      </c>
      <c r="G554" s="8" t="s">
        <v>19</v>
      </c>
      <c r="H554" s="8">
        <v>176000</v>
      </c>
      <c r="I554" s="8" t="s">
        <v>29</v>
      </c>
      <c r="J554" s="8">
        <v>100</v>
      </c>
      <c r="K554" s="8" t="s">
        <v>29</v>
      </c>
      <c r="L554" s="9" t="s">
        <v>25</v>
      </c>
    </row>
    <row r="555" spans="1:12" x14ac:dyDescent="0.25">
      <c r="A555" s="10">
        <v>553</v>
      </c>
      <c r="B555" s="11">
        <v>2022</v>
      </c>
      <c r="C555" s="11" t="s">
        <v>17</v>
      </c>
      <c r="D555" s="11" t="s">
        <v>12</v>
      </c>
      <c r="E555" s="11" t="s">
        <v>13</v>
      </c>
      <c r="F555" s="11">
        <v>144000</v>
      </c>
      <c r="G555" s="11" t="s">
        <v>19</v>
      </c>
      <c r="H555" s="11">
        <v>144000</v>
      </c>
      <c r="I555" s="11" t="s">
        <v>29</v>
      </c>
      <c r="J555" s="11">
        <v>100</v>
      </c>
      <c r="K555" s="11" t="s">
        <v>29</v>
      </c>
      <c r="L555" s="12" t="s">
        <v>25</v>
      </c>
    </row>
    <row r="556" spans="1:12" x14ac:dyDescent="0.25">
      <c r="A556" s="7">
        <v>554</v>
      </c>
      <c r="B556" s="8">
        <v>2022</v>
      </c>
      <c r="C556" s="8" t="s">
        <v>17</v>
      </c>
      <c r="D556" s="8" t="s">
        <v>12</v>
      </c>
      <c r="E556" s="8" t="s">
        <v>43</v>
      </c>
      <c r="F556" s="8">
        <v>200100</v>
      </c>
      <c r="G556" s="8" t="s">
        <v>19</v>
      </c>
      <c r="H556" s="8">
        <v>200100</v>
      </c>
      <c r="I556" s="8" t="s">
        <v>29</v>
      </c>
      <c r="J556" s="8">
        <v>100</v>
      </c>
      <c r="K556" s="8" t="s">
        <v>29</v>
      </c>
      <c r="L556" s="9" t="s">
        <v>25</v>
      </c>
    </row>
    <row r="557" spans="1:12" x14ac:dyDescent="0.25">
      <c r="A557" s="10">
        <v>555</v>
      </c>
      <c r="B557" s="11">
        <v>2022</v>
      </c>
      <c r="C557" s="11" t="s">
        <v>17</v>
      </c>
      <c r="D557" s="11" t="s">
        <v>12</v>
      </c>
      <c r="E557" s="11" t="s">
        <v>43</v>
      </c>
      <c r="F557" s="11">
        <v>160000</v>
      </c>
      <c r="G557" s="11" t="s">
        <v>19</v>
      </c>
      <c r="H557" s="11">
        <v>160000</v>
      </c>
      <c r="I557" s="11" t="s">
        <v>29</v>
      </c>
      <c r="J557" s="11">
        <v>100</v>
      </c>
      <c r="K557" s="11" t="s">
        <v>29</v>
      </c>
      <c r="L557" s="12" t="s">
        <v>25</v>
      </c>
    </row>
    <row r="558" spans="1:12" x14ac:dyDescent="0.25">
      <c r="A558" s="7">
        <v>556</v>
      </c>
      <c r="B558" s="8">
        <v>2022</v>
      </c>
      <c r="C558" s="8" t="s">
        <v>17</v>
      </c>
      <c r="D558" s="8" t="s">
        <v>12</v>
      </c>
      <c r="E558" s="8" t="s">
        <v>43</v>
      </c>
      <c r="F558" s="8">
        <v>145000</v>
      </c>
      <c r="G558" s="8" t="s">
        <v>19</v>
      </c>
      <c r="H558" s="8">
        <v>145000</v>
      </c>
      <c r="I558" s="8" t="s">
        <v>29</v>
      </c>
      <c r="J558" s="8">
        <v>100</v>
      </c>
      <c r="K558" s="8" t="s">
        <v>29</v>
      </c>
      <c r="L558" s="9" t="s">
        <v>25</v>
      </c>
    </row>
    <row r="559" spans="1:12" x14ac:dyDescent="0.25">
      <c r="A559" s="10">
        <v>557</v>
      </c>
      <c r="B559" s="11">
        <v>2022</v>
      </c>
      <c r="C559" s="11" t="s">
        <v>17</v>
      </c>
      <c r="D559" s="11" t="s">
        <v>12</v>
      </c>
      <c r="E559" s="11" t="s">
        <v>43</v>
      </c>
      <c r="F559" s="11">
        <v>70500</v>
      </c>
      <c r="G559" s="11" t="s">
        <v>19</v>
      </c>
      <c r="H559" s="11">
        <v>70500</v>
      </c>
      <c r="I559" s="11" t="s">
        <v>29</v>
      </c>
      <c r="J559" s="11">
        <v>0</v>
      </c>
      <c r="K559" s="11" t="s">
        <v>29</v>
      </c>
      <c r="L559" s="12" t="s">
        <v>25</v>
      </c>
    </row>
    <row r="560" spans="1:12" x14ac:dyDescent="0.25">
      <c r="A560" s="7">
        <v>558</v>
      </c>
      <c r="B560" s="8">
        <v>2022</v>
      </c>
      <c r="C560" s="8" t="s">
        <v>17</v>
      </c>
      <c r="D560" s="8" t="s">
        <v>12</v>
      </c>
      <c r="E560" s="8" t="s">
        <v>13</v>
      </c>
      <c r="F560" s="8">
        <v>205300</v>
      </c>
      <c r="G560" s="8" t="s">
        <v>19</v>
      </c>
      <c r="H560" s="8">
        <v>205300</v>
      </c>
      <c r="I560" s="8" t="s">
        <v>29</v>
      </c>
      <c r="J560" s="8">
        <v>0</v>
      </c>
      <c r="K560" s="8" t="s">
        <v>29</v>
      </c>
      <c r="L560" s="9" t="s">
        <v>25</v>
      </c>
    </row>
    <row r="561" spans="1:12" x14ac:dyDescent="0.25">
      <c r="A561" s="10">
        <v>559</v>
      </c>
      <c r="B561" s="11">
        <v>2022</v>
      </c>
      <c r="C561" s="11" t="s">
        <v>17</v>
      </c>
      <c r="D561" s="11" t="s">
        <v>12</v>
      </c>
      <c r="E561" s="11" t="s">
        <v>13</v>
      </c>
      <c r="F561" s="11">
        <v>140400</v>
      </c>
      <c r="G561" s="11" t="s">
        <v>19</v>
      </c>
      <c r="H561" s="11">
        <v>140400</v>
      </c>
      <c r="I561" s="11" t="s">
        <v>29</v>
      </c>
      <c r="J561" s="11">
        <v>0</v>
      </c>
      <c r="K561" s="11" t="s">
        <v>29</v>
      </c>
      <c r="L561" s="12" t="s">
        <v>25</v>
      </c>
    </row>
    <row r="562" spans="1:12" x14ac:dyDescent="0.25">
      <c r="A562" s="7">
        <v>560</v>
      </c>
      <c r="B562" s="8">
        <v>2022</v>
      </c>
      <c r="C562" s="8" t="s">
        <v>17</v>
      </c>
      <c r="D562" s="8" t="s">
        <v>12</v>
      </c>
      <c r="E562" s="8" t="s">
        <v>131</v>
      </c>
      <c r="F562" s="8">
        <v>205300</v>
      </c>
      <c r="G562" s="8" t="s">
        <v>19</v>
      </c>
      <c r="H562" s="8">
        <v>205300</v>
      </c>
      <c r="I562" s="8" t="s">
        <v>29</v>
      </c>
      <c r="J562" s="8">
        <v>0</v>
      </c>
      <c r="K562" s="8" t="s">
        <v>29</v>
      </c>
      <c r="L562" s="9" t="s">
        <v>25</v>
      </c>
    </row>
    <row r="563" spans="1:12" x14ac:dyDescent="0.25">
      <c r="A563" s="10">
        <v>561</v>
      </c>
      <c r="B563" s="11">
        <v>2022</v>
      </c>
      <c r="C563" s="11" t="s">
        <v>17</v>
      </c>
      <c r="D563" s="11" t="s">
        <v>12</v>
      </c>
      <c r="E563" s="11" t="s">
        <v>131</v>
      </c>
      <c r="F563" s="11">
        <v>184700</v>
      </c>
      <c r="G563" s="11" t="s">
        <v>19</v>
      </c>
      <c r="H563" s="11">
        <v>184700</v>
      </c>
      <c r="I563" s="11" t="s">
        <v>29</v>
      </c>
      <c r="J563" s="11">
        <v>0</v>
      </c>
      <c r="K563" s="11" t="s">
        <v>29</v>
      </c>
      <c r="L563" s="12" t="s">
        <v>25</v>
      </c>
    </row>
    <row r="564" spans="1:12" x14ac:dyDescent="0.25">
      <c r="A564" s="7">
        <v>562</v>
      </c>
      <c r="B564" s="8">
        <v>2022</v>
      </c>
      <c r="C564" s="8" t="s">
        <v>17</v>
      </c>
      <c r="D564" s="8" t="s">
        <v>12</v>
      </c>
      <c r="E564" s="8" t="s">
        <v>43</v>
      </c>
      <c r="F564" s="8">
        <v>175100</v>
      </c>
      <c r="G564" s="8" t="s">
        <v>19</v>
      </c>
      <c r="H564" s="8">
        <v>175100</v>
      </c>
      <c r="I564" s="8" t="s">
        <v>29</v>
      </c>
      <c r="J564" s="8">
        <v>100</v>
      </c>
      <c r="K564" s="8" t="s">
        <v>29</v>
      </c>
      <c r="L564" s="9" t="s">
        <v>25</v>
      </c>
    </row>
    <row r="565" spans="1:12" x14ac:dyDescent="0.25">
      <c r="A565" s="10">
        <v>563</v>
      </c>
      <c r="B565" s="11">
        <v>2022</v>
      </c>
      <c r="C565" s="11" t="s">
        <v>17</v>
      </c>
      <c r="D565" s="11" t="s">
        <v>12</v>
      </c>
      <c r="E565" s="11" t="s">
        <v>43</v>
      </c>
      <c r="F565" s="11">
        <v>140250</v>
      </c>
      <c r="G565" s="11" t="s">
        <v>19</v>
      </c>
      <c r="H565" s="11">
        <v>140250</v>
      </c>
      <c r="I565" s="11" t="s">
        <v>29</v>
      </c>
      <c r="J565" s="11">
        <v>100</v>
      </c>
      <c r="K565" s="11" t="s">
        <v>29</v>
      </c>
      <c r="L565" s="12" t="s">
        <v>25</v>
      </c>
    </row>
    <row r="566" spans="1:12" x14ac:dyDescent="0.25">
      <c r="A566" s="7">
        <v>564</v>
      </c>
      <c r="B566" s="8">
        <v>2022</v>
      </c>
      <c r="C566" s="8" t="s">
        <v>17</v>
      </c>
      <c r="D566" s="8" t="s">
        <v>12</v>
      </c>
      <c r="E566" s="8" t="s">
        <v>31</v>
      </c>
      <c r="F566" s="8">
        <v>116150</v>
      </c>
      <c r="G566" s="8" t="s">
        <v>19</v>
      </c>
      <c r="H566" s="8">
        <v>116150</v>
      </c>
      <c r="I566" s="8" t="s">
        <v>29</v>
      </c>
      <c r="J566" s="8">
        <v>100</v>
      </c>
      <c r="K566" s="8" t="s">
        <v>29</v>
      </c>
      <c r="L566" s="9" t="s">
        <v>25</v>
      </c>
    </row>
    <row r="567" spans="1:12" x14ac:dyDescent="0.25">
      <c r="A567" s="10">
        <v>565</v>
      </c>
      <c r="B567" s="11">
        <v>2022</v>
      </c>
      <c r="C567" s="11" t="s">
        <v>17</v>
      </c>
      <c r="D567" s="11" t="s">
        <v>12</v>
      </c>
      <c r="E567" s="11" t="s">
        <v>43</v>
      </c>
      <c r="F567" s="11">
        <v>54000</v>
      </c>
      <c r="G567" s="11" t="s">
        <v>19</v>
      </c>
      <c r="H567" s="11">
        <v>54000</v>
      </c>
      <c r="I567" s="11" t="s">
        <v>29</v>
      </c>
      <c r="J567" s="11">
        <v>0</v>
      </c>
      <c r="K567" s="11" t="s">
        <v>29</v>
      </c>
      <c r="L567" s="12" t="s">
        <v>25</v>
      </c>
    </row>
    <row r="568" spans="1:12" x14ac:dyDescent="0.25">
      <c r="A568" s="7">
        <v>566</v>
      </c>
      <c r="B568" s="8">
        <v>2022</v>
      </c>
      <c r="C568" s="8" t="s">
        <v>17</v>
      </c>
      <c r="D568" s="8" t="s">
        <v>12</v>
      </c>
      <c r="E568" s="8" t="s">
        <v>31</v>
      </c>
      <c r="F568" s="8">
        <v>170000</v>
      </c>
      <c r="G568" s="8" t="s">
        <v>19</v>
      </c>
      <c r="H568" s="8">
        <v>170000</v>
      </c>
      <c r="I568" s="8" t="s">
        <v>29</v>
      </c>
      <c r="J568" s="8">
        <v>100</v>
      </c>
      <c r="K568" s="8" t="s">
        <v>29</v>
      </c>
      <c r="L568" s="9" t="s">
        <v>25</v>
      </c>
    </row>
    <row r="569" spans="1:12" x14ac:dyDescent="0.25">
      <c r="A569" s="10">
        <v>567</v>
      </c>
      <c r="B569" s="11">
        <v>2022</v>
      </c>
      <c r="C569" s="11" t="s">
        <v>11</v>
      </c>
      <c r="D569" s="11" t="s">
        <v>12</v>
      </c>
      <c r="E569" s="11" t="s">
        <v>31</v>
      </c>
      <c r="F569" s="11">
        <v>50000</v>
      </c>
      <c r="G569" s="11" t="s">
        <v>23</v>
      </c>
      <c r="H569" s="11">
        <v>65438</v>
      </c>
      <c r="I569" s="11" t="s">
        <v>24</v>
      </c>
      <c r="J569" s="11">
        <v>0</v>
      </c>
      <c r="K569" s="11" t="s">
        <v>24</v>
      </c>
      <c r="L569" s="12" t="s">
        <v>25</v>
      </c>
    </row>
    <row r="570" spans="1:12" x14ac:dyDescent="0.25">
      <c r="A570" s="7">
        <v>568</v>
      </c>
      <c r="B570" s="8">
        <v>2022</v>
      </c>
      <c r="C570" s="8" t="s">
        <v>17</v>
      </c>
      <c r="D570" s="8" t="s">
        <v>12</v>
      </c>
      <c r="E570" s="8" t="s">
        <v>31</v>
      </c>
      <c r="F570" s="8">
        <v>80000</v>
      </c>
      <c r="G570" s="8" t="s">
        <v>19</v>
      </c>
      <c r="H570" s="8">
        <v>80000</v>
      </c>
      <c r="I570" s="8" t="s">
        <v>29</v>
      </c>
      <c r="J570" s="8">
        <v>100</v>
      </c>
      <c r="K570" s="8" t="s">
        <v>29</v>
      </c>
      <c r="L570" s="9" t="s">
        <v>25</v>
      </c>
    </row>
    <row r="571" spans="1:12" x14ac:dyDescent="0.25">
      <c r="A571" s="10">
        <v>569</v>
      </c>
      <c r="B571" s="11">
        <v>2022</v>
      </c>
      <c r="C571" s="11" t="s">
        <v>17</v>
      </c>
      <c r="D571" s="11" t="s">
        <v>12</v>
      </c>
      <c r="E571" s="11" t="s">
        <v>13</v>
      </c>
      <c r="F571" s="11">
        <v>140000</v>
      </c>
      <c r="G571" s="11" t="s">
        <v>19</v>
      </c>
      <c r="H571" s="11">
        <v>140000</v>
      </c>
      <c r="I571" s="11" t="s">
        <v>29</v>
      </c>
      <c r="J571" s="11">
        <v>100</v>
      </c>
      <c r="K571" s="11" t="s">
        <v>29</v>
      </c>
      <c r="L571" s="12" t="s">
        <v>25</v>
      </c>
    </row>
    <row r="572" spans="1:12" x14ac:dyDescent="0.25">
      <c r="A572" s="7">
        <v>570</v>
      </c>
      <c r="B572" s="8">
        <v>2022</v>
      </c>
      <c r="C572" s="8" t="s">
        <v>17</v>
      </c>
      <c r="D572" s="8" t="s">
        <v>12</v>
      </c>
      <c r="E572" s="8" t="s">
        <v>13</v>
      </c>
      <c r="F572" s="8">
        <v>210000</v>
      </c>
      <c r="G572" s="8" t="s">
        <v>19</v>
      </c>
      <c r="H572" s="8">
        <v>210000</v>
      </c>
      <c r="I572" s="8" t="s">
        <v>29</v>
      </c>
      <c r="J572" s="8">
        <v>100</v>
      </c>
      <c r="K572" s="8" t="s">
        <v>29</v>
      </c>
      <c r="L572" s="9" t="s">
        <v>25</v>
      </c>
    </row>
    <row r="573" spans="1:12" x14ac:dyDescent="0.25">
      <c r="A573" s="10">
        <v>571</v>
      </c>
      <c r="B573" s="11">
        <v>2022</v>
      </c>
      <c r="C573" s="11" t="s">
        <v>17</v>
      </c>
      <c r="D573" s="11" t="s">
        <v>12</v>
      </c>
      <c r="E573" s="11" t="s">
        <v>13</v>
      </c>
      <c r="F573" s="11">
        <v>140000</v>
      </c>
      <c r="G573" s="11" t="s">
        <v>19</v>
      </c>
      <c r="H573" s="11">
        <v>140000</v>
      </c>
      <c r="I573" s="11" t="s">
        <v>29</v>
      </c>
      <c r="J573" s="11">
        <v>100</v>
      </c>
      <c r="K573" s="11" t="s">
        <v>29</v>
      </c>
      <c r="L573" s="12" t="s">
        <v>25</v>
      </c>
    </row>
    <row r="574" spans="1:12" x14ac:dyDescent="0.25">
      <c r="A574" s="7">
        <v>572</v>
      </c>
      <c r="B574" s="8">
        <v>2022</v>
      </c>
      <c r="C574" s="8" t="s">
        <v>17</v>
      </c>
      <c r="D574" s="8" t="s">
        <v>12</v>
      </c>
      <c r="E574" s="8" t="s">
        <v>31</v>
      </c>
      <c r="F574" s="8">
        <v>100000</v>
      </c>
      <c r="G574" s="8" t="s">
        <v>19</v>
      </c>
      <c r="H574" s="8">
        <v>100000</v>
      </c>
      <c r="I574" s="8" t="s">
        <v>29</v>
      </c>
      <c r="J574" s="8">
        <v>100</v>
      </c>
      <c r="K574" s="8" t="s">
        <v>29</v>
      </c>
      <c r="L574" s="9" t="s">
        <v>25</v>
      </c>
    </row>
    <row r="575" spans="1:12" x14ac:dyDescent="0.25">
      <c r="A575" s="10">
        <v>573</v>
      </c>
      <c r="B575" s="11">
        <v>2022</v>
      </c>
      <c r="C575" s="11" t="s">
        <v>17</v>
      </c>
      <c r="D575" s="11" t="s">
        <v>12</v>
      </c>
      <c r="E575" s="11" t="s">
        <v>31</v>
      </c>
      <c r="F575" s="11">
        <v>69000</v>
      </c>
      <c r="G575" s="11" t="s">
        <v>19</v>
      </c>
      <c r="H575" s="11">
        <v>69000</v>
      </c>
      <c r="I575" s="11" t="s">
        <v>29</v>
      </c>
      <c r="J575" s="11">
        <v>100</v>
      </c>
      <c r="K575" s="11" t="s">
        <v>29</v>
      </c>
      <c r="L575" s="12" t="s">
        <v>25</v>
      </c>
    </row>
    <row r="576" spans="1:12" x14ac:dyDescent="0.25">
      <c r="A576" s="7">
        <v>574</v>
      </c>
      <c r="B576" s="8">
        <v>2022</v>
      </c>
      <c r="C576" s="8" t="s">
        <v>17</v>
      </c>
      <c r="D576" s="8" t="s">
        <v>12</v>
      </c>
      <c r="E576" s="8" t="s">
        <v>13</v>
      </c>
      <c r="F576" s="8">
        <v>210000</v>
      </c>
      <c r="G576" s="8" t="s">
        <v>19</v>
      </c>
      <c r="H576" s="8">
        <v>210000</v>
      </c>
      <c r="I576" s="8" t="s">
        <v>29</v>
      </c>
      <c r="J576" s="8">
        <v>100</v>
      </c>
      <c r="K576" s="8" t="s">
        <v>29</v>
      </c>
      <c r="L576" s="9" t="s">
        <v>25</v>
      </c>
    </row>
    <row r="577" spans="1:12" x14ac:dyDescent="0.25">
      <c r="A577" s="10">
        <v>575</v>
      </c>
      <c r="B577" s="11">
        <v>2022</v>
      </c>
      <c r="C577" s="11" t="s">
        <v>17</v>
      </c>
      <c r="D577" s="11" t="s">
        <v>12</v>
      </c>
      <c r="E577" s="11" t="s">
        <v>13</v>
      </c>
      <c r="F577" s="11">
        <v>140000</v>
      </c>
      <c r="G577" s="11" t="s">
        <v>19</v>
      </c>
      <c r="H577" s="11">
        <v>140000</v>
      </c>
      <c r="I577" s="11" t="s">
        <v>29</v>
      </c>
      <c r="J577" s="11">
        <v>100</v>
      </c>
      <c r="K577" s="11" t="s">
        <v>29</v>
      </c>
      <c r="L577" s="12" t="s">
        <v>25</v>
      </c>
    </row>
    <row r="578" spans="1:12" x14ac:dyDescent="0.25">
      <c r="A578" s="7">
        <v>576</v>
      </c>
      <c r="B578" s="8">
        <v>2022</v>
      </c>
      <c r="C578" s="8" t="s">
        <v>17</v>
      </c>
      <c r="D578" s="8" t="s">
        <v>12</v>
      </c>
      <c r="E578" s="8" t="s">
        <v>13</v>
      </c>
      <c r="F578" s="8">
        <v>210000</v>
      </c>
      <c r="G578" s="8" t="s">
        <v>19</v>
      </c>
      <c r="H578" s="8">
        <v>210000</v>
      </c>
      <c r="I578" s="8" t="s">
        <v>29</v>
      </c>
      <c r="J578" s="8">
        <v>100</v>
      </c>
      <c r="K578" s="8" t="s">
        <v>29</v>
      </c>
      <c r="L578" s="9" t="s">
        <v>25</v>
      </c>
    </row>
    <row r="579" spans="1:12" x14ac:dyDescent="0.25">
      <c r="A579" s="10">
        <v>577</v>
      </c>
      <c r="B579" s="11">
        <v>2022</v>
      </c>
      <c r="C579" s="11" t="s">
        <v>17</v>
      </c>
      <c r="D579" s="11" t="s">
        <v>12</v>
      </c>
      <c r="E579" s="11" t="s">
        <v>31</v>
      </c>
      <c r="F579" s="11">
        <v>150075</v>
      </c>
      <c r="G579" s="11" t="s">
        <v>19</v>
      </c>
      <c r="H579" s="11">
        <v>150075</v>
      </c>
      <c r="I579" s="11" t="s">
        <v>29</v>
      </c>
      <c r="J579" s="11">
        <v>100</v>
      </c>
      <c r="K579" s="11" t="s">
        <v>29</v>
      </c>
      <c r="L579" s="12" t="s">
        <v>25</v>
      </c>
    </row>
    <row r="580" spans="1:12" x14ac:dyDescent="0.25">
      <c r="A580" s="7">
        <v>578</v>
      </c>
      <c r="B580" s="8">
        <v>2022</v>
      </c>
      <c r="C580" s="8" t="s">
        <v>17</v>
      </c>
      <c r="D580" s="8" t="s">
        <v>12</v>
      </c>
      <c r="E580" s="8" t="s">
        <v>43</v>
      </c>
      <c r="F580" s="8">
        <v>100000</v>
      </c>
      <c r="G580" s="8" t="s">
        <v>19</v>
      </c>
      <c r="H580" s="8">
        <v>100000</v>
      </c>
      <c r="I580" s="8" t="s">
        <v>29</v>
      </c>
      <c r="J580" s="8">
        <v>100</v>
      </c>
      <c r="K580" s="8" t="s">
        <v>29</v>
      </c>
      <c r="L580" s="9" t="s">
        <v>25</v>
      </c>
    </row>
    <row r="581" spans="1:12" x14ac:dyDescent="0.25">
      <c r="A581" s="10">
        <v>579</v>
      </c>
      <c r="B581" s="11">
        <v>2022</v>
      </c>
      <c r="C581" s="11" t="s">
        <v>17</v>
      </c>
      <c r="D581" s="11" t="s">
        <v>12</v>
      </c>
      <c r="E581" s="11" t="s">
        <v>43</v>
      </c>
      <c r="F581" s="11">
        <v>25000</v>
      </c>
      <c r="G581" s="11" t="s">
        <v>19</v>
      </c>
      <c r="H581" s="11">
        <v>25000</v>
      </c>
      <c r="I581" s="11" t="s">
        <v>29</v>
      </c>
      <c r="J581" s="11">
        <v>100</v>
      </c>
      <c r="K581" s="11" t="s">
        <v>29</v>
      </c>
      <c r="L581" s="12" t="s">
        <v>25</v>
      </c>
    </row>
    <row r="582" spans="1:12" x14ac:dyDescent="0.25">
      <c r="A582" s="7">
        <v>580</v>
      </c>
      <c r="B582" s="8">
        <v>2022</v>
      </c>
      <c r="C582" s="8" t="s">
        <v>17</v>
      </c>
      <c r="D582" s="8" t="s">
        <v>12</v>
      </c>
      <c r="E582" s="8" t="s">
        <v>31</v>
      </c>
      <c r="F582" s="8">
        <v>126500</v>
      </c>
      <c r="G582" s="8" t="s">
        <v>19</v>
      </c>
      <c r="H582" s="8">
        <v>126500</v>
      </c>
      <c r="I582" s="8" t="s">
        <v>29</v>
      </c>
      <c r="J582" s="8">
        <v>100</v>
      </c>
      <c r="K582" s="8" t="s">
        <v>29</v>
      </c>
      <c r="L582" s="9" t="s">
        <v>25</v>
      </c>
    </row>
    <row r="583" spans="1:12" x14ac:dyDescent="0.25">
      <c r="A583" s="10">
        <v>581</v>
      </c>
      <c r="B583" s="11">
        <v>2022</v>
      </c>
      <c r="C583" s="11" t="s">
        <v>17</v>
      </c>
      <c r="D583" s="11" t="s">
        <v>12</v>
      </c>
      <c r="E583" s="11" t="s">
        <v>31</v>
      </c>
      <c r="F583" s="11">
        <v>106260</v>
      </c>
      <c r="G583" s="11" t="s">
        <v>19</v>
      </c>
      <c r="H583" s="11">
        <v>106260</v>
      </c>
      <c r="I583" s="11" t="s">
        <v>29</v>
      </c>
      <c r="J583" s="11">
        <v>100</v>
      </c>
      <c r="K583" s="11" t="s">
        <v>29</v>
      </c>
      <c r="L583" s="12" t="s">
        <v>25</v>
      </c>
    </row>
    <row r="584" spans="1:12" x14ac:dyDescent="0.25">
      <c r="A584" s="7">
        <v>582</v>
      </c>
      <c r="B584" s="8">
        <v>2022</v>
      </c>
      <c r="C584" s="8" t="s">
        <v>17</v>
      </c>
      <c r="D584" s="8" t="s">
        <v>12</v>
      </c>
      <c r="E584" s="8" t="s">
        <v>43</v>
      </c>
      <c r="F584" s="8">
        <v>220110</v>
      </c>
      <c r="G584" s="8" t="s">
        <v>19</v>
      </c>
      <c r="H584" s="8">
        <v>220110</v>
      </c>
      <c r="I584" s="8" t="s">
        <v>29</v>
      </c>
      <c r="J584" s="8">
        <v>100</v>
      </c>
      <c r="K584" s="8" t="s">
        <v>29</v>
      </c>
      <c r="L584" s="9" t="s">
        <v>25</v>
      </c>
    </row>
    <row r="585" spans="1:12" x14ac:dyDescent="0.25">
      <c r="A585" s="10">
        <v>583</v>
      </c>
      <c r="B585" s="11">
        <v>2022</v>
      </c>
      <c r="C585" s="11" t="s">
        <v>17</v>
      </c>
      <c r="D585" s="11" t="s">
        <v>12</v>
      </c>
      <c r="E585" s="11" t="s">
        <v>43</v>
      </c>
      <c r="F585" s="11">
        <v>160080</v>
      </c>
      <c r="G585" s="11" t="s">
        <v>19</v>
      </c>
      <c r="H585" s="11">
        <v>160080</v>
      </c>
      <c r="I585" s="11" t="s">
        <v>29</v>
      </c>
      <c r="J585" s="11">
        <v>100</v>
      </c>
      <c r="K585" s="11" t="s">
        <v>29</v>
      </c>
      <c r="L585" s="12" t="s">
        <v>25</v>
      </c>
    </row>
    <row r="586" spans="1:12" x14ac:dyDescent="0.25">
      <c r="A586" s="7">
        <v>584</v>
      </c>
      <c r="B586" s="8">
        <v>2022</v>
      </c>
      <c r="C586" s="8" t="s">
        <v>17</v>
      </c>
      <c r="D586" s="8" t="s">
        <v>12</v>
      </c>
      <c r="E586" s="8" t="s">
        <v>31</v>
      </c>
      <c r="F586" s="8">
        <v>105000</v>
      </c>
      <c r="G586" s="8" t="s">
        <v>19</v>
      </c>
      <c r="H586" s="8">
        <v>105000</v>
      </c>
      <c r="I586" s="8" t="s">
        <v>29</v>
      </c>
      <c r="J586" s="8">
        <v>100</v>
      </c>
      <c r="K586" s="8" t="s">
        <v>29</v>
      </c>
      <c r="L586" s="9" t="s">
        <v>25</v>
      </c>
    </row>
    <row r="587" spans="1:12" x14ac:dyDescent="0.25">
      <c r="A587" s="10">
        <v>585</v>
      </c>
      <c r="B587" s="11">
        <v>2022</v>
      </c>
      <c r="C587" s="11" t="s">
        <v>17</v>
      </c>
      <c r="D587" s="11" t="s">
        <v>12</v>
      </c>
      <c r="E587" s="11" t="s">
        <v>31</v>
      </c>
      <c r="F587" s="11">
        <v>110925</v>
      </c>
      <c r="G587" s="11" t="s">
        <v>19</v>
      </c>
      <c r="H587" s="11">
        <v>110925</v>
      </c>
      <c r="I587" s="11" t="s">
        <v>29</v>
      </c>
      <c r="J587" s="11">
        <v>100</v>
      </c>
      <c r="K587" s="11" t="s">
        <v>29</v>
      </c>
      <c r="L587" s="12" t="s">
        <v>25</v>
      </c>
    </row>
    <row r="588" spans="1:12" x14ac:dyDescent="0.25">
      <c r="A588" s="7">
        <v>586</v>
      </c>
      <c r="B588" s="8">
        <v>2022</v>
      </c>
      <c r="C588" s="8" t="s">
        <v>11</v>
      </c>
      <c r="D588" s="8" t="s">
        <v>12</v>
      </c>
      <c r="E588" s="8" t="s">
        <v>31</v>
      </c>
      <c r="F588" s="8">
        <v>35000</v>
      </c>
      <c r="G588" s="8" t="s">
        <v>23</v>
      </c>
      <c r="H588" s="8">
        <v>45807</v>
      </c>
      <c r="I588" s="8" t="s">
        <v>24</v>
      </c>
      <c r="J588" s="8">
        <v>0</v>
      </c>
      <c r="K588" s="8" t="s">
        <v>24</v>
      </c>
      <c r="L588" s="9" t="s">
        <v>25</v>
      </c>
    </row>
    <row r="589" spans="1:12" x14ac:dyDescent="0.25">
      <c r="A589" s="10">
        <v>587</v>
      </c>
      <c r="B589" s="11">
        <v>2022</v>
      </c>
      <c r="C589" s="11" t="s">
        <v>17</v>
      </c>
      <c r="D589" s="11" t="s">
        <v>12</v>
      </c>
      <c r="E589" s="11" t="s">
        <v>13</v>
      </c>
      <c r="F589" s="11">
        <v>140000</v>
      </c>
      <c r="G589" s="11" t="s">
        <v>19</v>
      </c>
      <c r="H589" s="11">
        <v>140000</v>
      </c>
      <c r="I589" s="11" t="s">
        <v>29</v>
      </c>
      <c r="J589" s="11">
        <v>100</v>
      </c>
      <c r="K589" s="11" t="s">
        <v>29</v>
      </c>
      <c r="L589" s="12" t="s">
        <v>25</v>
      </c>
    </row>
    <row r="590" spans="1:12" x14ac:dyDescent="0.25">
      <c r="A590" s="7">
        <v>588</v>
      </c>
      <c r="B590" s="8">
        <v>2022</v>
      </c>
      <c r="C590" s="8" t="s">
        <v>17</v>
      </c>
      <c r="D590" s="8" t="s">
        <v>12</v>
      </c>
      <c r="E590" s="8" t="s">
        <v>31</v>
      </c>
      <c r="F590" s="8">
        <v>99000</v>
      </c>
      <c r="G590" s="8" t="s">
        <v>19</v>
      </c>
      <c r="H590" s="8">
        <v>99000</v>
      </c>
      <c r="I590" s="8" t="s">
        <v>29</v>
      </c>
      <c r="J590" s="8">
        <v>0</v>
      </c>
      <c r="K590" s="8" t="s">
        <v>29</v>
      </c>
      <c r="L590" s="9" t="s">
        <v>25</v>
      </c>
    </row>
    <row r="591" spans="1:12" x14ac:dyDescent="0.25">
      <c r="A591" s="10">
        <v>589</v>
      </c>
      <c r="B591" s="11">
        <v>2022</v>
      </c>
      <c r="C591" s="11" t="s">
        <v>17</v>
      </c>
      <c r="D591" s="11" t="s">
        <v>12</v>
      </c>
      <c r="E591" s="11" t="s">
        <v>31</v>
      </c>
      <c r="F591" s="11">
        <v>60000</v>
      </c>
      <c r="G591" s="11" t="s">
        <v>19</v>
      </c>
      <c r="H591" s="11">
        <v>60000</v>
      </c>
      <c r="I591" s="11" t="s">
        <v>29</v>
      </c>
      <c r="J591" s="11">
        <v>100</v>
      </c>
      <c r="K591" s="11" t="s">
        <v>29</v>
      </c>
      <c r="L591" s="12" t="s">
        <v>25</v>
      </c>
    </row>
    <row r="592" spans="1:12" x14ac:dyDescent="0.25">
      <c r="A592" s="7">
        <v>590</v>
      </c>
      <c r="B592" s="8">
        <v>2022</v>
      </c>
      <c r="C592" s="8" t="s">
        <v>17</v>
      </c>
      <c r="D592" s="8" t="s">
        <v>12</v>
      </c>
      <c r="E592" s="8" t="s">
        <v>109</v>
      </c>
      <c r="F592" s="8">
        <v>192564</v>
      </c>
      <c r="G592" s="8" t="s">
        <v>19</v>
      </c>
      <c r="H592" s="8">
        <v>192564</v>
      </c>
      <c r="I592" s="8" t="s">
        <v>29</v>
      </c>
      <c r="J592" s="8">
        <v>100</v>
      </c>
      <c r="K592" s="8" t="s">
        <v>29</v>
      </c>
      <c r="L592" s="9" t="s">
        <v>25</v>
      </c>
    </row>
    <row r="593" spans="1:12" x14ac:dyDescent="0.25">
      <c r="A593" s="10">
        <v>591</v>
      </c>
      <c r="B593" s="11">
        <v>2022</v>
      </c>
      <c r="C593" s="11" t="s">
        <v>17</v>
      </c>
      <c r="D593" s="11" t="s">
        <v>12</v>
      </c>
      <c r="E593" s="11" t="s">
        <v>109</v>
      </c>
      <c r="F593" s="11">
        <v>144854</v>
      </c>
      <c r="G593" s="11" t="s">
        <v>19</v>
      </c>
      <c r="H593" s="11">
        <v>144854</v>
      </c>
      <c r="I593" s="11" t="s">
        <v>29</v>
      </c>
      <c r="J593" s="11">
        <v>100</v>
      </c>
      <c r="K593" s="11" t="s">
        <v>29</v>
      </c>
      <c r="L593" s="12" t="s">
        <v>25</v>
      </c>
    </row>
    <row r="594" spans="1:12" x14ac:dyDescent="0.25">
      <c r="A594" s="7">
        <v>592</v>
      </c>
      <c r="B594" s="8">
        <v>2022</v>
      </c>
      <c r="C594" s="8" t="s">
        <v>17</v>
      </c>
      <c r="D594" s="8" t="s">
        <v>12</v>
      </c>
      <c r="E594" s="8" t="s">
        <v>13</v>
      </c>
      <c r="F594" s="8">
        <v>230000</v>
      </c>
      <c r="G594" s="8" t="s">
        <v>19</v>
      </c>
      <c r="H594" s="8">
        <v>230000</v>
      </c>
      <c r="I594" s="8" t="s">
        <v>29</v>
      </c>
      <c r="J594" s="8">
        <v>100</v>
      </c>
      <c r="K594" s="8" t="s">
        <v>29</v>
      </c>
      <c r="L594" s="9" t="s">
        <v>25</v>
      </c>
    </row>
    <row r="595" spans="1:12" x14ac:dyDescent="0.25">
      <c r="A595" s="10">
        <v>593</v>
      </c>
      <c r="B595" s="11">
        <v>2022</v>
      </c>
      <c r="C595" s="11" t="s">
        <v>17</v>
      </c>
      <c r="D595" s="11" t="s">
        <v>12</v>
      </c>
      <c r="E595" s="11" t="s">
        <v>13</v>
      </c>
      <c r="F595" s="11">
        <v>150000</v>
      </c>
      <c r="G595" s="11" t="s">
        <v>19</v>
      </c>
      <c r="H595" s="11">
        <v>150000</v>
      </c>
      <c r="I595" s="11" t="s">
        <v>29</v>
      </c>
      <c r="J595" s="11">
        <v>100</v>
      </c>
      <c r="K595" s="11" t="s">
        <v>29</v>
      </c>
      <c r="L595" s="12" t="s">
        <v>25</v>
      </c>
    </row>
    <row r="596" spans="1:12" x14ac:dyDescent="0.25">
      <c r="A596" s="7">
        <v>594</v>
      </c>
      <c r="B596" s="8">
        <v>2022</v>
      </c>
      <c r="C596" s="8" t="s">
        <v>17</v>
      </c>
      <c r="D596" s="8" t="s">
        <v>12</v>
      </c>
      <c r="E596" s="8" t="s">
        <v>105</v>
      </c>
      <c r="F596" s="8">
        <v>150260</v>
      </c>
      <c r="G596" s="8" t="s">
        <v>19</v>
      </c>
      <c r="H596" s="8">
        <v>150260</v>
      </c>
      <c r="I596" s="8" t="s">
        <v>29</v>
      </c>
      <c r="J596" s="8">
        <v>100</v>
      </c>
      <c r="K596" s="8" t="s">
        <v>29</v>
      </c>
      <c r="L596" s="9" t="s">
        <v>25</v>
      </c>
    </row>
    <row r="597" spans="1:12" x14ac:dyDescent="0.25">
      <c r="A597" s="10">
        <v>595</v>
      </c>
      <c r="B597" s="11">
        <v>2022</v>
      </c>
      <c r="C597" s="11" t="s">
        <v>17</v>
      </c>
      <c r="D597" s="11" t="s">
        <v>12</v>
      </c>
      <c r="E597" s="11" t="s">
        <v>105</v>
      </c>
      <c r="F597" s="11">
        <v>109280</v>
      </c>
      <c r="G597" s="11" t="s">
        <v>19</v>
      </c>
      <c r="H597" s="11">
        <v>109280</v>
      </c>
      <c r="I597" s="11" t="s">
        <v>29</v>
      </c>
      <c r="J597" s="11">
        <v>100</v>
      </c>
      <c r="K597" s="11" t="s">
        <v>29</v>
      </c>
      <c r="L597" s="12" t="s">
        <v>25</v>
      </c>
    </row>
    <row r="598" spans="1:12" x14ac:dyDescent="0.25">
      <c r="A598" s="7">
        <v>596</v>
      </c>
      <c r="B598" s="8">
        <v>2022</v>
      </c>
      <c r="C598" s="8" t="s">
        <v>17</v>
      </c>
      <c r="D598" s="8" t="s">
        <v>12</v>
      </c>
      <c r="E598" s="8" t="s">
        <v>13</v>
      </c>
      <c r="F598" s="8">
        <v>210000</v>
      </c>
      <c r="G598" s="8" t="s">
        <v>19</v>
      </c>
      <c r="H598" s="8">
        <v>210000</v>
      </c>
      <c r="I598" s="8" t="s">
        <v>29</v>
      </c>
      <c r="J598" s="8">
        <v>100</v>
      </c>
      <c r="K598" s="8" t="s">
        <v>29</v>
      </c>
      <c r="L598" s="9" t="s">
        <v>25</v>
      </c>
    </row>
    <row r="599" spans="1:12" x14ac:dyDescent="0.25">
      <c r="A599" s="10">
        <v>597</v>
      </c>
      <c r="B599" s="11">
        <v>2022</v>
      </c>
      <c r="C599" s="11" t="s">
        <v>17</v>
      </c>
      <c r="D599" s="11" t="s">
        <v>12</v>
      </c>
      <c r="E599" s="11" t="s">
        <v>31</v>
      </c>
      <c r="F599" s="11">
        <v>170000</v>
      </c>
      <c r="G599" s="11" t="s">
        <v>19</v>
      </c>
      <c r="H599" s="11">
        <v>170000</v>
      </c>
      <c r="I599" s="11" t="s">
        <v>29</v>
      </c>
      <c r="J599" s="11">
        <v>100</v>
      </c>
      <c r="K599" s="11" t="s">
        <v>29</v>
      </c>
      <c r="L599" s="12" t="s">
        <v>25</v>
      </c>
    </row>
    <row r="600" spans="1:12" x14ac:dyDescent="0.25">
      <c r="A600" s="7">
        <v>598</v>
      </c>
      <c r="B600" s="8">
        <v>2022</v>
      </c>
      <c r="C600" s="8" t="s">
        <v>11</v>
      </c>
      <c r="D600" s="8" t="s">
        <v>12</v>
      </c>
      <c r="E600" s="8" t="s">
        <v>13</v>
      </c>
      <c r="F600" s="8">
        <v>160000</v>
      </c>
      <c r="G600" s="8" t="s">
        <v>19</v>
      </c>
      <c r="H600" s="8">
        <v>160000</v>
      </c>
      <c r="I600" s="8" t="s">
        <v>29</v>
      </c>
      <c r="J600" s="8">
        <v>100</v>
      </c>
      <c r="K600" s="8" t="s">
        <v>29</v>
      </c>
      <c r="L600" s="9" t="s">
        <v>25</v>
      </c>
    </row>
    <row r="601" spans="1:12" x14ac:dyDescent="0.25">
      <c r="A601" s="10">
        <v>599</v>
      </c>
      <c r="B601" s="11">
        <v>2022</v>
      </c>
      <c r="C601" s="11" t="s">
        <v>11</v>
      </c>
      <c r="D601" s="11" t="s">
        <v>12</v>
      </c>
      <c r="E601" s="11" t="s">
        <v>13</v>
      </c>
      <c r="F601" s="11">
        <v>130000</v>
      </c>
      <c r="G601" s="11" t="s">
        <v>19</v>
      </c>
      <c r="H601" s="11">
        <v>130000</v>
      </c>
      <c r="I601" s="11" t="s">
        <v>29</v>
      </c>
      <c r="J601" s="11">
        <v>100</v>
      </c>
      <c r="K601" s="11" t="s">
        <v>29</v>
      </c>
      <c r="L601" s="12" t="s">
        <v>25</v>
      </c>
    </row>
    <row r="602" spans="1:12" x14ac:dyDescent="0.25">
      <c r="A602" s="7">
        <v>600</v>
      </c>
      <c r="B602" s="8">
        <v>2022</v>
      </c>
      <c r="C602" s="8" t="s">
        <v>30</v>
      </c>
      <c r="D602" s="8" t="s">
        <v>12</v>
      </c>
      <c r="E602" s="8" t="s">
        <v>31</v>
      </c>
      <c r="F602" s="8">
        <v>67000</v>
      </c>
      <c r="G602" s="8" t="s">
        <v>19</v>
      </c>
      <c r="H602" s="8">
        <v>67000</v>
      </c>
      <c r="I602" s="8" t="s">
        <v>62</v>
      </c>
      <c r="J602" s="8">
        <v>0</v>
      </c>
      <c r="K602" s="8" t="s">
        <v>62</v>
      </c>
      <c r="L602" s="9" t="s">
        <v>25</v>
      </c>
    </row>
    <row r="603" spans="1:12" x14ac:dyDescent="0.25">
      <c r="A603" s="10">
        <v>601</v>
      </c>
      <c r="B603" s="11">
        <v>2022</v>
      </c>
      <c r="C603" s="11" t="s">
        <v>30</v>
      </c>
      <c r="D603" s="11" t="s">
        <v>12</v>
      </c>
      <c r="E603" s="11" t="s">
        <v>31</v>
      </c>
      <c r="F603" s="11">
        <v>52000</v>
      </c>
      <c r="G603" s="11" t="s">
        <v>19</v>
      </c>
      <c r="H603" s="11">
        <v>52000</v>
      </c>
      <c r="I603" s="11" t="s">
        <v>62</v>
      </c>
      <c r="J603" s="11">
        <v>0</v>
      </c>
      <c r="K603" s="11" t="s">
        <v>62</v>
      </c>
      <c r="L603" s="12" t="s">
        <v>25</v>
      </c>
    </row>
    <row r="604" spans="1:12" x14ac:dyDescent="0.25">
      <c r="A604" s="7">
        <v>602</v>
      </c>
      <c r="B604" s="8">
        <v>2022</v>
      </c>
      <c r="C604" s="8" t="s">
        <v>17</v>
      </c>
      <c r="D604" s="8" t="s">
        <v>12</v>
      </c>
      <c r="E604" s="8" t="s">
        <v>43</v>
      </c>
      <c r="F604" s="8">
        <v>154000</v>
      </c>
      <c r="G604" s="8" t="s">
        <v>19</v>
      </c>
      <c r="H604" s="8">
        <v>154000</v>
      </c>
      <c r="I604" s="8" t="s">
        <v>29</v>
      </c>
      <c r="J604" s="8">
        <v>100</v>
      </c>
      <c r="K604" s="8" t="s">
        <v>29</v>
      </c>
      <c r="L604" s="9" t="s">
        <v>25</v>
      </c>
    </row>
    <row r="605" spans="1:12" x14ac:dyDescent="0.25">
      <c r="A605" s="10">
        <v>603</v>
      </c>
      <c r="B605" s="11">
        <v>2022</v>
      </c>
      <c r="C605" s="11" t="s">
        <v>17</v>
      </c>
      <c r="D605" s="11" t="s">
        <v>12</v>
      </c>
      <c r="E605" s="11" t="s">
        <v>43</v>
      </c>
      <c r="F605" s="11">
        <v>126000</v>
      </c>
      <c r="G605" s="11" t="s">
        <v>19</v>
      </c>
      <c r="H605" s="11">
        <v>126000</v>
      </c>
      <c r="I605" s="11" t="s">
        <v>29</v>
      </c>
      <c r="J605" s="11">
        <v>100</v>
      </c>
      <c r="K605" s="11" t="s">
        <v>29</v>
      </c>
      <c r="L605" s="12" t="s">
        <v>25</v>
      </c>
    </row>
    <row r="606" spans="1:12" x14ac:dyDescent="0.25">
      <c r="A606" s="7">
        <v>604</v>
      </c>
      <c r="B606" s="8">
        <v>2022</v>
      </c>
      <c r="C606" s="8" t="s">
        <v>17</v>
      </c>
      <c r="D606" s="8" t="s">
        <v>12</v>
      </c>
      <c r="E606" s="8" t="s">
        <v>31</v>
      </c>
      <c r="F606" s="8">
        <v>129000</v>
      </c>
      <c r="G606" s="8" t="s">
        <v>19</v>
      </c>
      <c r="H606" s="8">
        <v>129000</v>
      </c>
      <c r="I606" s="8" t="s">
        <v>29</v>
      </c>
      <c r="J606" s="8">
        <v>0</v>
      </c>
      <c r="K606" s="8" t="s">
        <v>29</v>
      </c>
      <c r="L606" s="9" t="s">
        <v>25</v>
      </c>
    </row>
    <row r="607" spans="1:12" x14ac:dyDescent="0.25">
      <c r="A607" s="10">
        <v>605</v>
      </c>
      <c r="B607" s="11">
        <v>2022</v>
      </c>
      <c r="C607" s="11" t="s">
        <v>17</v>
      </c>
      <c r="D607" s="11" t="s">
        <v>12</v>
      </c>
      <c r="E607" s="11" t="s">
        <v>31</v>
      </c>
      <c r="F607" s="11">
        <v>150000</v>
      </c>
      <c r="G607" s="11" t="s">
        <v>19</v>
      </c>
      <c r="H607" s="11">
        <v>150000</v>
      </c>
      <c r="I607" s="11" t="s">
        <v>29</v>
      </c>
      <c r="J607" s="11">
        <v>100</v>
      </c>
      <c r="K607" s="11" t="s">
        <v>29</v>
      </c>
      <c r="L607" s="12" t="s">
        <v>25</v>
      </c>
    </row>
    <row r="608" spans="1:12" x14ac:dyDescent="0.25">
      <c r="A608" s="1">
        <v>606</v>
      </c>
      <c r="B608" s="2">
        <v>2022</v>
      </c>
      <c r="C608" s="2" t="s">
        <v>11</v>
      </c>
      <c r="D608" s="2" t="s">
        <v>12</v>
      </c>
      <c r="E608" s="2" t="s">
        <v>70</v>
      </c>
      <c r="F608" s="2">
        <v>200000</v>
      </c>
      <c r="G608" s="2" t="s">
        <v>19</v>
      </c>
      <c r="H608" s="2">
        <v>200000</v>
      </c>
      <c r="I608" s="2" t="s">
        <v>40</v>
      </c>
      <c r="J608" s="2">
        <v>100</v>
      </c>
      <c r="K608" s="2" t="s">
        <v>29</v>
      </c>
      <c r="L608" s="3" t="s">
        <v>16</v>
      </c>
    </row>
  </sheetData>
  <autoFilter ref="A1:L608"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608"/>
  <sheetViews>
    <sheetView topLeftCell="C1" zoomScale="87" zoomScaleNormal="87" workbookViewId="0">
      <selection activeCell="M3" sqref="M3"/>
    </sheetView>
  </sheetViews>
  <sheetFormatPr defaultRowHeight="15" x14ac:dyDescent="0.25"/>
  <cols>
    <col min="2" max="2" width="12.7109375" customWidth="1"/>
    <col min="3" max="3" width="25.28515625" bestFit="1" customWidth="1"/>
    <col min="4" max="4" width="19.42578125" customWidth="1"/>
    <col min="5" max="5" width="38.7109375" customWidth="1"/>
    <col min="6" max="6" width="9" bestFit="1" customWidth="1"/>
    <col min="7" max="7" width="16.85546875" customWidth="1"/>
    <col min="8" max="8" width="14.5703125" customWidth="1"/>
    <col min="9" max="9" width="21.5703125" customWidth="1"/>
    <col min="10" max="10" width="15.42578125" customWidth="1"/>
    <col min="11" max="11" width="19.5703125" customWidth="1"/>
    <col min="12" max="12" width="15.42578125" customWidth="1"/>
    <col min="13" max="13" width="15.85546875" bestFit="1" customWidth="1"/>
  </cols>
  <sheetData>
    <row r="1" spans="1:13" x14ac:dyDescent="0.25">
      <c r="A1" s="20" t="s">
        <v>158</v>
      </c>
      <c r="B1" s="21" t="s">
        <v>156</v>
      </c>
      <c r="C1" s="22" t="s">
        <v>159</v>
      </c>
      <c r="D1" s="22" t="s">
        <v>160</v>
      </c>
      <c r="E1" s="21" t="s">
        <v>154</v>
      </c>
      <c r="F1" s="21" t="s">
        <v>161</v>
      </c>
      <c r="G1" s="21" t="s">
        <v>162</v>
      </c>
      <c r="H1" s="21" t="s">
        <v>163</v>
      </c>
      <c r="I1" s="21" t="s">
        <v>164</v>
      </c>
      <c r="J1" s="21" t="s">
        <v>155</v>
      </c>
      <c r="K1" s="21" t="s">
        <v>165</v>
      </c>
      <c r="L1" s="23" t="s">
        <v>166</v>
      </c>
      <c r="M1" s="21" t="s">
        <v>179</v>
      </c>
    </row>
    <row r="2" spans="1:13" x14ac:dyDescent="0.25">
      <c r="A2" s="17">
        <v>0</v>
      </c>
      <c r="B2" s="14">
        <v>2020</v>
      </c>
      <c r="C2" s="13" t="str">
        <f>SUBSTITUTE(SUBSTITUTE(SUBSTITUTE(SUBSTITUTE(ds_salaries!C2,"MI","Junior Level/ Mid"),"EN","Entry Level"),"SE","Senior Level/ Intermediate"),"EX","Executive Level/ Director")</f>
        <v>Junior Level/ Mid</v>
      </c>
      <c r="D2" s="14" t="str">
        <f>SUBSTITUTE(SUBSTITUTE(SUBSTITUTE(SUBSTITUTE(ds_salaries!D2,"PT","Part Time"),"FT","Full Time"),"CT","Contract"),"FL","Freelance")</f>
        <v>Full Time</v>
      </c>
      <c r="E2" s="14" t="s">
        <v>13</v>
      </c>
      <c r="F2" s="14">
        <v>70000</v>
      </c>
      <c r="G2" s="14" t="s">
        <v>14</v>
      </c>
      <c r="H2" s="14">
        <v>79833</v>
      </c>
      <c r="I2" s="14" t="s">
        <v>15</v>
      </c>
      <c r="J2" s="14">
        <v>0</v>
      </c>
      <c r="K2" s="14" t="s">
        <v>15</v>
      </c>
      <c r="L2" s="19" t="str">
        <f>SUBSTITUTE(SUBSTITUTE(SUBSTITUTE(ds_salaries!L2,"L","Large"),"S","Small"),"M","Medium")</f>
        <v>Large</v>
      </c>
      <c r="M2" s="37" t="str">
        <f>IF(Table2[[#This Row],[Remote Ratio]]=0,"No remote",IF(Table2[[#This Row],[Remote Ratio]]=50,"Partially remote","Fully Remote"))</f>
        <v>No remote</v>
      </c>
    </row>
    <row r="3" spans="1:13" x14ac:dyDescent="0.25">
      <c r="A3" s="18">
        <v>1</v>
      </c>
      <c r="B3" s="13">
        <v>2020</v>
      </c>
      <c r="C3" s="13" t="str">
        <f>SUBSTITUTE(SUBSTITUTE(SUBSTITUTE(SUBSTITUTE(ds_salaries!C3,"MI","Junior Level/ Mid"),"EN","Entry Level"),"SE","Senior Level/ Intermediate"),"EX","Executive Level/ Director")</f>
        <v>Senior Level/ Intermediate</v>
      </c>
      <c r="D3" s="14" t="str">
        <f>SUBSTITUTE(SUBSTITUTE(SUBSTITUTE(SUBSTITUTE(ds_salaries!D3,"PT","Part Time"),"FT","Full Time"),"CT","Contract"),"FL","Freelance")</f>
        <v>Full Time</v>
      </c>
      <c r="E3" s="13" t="s">
        <v>18</v>
      </c>
      <c r="F3" s="13">
        <v>260000</v>
      </c>
      <c r="G3" s="13" t="s">
        <v>19</v>
      </c>
      <c r="H3" s="13">
        <v>260000</v>
      </c>
      <c r="I3" s="13" t="s">
        <v>20</v>
      </c>
      <c r="J3" s="13">
        <v>0</v>
      </c>
      <c r="K3" s="13" t="s">
        <v>20</v>
      </c>
      <c r="L3" s="19" t="str">
        <f>SUBSTITUTE(SUBSTITUTE(SUBSTITUTE(ds_salaries!L3,"L","Large"),"S","Small"),"M","Medium")</f>
        <v>Small</v>
      </c>
      <c r="M3" s="14" t="str">
        <f>IF(Table2[[#This Row],[Remote Ratio]]=0,"No remote",IF(Table2[[#This Row],[Remote Ratio]]=50,"Partially remote","Fully Remote"))</f>
        <v>No remote</v>
      </c>
    </row>
    <row r="4" spans="1:13" x14ac:dyDescent="0.25">
      <c r="A4" s="17">
        <v>2</v>
      </c>
      <c r="B4" s="14">
        <v>2020</v>
      </c>
      <c r="C4" s="13" t="str">
        <f>SUBSTITUTE(SUBSTITUTE(SUBSTITUTE(SUBSTITUTE(ds_salaries!C4,"MI","Junior Level/ Mid"),"EN","Entry Level"),"SE","Senior Level/ Intermediate"),"EX","Executive Level/ Director")</f>
        <v>Senior Level/ Intermediate</v>
      </c>
      <c r="D4" s="14" t="str">
        <f>SUBSTITUTE(SUBSTITUTE(SUBSTITUTE(SUBSTITUTE(ds_salaries!D4,"PT","Part Time"),"FT","Full Time"),"CT","Contract"),"FL","Freelance")</f>
        <v>Full Time</v>
      </c>
      <c r="E4" s="14" t="s">
        <v>22</v>
      </c>
      <c r="F4" s="14">
        <v>85000</v>
      </c>
      <c r="G4" s="14" t="s">
        <v>23</v>
      </c>
      <c r="H4" s="14">
        <v>109024</v>
      </c>
      <c r="I4" s="14" t="s">
        <v>24</v>
      </c>
      <c r="J4" s="14">
        <v>50</v>
      </c>
      <c r="K4" s="14" t="s">
        <v>24</v>
      </c>
      <c r="L4" s="19" t="str">
        <f>SUBSTITUTE(SUBSTITUTE(SUBSTITUTE(ds_salaries!L4,"L","Large"),"S","Small"),"M","Medium")</f>
        <v>Medium</v>
      </c>
      <c r="M4" s="14" t="str">
        <f>IF(Table2[[#This Row],[Remote Ratio]]=0,"No remote",IF(Table2[[#This Row],[Remote Ratio]]=50,"Partially remote","Fully Remote"))</f>
        <v>Partially remote</v>
      </c>
    </row>
    <row r="5" spans="1:13" x14ac:dyDescent="0.25">
      <c r="A5" s="18">
        <v>3</v>
      </c>
      <c r="B5" s="13">
        <v>2020</v>
      </c>
      <c r="C5" s="13" t="str">
        <f>SUBSTITUTE(SUBSTITUTE(SUBSTITUTE(SUBSTITUTE(ds_salaries!C5,"MI","Junior Level/ Mid"),"EN","Entry Level"),"SE","Senior Level/ Intermediate"),"EX","Executive Level/ Director")</f>
        <v>Junior Level/ Mid</v>
      </c>
      <c r="D5" s="14" t="str">
        <f>SUBSTITUTE(SUBSTITUTE(SUBSTITUTE(SUBSTITUTE(ds_salaries!D5,"PT","Part Time"),"FT","Full Time"),"CT","Contract"),"FL","Freelance")</f>
        <v>Full Time</v>
      </c>
      <c r="E5" s="13" t="s">
        <v>26</v>
      </c>
      <c r="F5" s="13">
        <v>20000</v>
      </c>
      <c r="G5" s="13" t="s">
        <v>19</v>
      </c>
      <c r="H5" s="13">
        <v>20000</v>
      </c>
      <c r="I5" s="13" t="s">
        <v>27</v>
      </c>
      <c r="J5" s="13">
        <v>0</v>
      </c>
      <c r="K5" s="13" t="s">
        <v>27</v>
      </c>
      <c r="L5" s="19" t="str">
        <f>SUBSTITUTE(SUBSTITUTE(SUBSTITUTE(ds_salaries!L5,"L","Large"),"S","Small"),"M","Medium")</f>
        <v>Small</v>
      </c>
      <c r="M5" s="14" t="str">
        <f>IF(Table2[[#This Row],[Remote Ratio]]=0,"No remote",IF(Table2[[#This Row],[Remote Ratio]]=50,"Partially remote","Fully Remote"))</f>
        <v>No remote</v>
      </c>
    </row>
    <row r="6" spans="1:13" x14ac:dyDescent="0.25">
      <c r="A6" s="17">
        <v>4</v>
      </c>
      <c r="B6" s="14">
        <v>2020</v>
      </c>
      <c r="C6" s="13" t="str">
        <f>SUBSTITUTE(SUBSTITUTE(SUBSTITUTE(SUBSTITUTE(ds_salaries!C6,"MI","Junior Level/ Mid"),"EN","Entry Level"),"SE","Senior Level/ Intermediate"),"EX","Executive Level/ Director")</f>
        <v>Senior Level/ Intermediate</v>
      </c>
      <c r="D6" s="14" t="str">
        <f>SUBSTITUTE(SUBSTITUTE(SUBSTITUTE(SUBSTITUTE(ds_salaries!D6,"PT","Part Time"),"FT","Full Time"),"CT","Contract"),"FL","Freelance")</f>
        <v>Full Time</v>
      </c>
      <c r="E6" s="14" t="s">
        <v>28</v>
      </c>
      <c r="F6" s="14">
        <v>150000</v>
      </c>
      <c r="G6" s="14" t="s">
        <v>19</v>
      </c>
      <c r="H6" s="14">
        <v>150000</v>
      </c>
      <c r="I6" s="14" t="s">
        <v>29</v>
      </c>
      <c r="J6" s="14">
        <v>50</v>
      </c>
      <c r="K6" s="14" t="s">
        <v>29</v>
      </c>
      <c r="L6" s="19" t="str">
        <f>SUBSTITUTE(SUBSTITUTE(SUBSTITUTE(ds_salaries!L6,"L","Large"),"S","Small"),"M","Medium")</f>
        <v>Large</v>
      </c>
      <c r="M6" s="14" t="str">
        <f>IF(Table2[[#This Row],[Remote Ratio]]=0,"No remote",IF(Table2[[#This Row],[Remote Ratio]]=50,"Partially remote","Fully Remote"))</f>
        <v>Partially remote</v>
      </c>
    </row>
    <row r="7" spans="1:13" x14ac:dyDescent="0.25">
      <c r="A7" s="18">
        <v>5</v>
      </c>
      <c r="B7" s="13">
        <v>2020</v>
      </c>
      <c r="C7" s="13" t="str">
        <f>SUBSTITUTE(SUBSTITUTE(SUBSTITUTE(SUBSTITUTE(ds_salaries!C7,"MI","Junior Level/ Mid"),"EN","Entry Level"),"SE","Senior Level/ Intermediate"),"EX","Executive Level/ Director")</f>
        <v>Entry Level</v>
      </c>
      <c r="D7" s="14" t="str">
        <f>SUBSTITUTE(SUBSTITUTE(SUBSTITUTE(SUBSTITUTE(ds_salaries!D7,"PT","Part Time"),"FT","Full Time"),"CT","Contract"),"FL","Freelance")</f>
        <v>Full Time</v>
      </c>
      <c r="E7" s="13" t="s">
        <v>31</v>
      </c>
      <c r="F7" s="13">
        <v>72000</v>
      </c>
      <c r="G7" s="13" t="s">
        <v>19</v>
      </c>
      <c r="H7" s="13">
        <v>72000</v>
      </c>
      <c r="I7" s="36" t="s">
        <v>29</v>
      </c>
      <c r="J7" s="13">
        <v>100</v>
      </c>
      <c r="K7" s="13" t="s">
        <v>29</v>
      </c>
      <c r="L7" s="19" t="str">
        <f>SUBSTITUTE(SUBSTITUTE(SUBSTITUTE(ds_salaries!L7,"L","Large"),"S","Small"),"M","Medium")</f>
        <v>Large</v>
      </c>
      <c r="M7" s="14" t="str">
        <f>IF(Table2[[#This Row],[Remote Ratio]]=0,"No remote",IF(Table2[[#This Row],[Remote Ratio]]=50,"Partially remote","Fully Remote"))</f>
        <v>Fully Remote</v>
      </c>
    </row>
    <row r="8" spans="1:13" x14ac:dyDescent="0.25">
      <c r="A8" s="17">
        <v>6</v>
      </c>
      <c r="B8" s="14">
        <v>2020</v>
      </c>
      <c r="C8" s="13" t="str">
        <f>SUBSTITUTE(SUBSTITUTE(SUBSTITUTE(SUBSTITUTE(ds_salaries!C8,"MI","Junior Level/ Mid"),"EN","Entry Level"),"SE","Senior Level/ Intermediate"),"EX","Executive Level/ Director")</f>
        <v>Senior Level/ Intermediate</v>
      </c>
      <c r="D8" s="14" t="str">
        <f>SUBSTITUTE(SUBSTITUTE(SUBSTITUTE(SUBSTITUTE(ds_salaries!D8,"PT","Part Time"),"FT","Full Time"),"CT","Contract"),"FL","Freelance")</f>
        <v>Full Time</v>
      </c>
      <c r="E8" s="14" t="s">
        <v>32</v>
      </c>
      <c r="F8" s="14">
        <v>190000</v>
      </c>
      <c r="G8" s="14" t="s">
        <v>19</v>
      </c>
      <c r="H8" s="14">
        <v>190000</v>
      </c>
      <c r="I8" s="14" t="s">
        <v>29</v>
      </c>
      <c r="J8" s="14">
        <v>100</v>
      </c>
      <c r="K8" s="14" t="s">
        <v>29</v>
      </c>
      <c r="L8" s="19" t="str">
        <f>SUBSTITUTE(SUBSTITUTE(SUBSTITUTE(ds_salaries!L8,"L","Large"),"S","Small"),"M","Medium")</f>
        <v>Small</v>
      </c>
      <c r="M8" s="14" t="str">
        <f>IF(Table2[[#This Row],[Remote Ratio]]=0,"No remote",IF(Table2[[#This Row],[Remote Ratio]]=50,"Partially remote","Fully Remote"))</f>
        <v>Fully Remote</v>
      </c>
    </row>
    <row r="9" spans="1:13" x14ac:dyDescent="0.25">
      <c r="A9" s="18">
        <v>7</v>
      </c>
      <c r="B9" s="13">
        <v>2020</v>
      </c>
      <c r="C9" s="13" t="str">
        <f>SUBSTITUTE(SUBSTITUTE(SUBSTITUTE(SUBSTITUTE(ds_salaries!C9,"MI","Junior Level/ Mid"),"EN","Entry Level"),"SE","Senior Level/ Intermediate"),"EX","Executive Level/ Director")</f>
        <v>Junior Level/ Mid</v>
      </c>
      <c r="D9" s="14" t="str">
        <f>SUBSTITUTE(SUBSTITUTE(SUBSTITUTE(SUBSTITUTE(ds_salaries!D9,"PT","Part Time"),"FT","Full Time"),"CT","Contract"),"FL","Freelance")</f>
        <v>Full Time</v>
      </c>
      <c r="E9" s="13" t="s">
        <v>13</v>
      </c>
      <c r="F9" s="13">
        <v>11000000</v>
      </c>
      <c r="G9" s="13" t="s">
        <v>33</v>
      </c>
      <c r="H9" s="13">
        <v>35735</v>
      </c>
      <c r="I9" s="13" t="s">
        <v>34</v>
      </c>
      <c r="J9" s="13">
        <v>50</v>
      </c>
      <c r="K9" s="13" t="s">
        <v>34</v>
      </c>
      <c r="L9" s="19" t="str">
        <f>SUBSTITUTE(SUBSTITUTE(SUBSTITUTE(ds_salaries!L9,"L","Large"),"S","Small"),"M","Medium")</f>
        <v>Large</v>
      </c>
      <c r="M9" s="14" t="str">
        <f>IF(Table2[[#This Row],[Remote Ratio]]=0,"No remote",IF(Table2[[#This Row],[Remote Ratio]]=50,"Partially remote","Fully Remote"))</f>
        <v>Partially remote</v>
      </c>
    </row>
    <row r="10" spans="1:13" x14ac:dyDescent="0.25">
      <c r="A10" s="17">
        <v>8</v>
      </c>
      <c r="B10" s="14">
        <v>2020</v>
      </c>
      <c r="C10" s="13" t="str">
        <f>SUBSTITUTE(SUBSTITUTE(SUBSTITUTE(SUBSTITUTE(ds_salaries!C10,"MI","Junior Level/ Mid"),"EN","Entry Level"),"SE","Senior Level/ Intermediate"),"EX","Executive Level/ Director")</f>
        <v>Junior Level/ Mid</v>
      </c>
      <c r="D10" s="14" t="str">
        <f>SUBSTITUTE(SUBSTITUTE(SUBSTITUTE(SUBSTITUTE(ds_salaries!D10,"PT","Part Time"),"FT","Full Time"),"CT","Contract"),"FL","Freelance")</f>
        <v>Full Time</v>
      </c>
      <c r="E10" s="14" t="s">
        <v>35</v>
      </c>
      <c r="F10" s="14">
        <v>135000</v>
      </c>
      <c r="G10" s="14" t="s">
        <v>19</v>
      </c>
      <c r="H10" s="14">
        <v>135000</v>
      </c>
      <c r="I10" s="14" t="s">
        <v>29</v>
      </c>
      <c r="J10" s="14">
        <v>100</v>
      </c>
      <c r="K10" s="14" t="s">
        <v>29</v>
      </c>
      <c r="L10" s="19" t="str">
        <f>SUBSTITUTE(SUBSTITUTE(SUBSTITUTE(ds_salaries!L10,"L","Large"),"S","Small"),"M","Medium")</f>
        <v>Large</v>
      </c>
      <c r="M10" s="14" t="str">
        <f>IF(Table2[[#This Row],[Remote Ratio]]=0,"No remote",IF(Table2[[#This Row],[Remote Ratio]]=50,"Partially remote","Fully Remote"))</f>
        <v>Fully Remote</v>
      </c>
    </row>
    <row r="11" spans="1:13" x14ac:dyDescent="0.25">
      <c r="A11" s="18">
        <v>9</v>
      </c>
      <c r="B11" s="13">
        <v>2020</v>
      </c>
      <c r="C11" s="13" t="str">
        <f>SUBSTITUTE(SUBSTITUTE(SUBSTITUTE(SUBSTITUTE(ds_salaries!C11,"MI","Junior Level/ Mid"),"EN","Entry Level"),"SE","Senior Level/ Intermediate"),"EX","Executive Level/ Director")</f>
        <v>Senior Level/ Intermediate</v>
      </c>
      <c r="D11" s="14" t="str">
        <f>SUBSTITUTE(SUBSTITUTE(SUBSTITUTE(SUBSTITUTE(ds_salaries!D11,"PT","Part Time"),"FT","Full Time"),"CT","Contract"),"FL","Freelance")</f>
        <v>Full Time</v>
      </c>
      <c r="E11" s="13" t="s">
        <v>36</v>
      </c>
      <c r="F11" s="13">
        <v>125000</v>
      </c>
      <c r="G11" s="13" t="s">
        <v>19</v>
      </c>
      <c r="H11" s="13">
        <v>125000</v>
      </c>
      <c r="I11" s="13" t="s">
        <v>37</v>
      </c>
      <c r="J11" s="13">
        <v>50</v>
      </c>
      <c r="K11" s="13" t="s">
        <v>37</v>
      </c>
      <c r="L11" s="19" t="str">
        <f>SUBSTITUTE(SUBSTITUTE(SUBSTITUTE(ds_salaries!L11,"L","Large"),"S","Small"),"M","Medium")</f>
        <v>Small</v>
      </c>
      <c r="M11" s="14" t="str">
        <f>IF(Table2[[#This Row],[Remote Ratio]]=0,"No remote",IF(Table2[[#This Row],[Remote Ratio]]=50,"Partially remote","Fully Remote"))</f>
        <v>Partially remote</v>
      </c>
    </row>
    <row r="12" spans="1:13" x14ac:dyDescent="0.25">
      <c r="A12" s="17">
        <v>10</v>
      </c>
      <c r="B12" s="14">
        <v>2020</v>
      </c>
      <c r="C12" s="13" t="str">
        <f>SUBSTITUTE(SUBSTITUTE(SUBSTITUTE(SUBSTITUTE(ds_salaries!C12,"MI","Junior Level/ Mid"),"EN","Entry Level"),"SE","Senior Level/ Intermediate"),"EX","Executive Level/ Director")</f>
        <v>Entry Level</v>
      </c>
      <c r="D12" s="14" t="str">
        <f>SUBSTITUTE(SUBSTITUTE(SUBSTITUTE(SUBSTITUTE(ds_salaries!D12,"PT","Part Time"),"FT","Full Time"),"CT","Contract"),"FL","Freelance")</f>
        <v>Full Time</v>
      </c>
      <c r="E12" s="14" t="s">
        <v>13</v>
      </c>
      <c r="F12" s="14">
        <v>45000</v>
      </c>
      <c r="G12" s="14" t="s">
        <v>14</v>
      </c>
      <c r="H12" s="14">
        <v>51321</v>
      </c>
      <c r="I12" s="14" t="s">
        <v>38</v>
      </c>
      <c r="J12" s="14">
        <v>0</v>
      </c>
      <c r="K12" s="14" t="s">
        <v>38</v>
      </c>
      <c r="L12" s="19" t="str">
        <f>SUBSTITUTE(SUBSTITUTE(SUBSTITUTE(ds_salaries!L12,"L","Large"),"S","Small"),"M","Medium")</f>
        <v>Small</v>
      </c>
      <c r="M12" s="14" t="str">
        <f>IF(Table2[[#This Row],[Remote Ratio]]=0,"No remote",IF(Table2[[#This Row],[Remote Ratio]]=50,"Partially remote","Fully Remote"))</f>
        <v>No remote</v>
      </c>
    </row>
    <row r="13" spans="1:13" x14ac:dyDescent="0.25">
      <c r="A13" s="18">
        <v>11</v>
      </c>
      <c r="B13" s="13">
        <v>2020</v>
      </c>
      <c r="C13" s="13" t="str">
        <f>SUBSTITUTE(SUBSTITUTE(SUBSTITUTE(SUBSTITUTE(ds_salaries!C13,"MI","Junior Level/ Mid"),"EN","Entry Level"),"SE","Senior Level/ Intermediate"),"EX","Executive Level/ Director")</f>
        <v>Junior Level/ Mid</v>
      </c>
      <c r="D13" s="14" t="str">
        <f>SUBSTITUTE(SUBSTITUTE(SUBSTITUTE(SUBSTITUTE(ds_salaries!D13,"PT","Part Time"),"FT","Full Time"),"CT","Contract"),"FL","Freelance")</f>
        <v>Full Time</v>
      </c>
      <c r="E13" s="13" t="s">
        <v>13</v>
      </c>
      <c r="F13" s="13">
        <v>3000000</v>
      </c>
      <c r="G13" s="13" t="s">
        <v>39</v>
      </c>
      <c r="H13" s="13">
        <v>40481</v>
      </c>
      <c r="I13" s="13" t="s">
        <v>40</v>
      </c>
      <c r="J13" s="13">
        <v>0</v>
      </c>
      <c r="K13" s="13" t="s">
        <v>40</v>
      </c>
      <c r="L13" s="19" t="str">
        <f>SUBSTITUTE(SUBSTITUTE(SUBSTITUTE(ds_salaries!L13,"L","Large"),"S","Small"),"M","Medium")</f>
        <v>Large</v>
      </c>
      <c r="M13" s="14" t="str">
        <f>IF(Table2[[#This Row],[Remote Ratio]]=0,"No remote",IF(Table2[[#This Row],[Remote Ratio]]=50,"Partially remote","Fully Remote"))</f>
        <v>No remote</v>
      </c>
    </row>
    <row r="14" spans="1:13" x14ac:dyDescent="0.25">
      <c r="A14" s="17">
        <v>12</v>
      </c>
      <c r="B14" s="14">
        <v>2020</v>
      </c>
      <c r="C14" s="13" t="str">
        <f>SUBSTITUTE(SUBSTITUTE(SUBSTITUTE(SUBSTITUTE(ds_salaries!C14,"MI","Junior Level/ Mid"),"EN","Entry Level"),"SE","Senior Level/ Intermediate"),"EX","Executive Level/ Director")</f>
        <v>Entry Level</v>
      </c>
      <c r="D14" s="14" t="str">
        <f>SUBSTITUTE(SUBSTITUTE(SUBSTITUTE(SUBSTITUTE(ds_salaries!D14,"PT","Part Time"),"FT","Full Time"),"CT","Contract"),"FL","Freelance")</f>
        <v>Full Time</v>
      </c>
      <c r="E14" s="14" t="s">
        <v>13</v>
      </c>
      <c r="F14" s="14">
        <v>35000</v>
      </c>
      <c r="G14" s="14" t="s">
        <v>14</v>
      </c>
      <c r="H14" s="14">
        <v>39916</v>
      </c>
      <c r="I14" s="14" t="s">
        <v>38</v>
      </c>
      <c r="J14" s="14">
        <v>0</v>
      </c>
      <c r="K14" s="14" t="s">
        <v>38</v>
      </c>
      <c r="L14" s="19" t="str">
        <f>SUBSTITUTE(SUBSTITUTE(SUBSTITUTE(ds_salaries!L14,"L","Large"),"S","Small"),"M","Medium")</f>
        <v>Medium</v>
      </c>
      <c r="M14" s="14" t="str">
        <f>IF(Table2[[#This Row],[Remote Ratio]]=0,"No remote",IF(Table2[[#This Row],[Remote Ratio]]=50,"Partially remote","Fully Remote"))</f>
        <v>No remote</v>
      </c>
    </row>
    <row r="15" spans="1:13" x14ac:dyDescent="0.25">
      <c r="A15" s="18">
        <v>13</v>
      </c>
      <c r="B15" s="13">
        <v>2020</v>
      </c>
      <c r="C15" s="13" t="str">
        <f>SUBSTITUTE(SUBSTITUTE(SUBSTITUTE(SUBSTITUTE(ds_salaries!C15,"MI","Junior Level/ Mid"),"EN","Entry Level"),"SE","Senior Level/ Intermediate"),"EX","Executive Level/ Director")</f>
        <v>Junior Level/ Mid</v>
      </c>
      <c r="D15" s="14" t="str">
        <f>SUBSTITUTE(SUBSTITUTE(SUBSTITUTE(SUBSTITUTE(ds_salaries!D15,"PT","Part Time"),"FT","Full Time"),"CT","Contract"),"FL","Freelance")</f>
        <v>Full Time</v>
      </c>
      <c r="E15" s="13" t="s">
        <v>41</v>
      </c>
      <c r="F15" s="13">
        <v>87000</v>
      </c>
      <c r="G15" s="13" t="s">
        <v>19</v>
      </c>
      <c r="H15" s="13">
        <v>87000</v>
      </c>
      <c r="I15" s="13" t="s">
        <v>29</v>
      </c>
      <c r="J15" s="13">
        <v>100</v>
      </c>
      <c r="K15" s="13" t="s">
        <v>29</v>
      </c>
      <c r="L15" s="19" t="str">
        <f>SUBSTITUTE(SUBSTITUTE(SUBSTITUTE(ds_salaries!L15,"L","Large"),"S","Small"),"M","Medium")</f>
        <v>Large</v>
      </c>
      <c r="M15" s="14" t="str">
        <f>IF(Table2[[#This Row],[Remote Ratio]]=0,"No remote",IF(Table2[[#This Row],[Remote Ratio]]=50,"Partially remote","Fully Remote"))</f>
        <v>Fully Remote</v>
      </c>
    </row>
    <row r="16" spans="1:13" x14ac:dyDescent="0.25">
      <c r="A16" s="17">
        <v>14</v>
      </c>
      <c r="B16" s="14">
        <v>2020</v>
      </c>
      <c r="C16" s="13" t="str">
        <f>SUBSTITUTE(SUBSTITUTE(SUBSTITUTE(SUBSTITUTE(ds_salaries!C16,"MI","Junior Level/ Mid"),"EN","Entry Level"),"SE","Senior Level/ Intermediate"),"EX","Executive Level/ Director")</f>
        <v>Junior Level/ Mid</v>
      </c>
      <c r="D16" s="14" t="str">
        <f>SUBSTITUTE(SUBSTITUTE(SUBSTITUTE(SUBSTITUTE(ds_salaries!D16,"PT","Part Time"),"FT","Full Time"),"CT","Contract"),"FL","Freelance")</f>
        <v>Full Time</v>
      </c>
      <c r="E16" s="14" t="s">
        <v>31</v>
      </c>
      <c r="F16" s="14">
        <v>85000</v>
      </c>
      <c r="G16" s="14" t="s">
        <v>19</v>
      </c>
      <c r="H16" s="14">
        <v>85000</v>
      </c>
      <c r="I16" s="14" t="s">
        <v>29</v>
      </c>
      <c r="J16" s="14">
        <v>100</v>
      </c>
      <c r="K16" s="14" t="s">
        <v>29</v>
      </c>
      <c r="L16" s="19" t="str">
        <f>SUBSTITUTE(SUBSTITUTE(SUBSTITUTE(ds_salaries!L16,"L","Large"),"S","Small"),"M","Medium")</f>
        <v>Large</v>
      </c>
      <c r="M16" s="14" t="str">
        <f>IF(Table2[[#This Row],[Remote Ratio]]=0,"No remote",IF(Table2[[#This Row],[Remote Ratio]]=50,"Partially remote","Fully Remote"))</f>
        <v>Fully Remote</v>
      </c>
    </row>
    <row r="17" spans="1:13" x14ac:dyDescent="0.25">
      <c r="A17" s="18">
        <v>15</v>
      </c>
      <c r="B17" s="13">
        <v>2020</v>
      </c>
      <c r="C17" s="13" t="str">
        <f>SUBSTITUTE(SUBSTITUTE(SUBSTITUTE(SUBSTITUTE(ds_salaries!C17,"MI","Junior Level/ Mid"),"EN","Entry Level"),"SE","Senior Level/ Intermediate"),"EX","Executive Level/ Director")</f>
        <v>Junior Level/ Mid</v>
      </c>
      <c r="D17" s="14" t="str">
        <f>SUBSTITUTE(SUBSTITUTE(SUBSTITUTE(SUBSTITUTE(ds_salaries!D17,"PT","Part Time"),"FT","Full Time"),"CT","Contract"),"FL","Freelance")</f>
        <v>Full Time</v>
      </c>
      <c r="E17" s="13" t="s">
        <v>31</v>
      </c>
      <c r="F17" s="13">
        <v>8000</v>
      </c>
      <c r="G17" s="13" t="s">
        <v>19</v>
      </c>
      <c r="H17" s="13">
        <v>8000</v>
      </c>
      <c r="I17" s="13" t="s">
        <v>42</v>
      </c>
      <c r="J17" s="13">
        <v>50</v>
      </c>
      <c r="K17" s="13" t="s">
        <v>42</v>
      </c>
      <c r="L17" s="19" t="str">
        <f>SUBSTITUTE(SUBSTITUTE(SUBSTITUTE(ds_salaries!L17,"L","Large"),"S","Small"),"M","Medium")</f>
        <v>Large</v>
      </c>
      <c r="M17" s="14" t="str">
        <f>IF(Table2[[#This Row],[Remote Ratio]]=0,"No remote",IF(Table2[[#This Row],[Remote Ratio]]=50,"Partially remote","Fully Remote"))</f>
        <v>Partially remote</v>
      </c>
    </row>
    <row r="18" spans="1:13" x14ac:dyDescent="0.25">
      <c r="A18" s="17">
        <v>16</v>
      </c>
      <c r="B18" s="14">
        <v>2020</v>
      </c>
      <c r="C18" s="13" t="str">
        <f>SUBSTITUTE(SUBSTITUTE(SUBSTITUTE(SUBSTITUTE(ds_salaries!C18,"MI","Junior Level/ Mid"),"EN","Entry Level"),"SE","Senior Level/ Intermediate"),"EX","Executive Level/ Director")</f>
        <v>Entry Level</v>
      </c>
      <c r="D18" s="14" t="str">
        <f>SUBSTITUTE(SUBSTITUTE(SUBSTITUTE(SUBSTITUTE(ds_salaries!D18,"PT","Part Time"),"FT","Full Time"),"CT","Contract"),"FL","Freelance")</f>
        <v>Full Time</v>
      </c>
      <c r="E18" s="14" t="s">
        <v>43</v>
      </c>
      <c r="F18" s="14">
        <v>4450000</v>
      </c>
      <c r="G18" s="14" t="s">
        <v>44</v>
      </c>
      <c r="H18" s="14">
        <v>41689</v>
      </c>
      <c r="I18" s="14" t="s">
        <v>20</v>
      </c>
      <c r="J18" s="14">
        <v>100</v>
      </c>
      <c r="K18" s="14" t="s">
        <v>20</v>
      </c>
      <c r="L18" s="19" t="str">
        <f>SUBSTITUTE(SUBSTITUTE(SUBSTITUTE(ds_salaries!L18,"L","Large"),"S","Small"),"M","Medium")</f>
        <v>Small</v>
      </c>
      <c r="M18" s="14" t="str">
        <f>IF(Table2[[#This Row],[Remote Ratio]]=0,"No remote",IF(Table2[[#This Row],[Remote Ratio]]=50,"Partially remote","Fully Remote"))</f>
        <v>Fully Remote</v>
      </c>
    </row>
    <row r="19" spans="1:13" x14ac:dyDescent="0.25">
      <c r="A19" s="18">
        <v>17</v>
      </c>
      <c r="B19" s="13">
        <v>2020</v>
      </c>
      <c r="C19" s="13" t="str">
        <f>SUBSTITUTE(SUBSTITUTE(SUBSTITUTE(SUBSTITUTE(ds_salaries!C19,"MI","Junior Level/ Mid"),"EN","Entry Level"),"SE","Senior Level/ Intermediate"),"EX","Executive Level/ Director")</f>
        <v>Senior Level/ Intermediate</v>
      </c>
      <c r="D19" s="14" t="str">
        <f>SUBSTITUTE(SUBSTITUTE(SUBSTITUTE(SUBSTITUTE(ds_salaries!D19,"PT","Part Time"),"FT","Full Time"),"CT","Contract"),"FL","Freelance")</f>
        <v>Full Time</v>
      </c>
      <c r="E19" s="13" t="s">
        <v>22</v>
      </c>
      <c r="F19" s="13">
        <v>100000</v>
      </c>
      <c r="G19" s="13" t="s">
        <v>14</v>
      </c>
      <c r="H19" s="13">
        <v>114047</v>
      </c>
      <c r="I19" s="13" t="s">
        <v>45</v>
      </c>
      <c r="J19" s="13">
        <v>100</v>
      </c>
      <c r="K19" s="13" t="s">
        <v>24</v>
      </c>
      <c r="L19" s="19" t="str">
        <f>SUBSTITUTE(SUBSTITUTE(SUBSTITUTE(ds_salaries!L19,"L","Large"),"S","Small"),"M","Medium")</f>
        <v>Small</v>
      </c>
      <c r="M19" s="14" t="str">
        <f>IF(Table2[[#This Row],[Remote Ratio]]=0,"No remote",IF(Table2[[#This Row],[Remote Ratio]]=50,"Partially remote","Fully Remote"))</f>
        <v>Fully Remote</v>
      </c>
    </row>
    <row r="20" spans="1:13" x14ac:dyDescent="0.25">
      <c r="A20" s="17">
        <v>18</v>
      </c>
      <c r="B20" s="14">
        <v>2020</v>
      </c>
      <c r="C20" s="13" t="str">
        <f>SUBSTITUTE(SUBSTITUTE(SUBSTITUTE(SUBSTITUTE(ds_salaries!C20,"MI","Junior Level/ Mid"),"EN","Entry Level"),"SE","Senior Level/ Intermediate"),"EX","Executive Level/ Director")</f>
        <v>Entry Level</v>
      </c>
      <c r="D20" s="14" t="str">
        <f>SUBSTITUTE(SUBSTITUTE(SUBSTITUTE(SUBSTITUTE(ds_salaries!D20,"PT","Part Time"),"FT","Full Time"),"CT","Contract"),"FL","Freelance")</f>
        <v>Full Time</v>
      </c>
      <c r="E20" s="14" t="s">
        <v>46</v>
      </c>
      <c r="F20" s="14">
        <v>423000</v>
      </c>
      <c r="G20" s="14" t="s">
        <v>39</v>
      </c>
      <c r="H20" s="14">
        <v>5707</v>
      </c>
      <c r="I20" s="14" t="s">
        <v>40</v>
      </c>
      <c r="J20" s="14">
        <v>50</v>
      </c>
      <c r="K20" s="14" t="s">
        <v>40</v>
      </c>
      <c r="L20" s="19" t="str">
        <f>SUBSTITUTE(SUBSTITUTE(SUBSTITUTE(ds_salaries!L20,"L","Large"),"S","Small"),"M","Medium")</f>
        <v>Medium</v>
      </c>
      <c r="M20" s="14" t="str">
        <f>IF(Table2[[#This Row],[Remote Ratio]]=0,"No remote",IF(Table2[[#This Row],[Remote Ratio]]=50,"Partially remote","Fully Remote"))</f>
        <v>Partially remote</v>
      </c>
    </row>
    <row r="21" spans="1:13" x14ac:dyDescent="0.25">
      <c r="A21" s="18">
        <v>19</v>
      </c>
      <c r="B21" s="13">
        <v>2020</v>
      </c>
      <c r="C21" s="13" t="str">
        <f>SUBSTITUTE(SUBSTITUTE(SUBSTITUTE(SUBSTITUTE(ds_salaries!C21,"MI","Junior Level/ Mid"),"EN","Entry Level"),"SE","Senior Level/ Intermediate"),"EX","Executive Level/ Director")</f>
        <v>Junior Level/ Mid</v>
      </c>
      <c r="D21" s="14" t="str">
        <f>SUBSTITUTE(SUBSTITUTE(SUBSTITUTE(SUBSTITUTE(ds_salaries!D21,"PT","Part Time"),"FT","Full Time"),"CT","Contract"),"FL","Freelance")</f>
        <v>Full Time</v>
      </c>
      <c r="E21" s="13" t="s">
        <v>36</v>
      </c>
      <c r="F21" s="13">
        <v>56000</v>
      </c>
      <c r="G21" s="13" t="s">
        <v>19</v>
      </c>
      <c r="H21" s="13">
        <v>56000</v>
      </c>
      <c r="I21" s="13" t="s">
        <v>47</v>
      </c>
      <c r="J21" s="13">
        <v>100</v>
      </c>
      <c r="K21" s="13" t="s">
        <v>29</v>
      </c>
      <c r="L21" s="19" t="str">
        <f>SUBSTITUTE(SUBSTITUTE(SUBSTITUTE(ds_salaries!L21,"L","Large"),"S","Small"),"M","Medium")</f>
        <v>Medium</v>
      </c>
      <c r="M21" s="14" t="str">
        <f>IF(Table2[[#This Row],[Remote Ratio]]=0,"No remote",IF(Table2[[#This Row],[Remote Ratio]]=50,"Partially remote","Fully Remote"))</f>
        <v>Fully Remote</v>
      </c>
    </row>
    <row r="22" spans="1:13" x14ac:dyDescent="0.25">
      <c r="A22" s="17">
        <v>20</v>
      </c>
      <c r="B22" s="14">
        <v>2020</v>
      </c>
      <c r="C22" s="13" t="str">
        <f>SUBSTITUTE(SUBSTITUTE(SUBSTITUTE(SUBSTITUTE(ds_salaries!C22,"MI","Junior Level/ Mid"),"EN","Entry Level"),"SE","Senior Level/ Intermediate"),"EX","Executive Level/ Director")</f>
        <v>Junior Level/ Mid</v>
      </c>
      <c r="D22" s="14" t="str">
        <f>SUBSTITUTE(SUBSTITUTE(SUBSTITUTE(SUBSTITUTE(ds_salaries!D22,"PT","Part Time"),"FT","Full Time"),"CT","Contract"),"FL","Freelance")</f>
        <v>Full Time</v>
      </c>
      <c r="E22" s="14" t="s">
        <v>28</v>
      </c>
      <c r="F22" s="14">
        <v>299000</v>
      </c>
      <c r="G22" s="14" t="s">
        <v>48</v>
      </c>
      <c r="H22" s="14">
        <v>43331</v>
      </c>
      <c r="I22" s="14" t="s">
        <v>49</v>
      </c>
      <c r="J22" s="14">
        <v>0</v>
      </c>
      <c r="K22" s="14" t="s">
        <v>49</v>
      </c>
      <c r="L22" s="19" t="str">
        <f>SUBSTITUTE(SUBSTITUTE(SUBSTITUTE(ds_salaries!L22,"L","Large"),"S","Small"),"M","Medium")</f>
        <v>Medium</v>
      </c>
      <c r="M22" s="14" t="str">
        <f>IF(Table2[[#This Row],[Remote Ratio]]=0,"No remote",IF(Table2[[#This Row],[Remote Ratio]]=50,"Partially remote","Fully Remote"))</f>
        <v>No remote</v>
      </c>
    </row>
    <row r="23" spans="1:13" x14ac:dyDescent="0.25">
      <c r="A23" s="18">
        <v>21</v>
      </c>
      <c r="B23" s="13">
        <v>2020</v>
      </c>
      <c r="C23" s="13" t="str">
        <f>SUBSTITUTE(SUBSTITUTE(SUBSTITUTE(SUBSTITUTE(ds_salaries!C23,"MI","Junior Level/ Mid"),"EN","Entry Level"),"SE","Senior Level/ Intermediate"),"EX","Executive Level/ Director")</f>
        <v>Junior Level/ Mid</v>
      </c>
      <c r="D23" s="14" t="str">
        <f>SUBSTITUTE(SUBSTITUTE(SUBSTITUTE(SUBSTITUTE(ds_salaries!D23,"PT","Part Time"),"FT","Full Time"),"CT","Contract"),"FL","Freelance")</f>
        <v>Full Time</v>
      </c>
      <c r="E23" s="13" t="s">
        <v>26</v>
      </c>
      <c r="F23" s="13">
        <v>450000</v>
      </c>
      <c r="G23" s="13" t="s">
        <v>39</v>
      </c>
      <c r="H23" s="13">
        <v>6072</v>
      </c>
      <c r="I23" s="13" t="s">
        <v>40</v>
      </c>
      <c r="J23" s="13">
        <v>100</v>
      </c>
      <c r="K23" s="13" t="s">
        <v>40</v>
      </c>
      <c r="L23" s="19" t="str">
        <f>SUBSTITUTE(SUBSTITUTE(SUBSTITUTE(ds_salaries!L23,"L","Large"),"S","Small"),"M","Medium")</f>
        <v>Large</v>
      </c>
      <c r="M23" s="14" t="str">
        <f>IF(Table2[[#This Row],[Remote Ratio]]=0,"No remote",IF(Table2[[#This Row],[Remote Ratio]]=50,"Partially remote","Fully Remote"))</f>
        <v>Fully Remote</v>
      </c>
    </row>
    <row r="24" spans="1:13" x14ac:dyDescent="0.25">
      <c r="A24" s="17">
        <v>22</v>
      </c>
      <c r="B24" s="14">
        <v>2020</v>
      </c>
      <c r="C24" s="13" t="str">
        <f>SUBSTITUTE(SUBSTITUTE(SUBSTITUTE(SUBSTITUTE(ds_salaries!C24,"MI","Junior Level/ Mid"),"EN","Entry Level"),"SE","Senior Level/ Intermediate"),"EX","Executive Level/ Director")</f>
        <v>Senior Level/ Intermediate</v>
      </c>
      <c r="D24" s="14" t="str">
        <f>SUBSTITUTE(SUBSTITUTE(SUBSTITUTE(SUBSTITUTE(ds_salaries!D24,"PT","Part Time"),"FT","Full Time"),"CT","Contract"),"FL","Freelance")</f>
        <v>Full Time</v>
      </c>
      <c r="E24" s="14" t="s">
        <v>43</v>
      </c>
      <c r="F24" s="14">
        <v>42000</v>
      </c>
      <c r="G24" s="14" t="s">
        <v>14</v>
      </c>
      <c r="H24" s="14">
        <v>47899</v>
      </c>
      <c r="I24" s="14" t="s">
        <v>50</v>
      </c>
      <c r="J24" s="14">
        <v>50</v>
      </c>
      <c r="K24" s="14" t="s">
        <v>50</v>
      </c>
      <c r="L24" s="19" t="str">
        <f>SUBSTITUTE(SUBSTITUTE(SUBSTITUTE(ds_salaries!L24,"L","Large"),"S","Small"),"M","Medium")</f>
        <v>Large</v>
      </c>
      <c r="M24" s="14" t="str">
        <f>IF(Table2[[#This Row],[Remote Ratio]]=0,"No remote",IF(Table2[[#This Row],[Remote Ratio]]=50,"Partially remote","Fully Remote"))</f>
        <v>Partially remote</v>
      </c>
    </row>
    <row r="25" spans="1:13" x14ac:dyDescent="0.25">
      <c r="A25" s="18">
        <v>23</v>
      </c>
      <c r="B25" s="13">
        <v>2020</v>
      </c>
      <c r="C25" s="13" t="str">
        <f>SUBSTITUTE(SUBSTITUTE(SUBSTITUTE(SUBSTITUTE(ds_salaries!C25,"MI","Junior Level/ Mid"),"EN","Entry Level"),"SE","Senior Level/ Intermediate"),"EX","Executive Level/ Director")</f>
        <v>Junior Level/ Mid</v>
      </c>
      <c r="D25" s="14" t="str">
        <f>SUBSTITUTE(SUBSTITUTE(SUBSTITUTE(SUBSTITUTE(ds_salaries!D25,"PT","Part Time"),"FT","Full Time"),"CT","Contract"),"FL","Freelance")</f>
        <v>Full Time</v>
      </c>
      <c r="E25" s="13" t="s">
        <v>51</v>
      </c>
      <c r="F25" s="13">
        <v>98000</v>
      </c>
      <c r="G25" s="13" t="s">
        <v>19</v>
      </c>
      <c r="H25" s="13">
        <v>98000</v>
      </c>
      <c r="I25" s="13" t="s">
        <v>29</v>
      </c>
      <c r="J25" s="13">
        <v>0</v>
      </c>
      <c r="K25" s="13" t="s">
        <v>29</v>
      </c>
      <c r="L25" s="19" t="str">
        <f>SUBSTITUTE(SUBSTITUTE(SUBSTITUTE(ds_salaries!L25,"L","Large"),"S","Small"),"M","Medium")</f>
        <v>Medium</v>
      </c>
      <c r="M25" s="14" t="str">
        <f>IF(Table2[[#This Row],[Remote Ratio]]=0,"No remote",IF(Table2[[#This Row],[Remote Ratio]]=50,"Partially remote","Fully Remote"))</f>
        <v>No remote</v>
      </c>
    </row>
    <row r="26" spans="1:13" x14ac:dyDescent="0.25">
      <c r="A26" s="17">
        <v>24</v>
      </c>
      <c r="B26" s="14">
        <v>2020</v>
      </c>
      <c r="C26" s="13" t="str">
        <f>SUBSTITUTE(SUBSTITUTE(SUBSTITUTE(SUBSTITUTE(ds_salaries!C26,"MI","Junior Level/ Mid"),"EN","Entry Level"),"SE","Senior Level/ Intermediate"),"EX","Executive Level/ Director")</f>
        <v>Junior Level/ Mid</v>
      </c>
      <c r="D26" s="14" t="str">
        <f>SUBSTITUTE(SUBSTITUTE(SUBSTITUTE(SUBSTITUTE(ds_salaries!D26,"PT","Part Time"),"FT","Full Time"),"CT","Contract"),"FL","Freelance")</f>
        <v>Full Time</v>
      </c>
      <c r="E26" s="14" t="s">
        <v>32</v>
      </c>
      <c r="F26" s="14">
        <v>115000</v>
      </c>
      <c r="G26" s="14" t="s">
        <v>19</v>
      </c>
      <c r="H26" s="14">
        <v>115000</v>
      </c>
      <c r="I26" s="14" t="s">
        <v>52</v>
      </c>
      <c r="J26" s="14">
        <v>0</v>
      </c>
      <c r="K26" s="14" t="s">
        <v>52</v>
      </c>
      <c r="L26" s="19" t="str">
        <f>SUBSTITUTE(SUBSTITUTE(SUBSTITUTE(ds_salaries!L26,"L","Large"),"S","Small"),"M","Medium")</f>
        <v>Large</v>
      </c>
      <c r="M26" s="14" t="str">
        <f>IF(Table2[[#This Row],[Remote Ratio]]=0,"No remote",IF(Table2[[#This Row],[Remote Ratio]]=50,"Partially remote","Fully Remote"))</f>
        <v>No remote</v>
      </c>
    </row>
    <row r="27" spans="1:13" x14ac:dyDescent="0.25">
      <c r="A27" s="18">
        <v>25</v>
      </c>
      <c r="B27" s="13">
        <v>2020</v>
      </c>
      <c r="C27" s="13" t="str">
        <f>SUBSTITUTE(SUBSTITUTE(SUBSTITUTE(SUBSTITUTE(ds_salaries!C27,"MI","Junior Level/ Mid"),"EN","Entry Level"),"SE","Senior Level/ Intermediate"),"EX","Executive Level/ Director")</f>
        <v>Executive Level/ Director</v>
      </c>
      <c r="D27" s="14" t="str">
        <f>SUBSTITUTE(SUBSTITUTE(SUBSTITUTE(SUBSTITUTE(ds_salaries!D27,"PT","Part Time"),"FT","Full Time"),"CT","Contract"),"FL","Freelance")</f>
        <v>Full Time</v>
      </c>
      <c r="E27" s="13" t="s">
        <v>54</v>
      </c>
      <c r="F27" s="13">
        <v>325000</v>
      </c>
      <c r="G27" s="13" t="s">
        <v>19</v>
      </c>
      <c r="H27" s="13">
        <v>325000</v>
      </c>
      <c r="I27" s="13" t="s">
        <v>29</v>
      </c>
      <c r="J27" s="13">
        <v>100</v>
      </c>
      <c r="K27" s="13" t="s">
        <v>29</v>
      </c>
      <c r="L27" s="19" t="str">
        <f>SUBSTITUTE(SUBSTITUTE(SUBSTITUTE(ds_salaries!L27,"L","Large"),"S","Small"),"M","Medium")</f>
        <v>Large</v>
      </c>
      <c r="M27" s="14" t="str">
        <f>IF(Table2[[#This Row],[Remote Ratio]]=0,"No remote",IF(Table2[[#This Row],[Remote Ratio]]=50,"Partially remote","Fully Remote"))</f>
        <v>Fully Remote</v>
      </c>
    </row>
    <row r="28" spans="1:13" x14ac:dyDescent="0.25">
      <c r="A28" s="17">
        <v>26</v>
      </c>
      <c r="B28" s="14">
        <v>2020</v>
      </c>
      <c r="C28" s="13" t="str">
        <f>SUBSTITUTE(SUBSTITUTE(SUBSTITUTE(SUBSTITUTE(ds_salaries!C28,"MI","Junior Level/ Mid"),"EN","Entry Level"),"SE","Senior Level/ Intermediate"),"EX","Executive Level/ Director")</f>
        <v>Entry Level</v>
      </c>
      <c r="D28" s="14" t="str">
        <f>SUBSTITUTE(SUBSTITUTE(SUBSTITUTE(SUBSTITUTE(ds_salaries!D28,"PT","Part Time"),"FT","Full Time"),"CT","Contract"),"FL","Freelance")</f>
        <v>Full Time</v>
      </c>
      <c r="E28" s="14" t="s">
        <v>55</v>
      </c>
      <c r="F28" s="14">
        <v>42000</v>
      </c>
      <c r="G28" s="14" t="s">
        <v>19</v>
      </c>
      <c r="H28" s="14">
        <v>42000</v>
      </c>
      <c r="I28" s="14" t="s">
        <v>56</v>
      </c>
      <c r="J28" s="14">
        <v>50</v>
      </c>
      <c r="K28" s="14" t="s">
        <v>56</v>
      </c>
      <c r="L28" s="19" t="str">
        <f>SUBSTITUTE(SUBSTITUTE(SUBSTITUTE(ds_salaries!L28,"L","Large"),"S","Small"),"M","Medium")</f>
        <v>Large</v>
      </c>
      <c r="M28" s="14" t="str">
        <f>IF(Table2[[#This Row],[Remote Ratio]]=0,"No remote",IF(Table2[[#This Row],[Remote Ratio]]=50,"Partially remote","Fully Remote"))</f>
        <v>Partially remote</v>
      </c>
    </row>
    <row r="29" spans="1:13" x14ac:dyDescent="0.25">
      <c r="A29" s="18">
        <v>27</v>
      </c>
      <c r="B29" s="13">
        <v>2020</v>
      </c>
      <c r="C29" s="13" t="str">
        <f>SUBSTITUTE(SUBSTITUTE(SUBSTITUTE(SUBSTITUTE(ds_salaries!C29,"MI","Junior Level/ Mid"),"EN","Entry Level"),"SE","Senior Level/ Intermediate"),"EX","Executive Level/ Director")</f>
        <v>Senior Level/ Intermediate</v>
      </c>
      <c r="D29" s="14" t="str">
        <f>SUBSTITUTE(SUBSTITUTE(SUBSTITUTE(SUBSTITUTE(ds_salaries!D29,"PT","Part Time"),"FT","Full Time"),"CT","Contract"),"FL","Freelance")</f>
        <v>Full Time</v>
      </c>
      <c r="E29" s="13" t="s">
        <v>43</v>
      </c>
      <c r="F29" s="13">
        <v>720000</v>
      </c>
      <c r="G29" s="13" t="s">
        <v>57</v>
      </c>
      <c r="H29" s="13">
        <v>33511</v>
      </c>
      <c r="I29" s="13" t="s">
        <v>58</v>
      </c>
      <c r="J29" s="13">
        <v>0</v>
      </c>
      <c r="K29" s="13" t="s">
        <v>58</v>
      </c>
      <c r="L29" s="19" t="str">
        <f>SUBSTITUTE(SUBSTITUTE(SUBSTITUTE(ds_salaries!L29,"L","Large"),"S","Small"),"M","Medium")</f>
        <v>Small</v>
      </c>
      <c r="M29" s="14" t="str">
        <f>IF(Table2[[#This Row],[Remote Ratio]]=0,"No remote",IF(Table2[[#This Row],[Remote Ratio]]=50,"Partially remote","Fully Remote"))</f>
        <v>No remote</v>
      </c>
    </row>
    <row r="30" spans="1:13" x14ac:dyDescent="0.25">
      <c r="A30" s="17">
        <v>28</v>
      </c>
      <c r="B30" s="14">
        <v>2020</v>
      </c>
      <c r="C30" s="13" t="str">
        <f>SUBSTITUTE(SUBSTITUTE(SUBSTITUTE(SUBSTITUTE(ds_salaries!C30,"MI","Junior Level/ Mid"),"EN","Entry Level"),"SE","Senior Level/ Intermediate"),"EX","Executive Level/ Director")</f>
        <v>Entry Level</v>
      </c>
      <c r="D30" s="14" t="str">
        <f>SUBSTITUTE(SUBSTITUTE(SUBSTITUTE(SUBSTITUTE(ds_salaries!D30,"PT","Part Time"),"FT","Full Time"),"CT","Contract"),"FL","Freelance")</f>
        <v>Contract</v>
      </c>
      <c r="E30" s="14" t="s">
        <v>35</v>
      </c>
      <c r="F30" s="14">
        <v>100000</v>
      </c>
      <c r="G30" s="14" t="s">
        <v>19</v>
      </c>
      <c r="H30" s="14">
        <v>100000</v>
      </c>
      <c r="I30" s="14" t="s">
        <v>29</v>
      </c>
      <c r="J30" s="14">
        <v>100</v>
      </c>
      <c r="K30" s="14" t="s">
        <v>29</v>
      </c>
      <c r="L30" s="19" t="str">
        <f>SUBSTITUTE(SUBSTITUTE(SUBSTITUTE(ds_salaries!L30,"L","Large"),"S","Small"),"M","Medium")</f>
        <v>Large</v>
      </c>
      <c r="M30" s="14" t="str">
        <f>IF(Table2[[#This Row],[Remote Ratio]]=0,"No remote",IF(Table2[[#This Row],[Remote Ratio]]=50,"Partially remote","Fully Remote"))</f>
        <v>Fully Remote</v>
      </c>
    </row>
    <row r="31" spans="1:13" x14ac:dyDescent="0.25">
      <c r="A31" s="18">
        <v>29</v>
      </c>
      <c r="B31" s="13">
        <v>2020</v>
      </c>
      <c r="C31" s="13" t="str">
        <f>SUBSTITUTE(SUBSTITUTE(SUBSTITUTE(SUBSTITUTE(ds_salaries!C31,"MI","Junior Level/ Mid"),"EN","Entry Level"),"SE","Senior Level/ Intermediate"),"EX","Executive Level/ Director")</f>
        <v>Senior Level/ Intermediate</v>
      </c>
      <c r="D31" s="14" t="str">
        <f>SUBSTITUTE(SUBSTITUTE(SUBSTITUTE(SUBSTITUTE(ds_salaries!D31,"PT","Part Time"),"FT","Full Time"),"CT","Contract"),"FL","Freelance")</f>
        <v>Full Time</v>
      </c>
      <c r="E31" s="13" t="s">
        <v>60</v>
      </c>
      <c r="F31" s="13">
        <v>157000</v>
      </c>
      <c r="G31" s="13" t="s">
        <v>61</v>
      </c>
      <c r="H31" s="13">
        <v>117104</v>
      </c>
      <c r="I31" s="13" t="s">
        <v>62</v>
      </c>
      <c r="J31" s="13">
        <v>50</v>
      </c>
      <c r="K31" s="13" t="s">
        <v>62</v>
      </c>
      <c r="L31" s="19" t="str">
        <f>SUBSTITUTE(SUBSTITUTE(SUBSTITUTE(ds_salaries!L31,"L","Large"),"S","Small"),"M","Medium")</f>
        <v>Large</v>
      </c>
      <c r="M31" s="14" t="str">
        <f>IF(Table2[[#This Row],[Remote Ratio]]=0,"No remote",IF(Table2[[#This Row],[Remote Ratio]]=50,"Partially remote","Fully Remote"))</f>
        <v>Partially remote</v>
      </c>
    </row>
    <row r="32" spans="1:13" x14ac:dyDescent="0.25">
      <c r="A32" s="17">
        <v>30</v>
      </c>
      <c r="B32" s="14">
        <v>2020</v>
      </c>
      <c r="C32" s="13" t="str">
        <f>SUBSTITUTE(SUBSTITUTE(SUBSTITUTE(SUBSTITUTE(ds_salaries!C32,"MI","Junior Level/ Mid"),"EN","Entry Level"),"SE","Senior Level/ Intermediate"),"EX","Executive Level/ Director")</f>
        <v>Junior Level/ Mid</v>
      </c>
      <c r="D32" s="14" t="str">
        <f>SUBSTITUTE(SUBSTITUTE(SUBSTITUTE(SUBSTITUTE(ds_salaries!D32,"PT","Part Time"),"FT","Full Time"),"CT","Contract"),"FL","Freelance")</f>
        <v>Full Time</v>
      </c>
      <c r="E32" s="14" t="s">
        <v>63</v>
      </c>
      <c r="F32" s="14">
        <v>51999</v>
      </c>
      <c r="G32" s="14" t="s">
        <v>14</v>
      </c>
      <c r="H32" s="14">
        <v>59303</v>
      </c>
      <c r="I32" s="14" t="s">
        <v>15</v>
      </c>
      <c r="J32" s="14">
        <v>100</v>
      </c>
      <c r="K32" s="14" t="s">
        <v>15</v>
      </c>
      <c r="L32" s="19" t="str">
        <f>SUBSTITUTE(SUBSTITUTE(SUBSTITUTE(ds_salaries!L32,"L","Large"),"S","Small"),"M","Medium")</f>
        <v>Small</v>
      </c>
      <c r="M32" s="14" t="str">
        <f>IF(Table2[[#This Row],[Remote Ratio]]=0,"No remote",IF(Table2[[#This Row],[Remote Ratio]]=50,"Partially remote","Fully Remote"))</f>
        <v>Fully Remote</v>
      </c>
    </row>
    <row r="33" spans="1:13" x14ac:dyDescent="0.25">
      <c r="A33" s="18">
        <v>31</v>
      </c>
      <c r="B33" s="13">
        <v>2020</v>
      </c>
      <c r="C33" s="13" t="str">
        <f>SUBSTITUTE(SUBSTITUTE(SUBSTITUTE(SUBSTITUTE(ds_salaries!C33,"MI","Junior Level/ Mid"),"EN","Entry Level"),"SE","Senior Level/ Intermediate"),"EX","Executive Level/ Director")</f>
        <v>Entry Level</v>
      </c>
      <c r="D33" s="14" t="str">
        <f>SUBSTITUTE(SUBSTITUTE(SUBSTITUTE(SUBSTITUTE(ds_salaries!D33,"PT","Part Time"),"FT","Full Time"),"CT","Contract"),"FL","Freelance")</f>
        <v>Full Time</v>
      </c>
      <c r="E33" s="13" t="s">
        <v>22</v>
      </c>
      <c r="F33" s="13">
        <v>70000</v>
      </c>
      <c r="G33" s="13" t="s">
        <v>19</v>
      </c>
      <c r="H33" s="13">
        <v>70000</v>
      </c>
      <c r="I33" s="13" t="s">
        <v>29</v>
      </c>
      <c r="J33" s="13">
        <v>100</v>
      </c>
      <c r="K33" s="13" t="s">
        <v>29</v>
      </c>
      <c r="L33" s="19" t="str">
        <f>SUBSTITUTE(SUBSTITUTE(SUBSTITUTE(ds_salaries!L33,"L","Large"),"S","Small"),"M","Medium")</f>
        <v>Large</v>
      </c>
      <c r="M33" s="14" t="str">
        <f>IF(Table2[[#This Row],[Remote Ratio]]=0,"No remote",IF(Table2[[#This Row],[Remote Ratio]]=50,"Partially remote","Fully Remote"))</f>
        <v>Fully Remote</v>
      </c>
    </row>
    <row r="34" spans="1:13" x14ac:dyDescent="0.25">
      <c r="A34" s="17">
        <v>32</v>
      </c>
      <c r="B34" s="14">
        <v>2020</v>
      </c>
      <c r="C34" s="13" t="str">
        <f>SUBSTITUTE(SUBSTITUTE(SUBSTITUTE(SUBSTITUTE(ds_salaries!C34,"MI","Junior Level/ Mid"),"EN","Entry Level"),"SE","Senior Level/ Intermediate"),"EX","Executive Level/ Director")</f>
        <v>Senior Level/ Intermediate</v>
      </c>
      <c r="D34" s="14" t="str">
        <f>SUBSTITUTE(SUBSTITUTE(SUBSTITUTE(SUBSTITUTE(ds_salaries!D34,"PT","Part Time"),"FT","Full Time"),"CT","Contract"),"FL","Freelance")</f>
        <v>Full Time</v>
      </c>
      <c r="E34" s="14" t="s">
        <v>13</v>
      </c>
      <c r="F34" s="14">
        <v>60000</v>
      </c>
      <c r="G34" s="14" t="s">
        <v>14</v>
      </c>
      <c r="H34" s="14">
        <v>68428</v>
      </c>
      <c r="I34" s="14" t="s">
        <v>50</v>
      </c>
      <c r="J34" s="14">
        <v>100</v>
      </c>
      <c r="K34" s="14" t="s">
        <v>29</v>
      </c>
      <c r="L34" s="19" t="str">
        <f>SUBSTITUTE(SUBSTITUTE(SUBSTITUTE(ds_salaries!L34,"L","Large"),"S","Small"),"M","Medium")</f>
        <v>Large</v>
      </c>
      <c r="M34" s="14" t="str">
        <f>IF(Table2[[#This Row],[Remote Ratio]]=0,"No remote",IF(Table2[[#This Row],[Remote Ratio]]=50,"Partially remote","Fully Remote"))</f>
        <v>Fully Remote</v>
      </c>
    </row>
    <row r="35" spans="1:13" x14ac:dyDescent="0.25">
      <c r="A35" s="18">
        <v>33</v>
      </c>
      <c r="B35" s="13">
        <v>2020</v>
      </c>
      <c r="C35" s="13" t="str">
        <f>SUBSTITUTE(SUBSTITUTE(SUBSTITUTE(SUBSTITUTE(ds_salaries!C35,"MI","Junior Level/ Mid"),"EN","Entry Level"),"SE","Senior Level/ Intermediate"),"EX","Executive Level/ Director")</f>
        <v>Junior Level/ Mid</v>
      </c>
      <c r="D35" s="14" t="str">
        <f>SUBSTITUTE(SUBSTITUTE(SUBSTITUTE(SUBSTITUTE(ds_salaries!D35,"PT","Part Time"),"FT","Full Time"),"CT","Contract"),"FL","Freelance")</f>
        <v>Full Time</v>
      </c>
      <c r="E35" s="13" t="s">
        <v>55</v>
      </c>
      <c r="F35" s="13">
        <v>450000</v>
      </c>
      <c r="G35" s="13" t="s">
        <v>19</v>
      </c>
      <c r="H35" s="13">
        <v>450000</v>
      </c>
      <c r="I35" s="13" t="s">
        <v>29</v>
      </c>
      <c r="J35" s="13">
        <v>0</v>
      </c>
      <c r="K35" s="13" t="s">
        <v>29</v>
      </c>
      <c r="L35" s="19" t="str">
        <f>SUBSTITUTE(SUBSTITUTE(SUBSTITUTE(ds_salaries!L35,"L","Large"),"S","Small"),"M","Medium")</f>
        <v>Medium</v>
      </c>
      <c r="M35" s="14" t="str">
        <f>IF(Table2[[#This Row],[Remote Ratio]]=0,"No remote",IF(Table2[[#This Row],[Remote Ratio]]=50,"Partially remote","Fully Remote"))</f>
        <v>No remote</v>
      </c>
    </row>
    <row r="36" spans="1:13" x14ac:dyDescent="0.25">
      <c r="A36" s="17">
        <v>34</v>
      </c>
      <c r="B36" s="14">
        <v>2020</v>
      </c>
      <c r="C36" s="13" t="str">
        <f>SUBSTITUTE(SUBSTITUTE(SUBSTITUTE(SUBSTITUTE(ds_salaries!C36,"MI","Junior Level/ Mid"),"EN","Entry Level"),"SE","Senior Level/ Intermediate"),"EX","Executive Level/ Director")</f>
        <v>Junior Level/ Mid</v>
      </c>
      <c r="D36" s="14" t="str">
        <f>SUBSTITUTE(SUBSTITUTE(SUBSTITUTE(SUBSTITUTE(ds_salaries!D36,"PT","Part Time"),"FT","Full Time"),"CT","Contract"),"FL","Freelance")</f>
        <v>Full Time</v>
      </c>
      <c r="E36" s="14" t="s">
        <v>31</v>
      </c>
      <c r="F36" s="14">
        <v>41000</v>
      </c>
      <c r="G36" s="14" t="s">
        <v>14</v>
      </c>
      <c r="H36" s="14">
        <v>46759</v>
      </c>
      <c r="I36" s="14" t="s">
        <v>38</v>
      </c>
      <c r="J36" s="14">
        <v>50</v>
      </c>
      <c r="K36" s="14" t="s">
        <v>38</v>
      </c>
      <c r="L36" s="19" t="str">
        <f>SUBSTITUTE(SUBSTITUTE(SUBSTITUTE(ds_salaries!L36,"L","Large"),"S","Small"),"M","Medium")</f>
        <v>Large</v>
      </c>
      <c r="M36" s="14" t="str">
        <f>IF(Table2[[#This Row],[Remote Ratio]]=0,"No remote",IF(Table2[[#This Row],[Remote Ratio]]=50,"Partially remote","Fully Remote"))</f>
        <v>Partially remote</v>
      </c>
    </row>
    <row r="37" spans="1:13" x14ac:dyDescent="0.25">
      <c r="A37" s="18">
        <v>35</v>
      </c>
      <c r="B37" s="13">
        <v>2020</v>
      </c>
      <c r="C37" s="13" t="str">
        <f>SUBSTITUTE(SUBSTITUTE(SUBSTITUTE(SUBSTITUTE(ds_salaries!C37,"MI","Junior Level/ Mid"),"EN","Entry Level"),"SE","Senior Level/ Intermediate"),"EX","Executive Level/ Director")</f>
        <v>Junior Level/ Mid</v>
      </c>
      <c r="D37" s="14" t="str">
        <f>SUBSTITUTE(SUBSTITUTE(SUBSTITUTE(SUBSTITUTE(ds_salaries!D37,"PT","Part Time"),"FT","Full Time"),"CT","Contract"),"FL","Freelance")</f>
        <v>Full Time</v>
      </c>
      <c r="E37" s="13" t="s">
        <v>43</v>
      </c>
      <c r="F37" s="13">
        <v>65000</v>
      </c>
      <c r="G37" s="13" t="s">
        <v>14</v>
      </c>
      <c r="H37" s="13">
        <v>74130</v>
      </c>
      <c r="I37" s="13" t="s">
        <v>64</v>
      </c>
      <c r="J37" s="13">
        <v>50</v>
      </c>
      <c r="K37" s="13" t="s">
        <v>64</v>
      </c>
      <c r="L37" s="19" t="str">
        <f>SUBSTITUTE(SUBSTITUTE(SUBSTITUTE(ds_salaries!L37,"L","Large"),"S","Small"),"M","Medium")</f>
        <v>Large</v>
      </c>
      <c r="M37" s="14" t="str">
        <f>IF(Table2[[#This Row],[Remote Ratio]]=0,"No remote",IF(Table2[[#This Row],[Remote Ratio]]=50,"Partially remote","Fully Remote"))</f>
        <v>Partially remote</v>
      </c>
    </row>
    <row r="38" spans="1:13" x14ac:dyDescent="0.25">
      <c r="A38" s="17">
        <v>36</v>
      </c>
      <c r="B38" s="14">
        <v>2020</v>
      </c>
      <c r="C38" s="13" t="str">
        <f>SUBSTITUTE(SUBSTITUTE(SUBSTITUTE(SUBSTITUTE(ds_salaries!C38,"MI","Junior Level/ Mid"),"EN","Entry Level"),"SE","Senior Level/ Intermediate"),"EX","Executive Level/ Director")</f>
        <v>Junior Level/ Mid</v>
      </c>
      <c r="D38" s="14" t="str">
        <f>SUBSTITUTE(SUBSTITUTE(SUBSTITUTE(SUBSTITUTE(ds_salaries!D38,"PT","Part Time"),"FT","Full Time"),"CT","Contract"),"FL","Freelance")</f>
        <v>Full Time</v>
      </c>
      <c r="E38" s="14" t="s">
        <v>46</v>
      </c>
      <c r="F38" s="14">
        <v>103000</v>
      </c>
      <c r="G38" s="14" t="s">
        <v>19</v>
      </c>
      <c r="H38" s="14">
        <v>103000</v>
      </c>
      <c r="I38" s="14" t="s">
        <v>29</v>
      </c>
      <c r="J38" s="14">
        <v>100</v>
      </c>
      <c r="K38" s="14" t="s">
        <v>29</v>
      </c>
      <c r="L38" s="19" t="str">
        <f>SUBSTITUTE(SUBSTITUTE(SUBSTITUTE(ds_salaries!L38,"L","Large"),"S","Small"),"M","Medium")</f>
        <v>Large</v>
      </c>
      <c r="M38" s="14" t="str">
        <f>IF(Table2[[#This Row],[Remote Ratio]]=0,"No remote",IF(Table2[[#This Row],[Remote Ratio]]=50,"Partially remote","Fully Remote"))</f>
        <v>Fully Remote</v>
      </c>
    </row>
    <row r="39" spans="1:13" x14ac:dyDescent="0.25">
      <c r="A39" s="18">
        <v>37</v>
      </c>
      <c r="B39" s="13">
        <v>2020</v>
      </c>
      <c r="C39" s="13" t="str">
        <f>SUBSTITUTE(SUBSTITUTE(SUBSTITUTE(SUBSTITUTE(ds_salaries!C39,"MI","Junior Level/ Mid"),"EN","Entry Level"),"SE","Senior Level/ Intermediate"),"EX","Executive Level/ Director")</f>
        <v>Entry Level</v>
      </c>
      <c r="D39" s="14" t="str">
        <f>SUBSTITUTE(SUBSTITUTE(SUBSTITUTE(SUBSTITUTE(ds_salaries!D39,"PT","Part Time"),"FT","Full Time"),"CT","Contract"),"FL","Freelance")</f>
        <v>Full Time</v>
      </c>
      <c r="E39" s="13" t="s">
        <v>28</v>
      </c>
      <c r="F39" s="13">
        <v>250000</v>
      </c>
      <c r="G39" s="13" t="s">
        <v>19</v>
      </c>
      <c r="H39" s="13">
        <v>250000</v>
      </c>
      <c r="I39" s="13" t="s">
        <v>29</v>
      </c>
      <c r="J39" s="13">
        <v>50</v>
      </c>
      <c r="K39" s="13" t="s">
        <v>29</v>
      </c>
      <c r="L39" s="19" t="str">
        <f>SUBSTITUTE(SUBSTITUTE(SUBSTITUTE(ds_salaries!L39,"L","Large"),"S","Small"),"M","Medium")</f>
        <v>Large</v>
      </c>
      <c r="M39" s="14" t="str">
        <f>IF(Table2[[#This Row],[Remote Ratio]]=0,"No remote",IF(Table2[[#This Row],[Remote Ratio]]=50,"Partially remote","Fully Remote"))</f>
        <v>Partially remote</v>
      </c>
    </row>
    <row r="40" spans="1:13" x14ac:dyDescent="0.25">
      <c r="A40" s="17">
        <v>38</v>
      </c>
      <c r="B40" s="14">
        <v>2020</v>
      </c>
      <c r="C40" s="13" t="str">
        <f>SUBSTITUTE(SUBSTITUTE(SUBSTITUTE(SUBSTITUTE(ds_salaries!C40,"MI","Junior Level/ Mid"),"EN","Entry Level"),"SE","Senior Level/ Intermediate"),"EX","Executive Level/ Director")</f>
        <v>Entry Level</v>
      </c>
      <c r="D40" s="14" t="str">
        <f>SUBSTITUTE(SUBSTITUTE(SUBSTITUTE(SUBSTITUTE(ds_salaries!D40,"PT","Part Time"),"FT","Full Time"),"CT","Contract"),"FL","Freelance")</f>
        <v>Full Time</v>
      </c>
      <c r="E40" s="14" t="s">
        <v>31</v>
      </c>
      <c r="F40" s="14">
        <v>10000</v>
      </c>
      <c r="G40" s="14" t="s">
        <v>19</v>
      </c>
      <c r="H40" s="14">
        <v>10000</v>
      </c>
      <c r="I40" s="14" t="s">
        <v>65</v>
      </c>
      <c r="J40" s="14">
        <v>100</v>
      </c>
      <c r="K40" s="14" t="s">
        <v>65</v>
      </c>
      <c r="L40" s="19" t="str">
        <f>SUBSTITUTE(SUBSTITUTE(SUBSTITUTE(ds_salaries!L40,"L","Large"),"S","Small"),"M","Medium")</f>
        <v>Small</v>
      </c>
      <c r="M40" s="14" t="str">
        <f>IF(Table2[[#This Row],[Remote Ratio]]=0,"No remote",IF(Table2[[#This Row],[Remote Ratio]]=50,"Partially remote","Fully Remote"))</f>
        <v>Fully Remote</v>
      </c>
    </row>
    <row r="41" spans="1:13" x14ac:dyDescent="0.25">
      <c r="A41" s="18">
        <v>39</v>
      </c>
      <c r="B41" s="13">
        <v>2020</v>
      </c>
      <c r="C41" s="13" t="str">
        <f>SUBSTITUTE(SUBSTITUTE(SUBSTITUTE(SUBSTITUTE(ds_salaries!C41,"MI","Junior Level/ Mid"),"EN","Entry Level"),"SE","Senior Level/ Intermediate"),"EX","Executive Level/ Director")</f>
        <v>Entry Level</v>
      </c>
      <c r="D41" s="14" t="str">
        <f>SUBSTITUTE(SUBSTITUTE(SUBSTITUTE(SUBSTITUTE(ds_salaries!D41,"PT","Part Time"),"FT","Full Time"),"CT","Contract"),"FL","Freelance")</f>
        <v>Full Time</v>
      </c>
      <c r="E41" s="13" t="s">
        <v>28</v>
      </c>
      <c r="F41" s="13">
        <v>138000</v>
      </c>
      <c r="G41" s="13" t="s">
        <v>19</v>
      </c>
      <c r="H41" s="13">
        <v>138000</v>
      </c>
      <c r="I41" s="13" t="s">
        <v>29</v>
      </c>
      <c r="J41" s="13">
        <v>100</v>
      </c>
      <c r="K41" s="13" t="s">
        <v>29</v>
      </c>
      <c r="L41" s="19" t="str">
        <f>SUBSTITUTE(SUBSTITUTE(SUBSTITUTE(ds_salaries!L41,"L","Large"),"S","Small"),"M","Medium")</f>
        <v>Small</v>
      </c>
      <c r="M41" s="14" t="str">
        <f>IF(Table2[[#This Row],[Remote Ratio]]=0,"No remote",IF(Table2[[#This Row],[Remote Ratio]]=50,"Partially remote","Fully Remote"))</f>
        <v>Fully Remote</v>
      </c>
    </row>
    <row r="42" spans="1:13" x14ac:dyDescent="0.25">
      <c r="A42" s="17">
        <v>40</v>
      </c>
      <c r="B42" s="14">
        <v>2020</v>
      </c>
      <c r="C42" s="13" t="str">
        <f>SUBSTITUTE(SUBSTITUTE(SUBSTITUTE(SUBSTITUTE(ds_salaries!C42,"MI","Junior Level/ Mid"),"EN","Entry Level"),"SE","Senior Level/ Intermediate"),"EX","Executive Level/ Director")</f>
        <v>Junior Level/ Mid</v>
      </c>
      <c r="D42" s="14" t="str">
        <f>SUBSTITUTE(SUBSTITUTE(SUBSTITUTE(SUBSTITUTE(ds_salaries!D42,"PT","Part Time"),"FT","Full Time"),"CT","Contract"),"FL","Freelance")</f>
        <v>Full Time</v>
      </c>
      <c r="E42" s="14" t="s">
        <v>13</v>
      </c>
      <c r="F42" s="14">
        <v>45760</v>
      </c>
      <c r="G42" s="14" t="s">
        <v>19</v>
      </c>
      <c r="H42" s="14">
        <v>45760</v>
      </c>
      <c r="I42" s="14" t="s">
        <v>66</v>
      </c>
      <c r="J42" s="14">
        <v>100</v>
      </c>
      <c r="K42" s="14" t="s">
        <v>29</v>
      </c>
      <c r="L42" s="19" t="str">
        <f>SUBSTITUTE(SUBSTITUTE(SUBSTITUTE(ds_salaries!L42,"L","Large"),"S","Small"),"M","Medium")</f>
        <v>Small</v>
      </c>
      <c r="M42" s="14" t="str">
        <f>IF(Table2[[#This Row],[Remote Ratio]]=0,"No remote",IF(Table2[[#This Row],[Remote Ratio]]=50,"Partially remote","Fully Remote"))</f>
        <v>Fully Remote</v>
      </c>
    </row>
    <row r="43" spans="1:13" x14ac:dyDescent="0.25">
      <c r="A43" s="18">
        <v>41</v>
      </c>
      <c r="B43" s="13">
        <v>2020</v>
      </c>
      <c r="C43" s="13" t="str">
        <f>SUBSTITUTE(SUBSTITUTE(SUBSTITUTE(SUBSTITUTE(ds_salaries!C43,"MI","Junior Level/ Mid"),"EN","Entry Level"),"SE","Senior Level/ Intermediate"),"EX","Executive Level/ Director")</f>
        <v>Executive Level/ Director</v>
      </c>
      <c r="D43" s="14" t="str">
        <f>SUBSTITUTE(SUBSTITUTE(SUBSTITUTE(SUBSTITUTE(ds_salaries!D43,"PT","Part Time"),"FT","Full Time"),"CT","Contract"),"FL","Freelance")</f>
        <v>Full Time</v>
      </c>
      <c r="E43" s="13" t="s">
        <v>63</v>
      </c>
      <c r="F43" s="13">
        <v>70000</v>
      </c>
      <c r="G43" s="13" t="s">
        <v>14</v>
      </c>
      <c r="H43" s="13">
        <v>79833</v>
      </c>
      <c r="I43" s="13" t="s">
        <v>67</v>
      </c>
      <c r="J43" s="13">
        <v>50</v>
      </c>
      <c r="K43" s="13" t="s">
        <v>67</v>
      </c>
      <c r="L43" s="19" t="str">
        <f>SUBSTITUTE(SUBSTITUTE(SUBSTITUTE(ds_salaries!L43,"L","Large"),"S","Small"),"M","Medium")</f>
        <v>Large</v>
      </c>
      <c r="M43" s="14" t="str">
        <f>IF(Table2[[#This Row],[Remote Ratio]]=0,"No remote",IF(Table2[[#This Row],[Remote Ratio]]=50,"Partially remote","Fully Remote"))</f>
        <v>Partially remote</v>
      </c>
    </row>
    <row r="44" spans="1:13" x14ac:dyDescent="0.25">
      <c r="A44" s="17">
        <v>42</v>
      </c>
      <c r="B44" s="14">
        <v>2020</v>
      </c>
      <c r="C44" s="13" t="str">
        <f>SUBSTITUTE(SUBSTITUTE(SUBSTITUTE(SUBSTITUTE(ds_salaries!C44,"MI","Junior Level/ Mid"),"EN","Entry Level"),"SE","Senior Level/ Intermediate"),"EX","Executive Level/ Director")</f>
        <v>Junior Level/ Mid</v>
      </c>
      <c r="D44" s="14" t="str">
        <f>SUBSTITUTE(SUBSTITUTE(SUBSTITUTE(SUBSTITUTE(ds_salaries!D44,"PT","Part Time"),"FT","Full Time"),"CT","Contract"),"FL","Freelance")</f>
        <v>Full Time</v>
      </c>
      <c r="E44" s="14" t="s">
        <v>68</v>
      </c>
      <c r="F44" s="14">
        <v>44000</v>
      </c>
      <c r="G44" s="14" t="s">
        <v>14</v>
      </c>
      <c r="H44" s="14">
        <v>50180</v>
      </c>
      <c r="I44" s="14" t="s">
        <v>47</v>
      </c>
      <c r="J44" s="14">
        <v>0</v>
      </c>
      <c r="K44" s="14" t="s">
        <v>47</v>
      </c>
      <c r="L44" s="19" t="str">
        <f>SUBSTITUTE(SUBSTITUTE(SUBSTITUTE(ds_salaries!L44,"L","Large"),"S","Small"),"M","Medium")</f>
        <v>Medium</v>
      </c>
      <c r="M44" s="14" t="str">
        <f>IF(Table2[[#This Row],[Remote Ratio]]=0,"No remote",IF(Table2[[#This Row],[Remote Ratio]]=50,"Partially remote","Fully Remote"))</f>
        <v>No remote</v>
      </c>
    </row>
    <row r="45" spans="1:13" x14ac:dyDescent="0.25">
      <c r="A45" s="18">
        <v>43</v>
      </c>
      <c r="B45" s="13">
        <v>2020</v>
      </c>
      <c r="C45" s="13" t="str">
        <f>SUBSTITUTE(SUBSTITUTE(SUBSTITUTE(SUBSTITUTE(ds_salaries!C45,"MI","Junior Level/ Mid"),"EN","Entry Level"),"SE","Senior Level/ Intermediate"),"EX","Executive Level/ Director")</f>
        <v>Junior Level/ Mid</v>
      </c>
      <c r="D45" s="14" t="str">
        <f>SUBSTITUTE(SUBSTITUTE(SUBSTITUTE(SUBSTITUTE(ds_salaries!D45,"PT","Part Time"),"FT","Full Time"),"CT","Contract"),"FL","Freelance")</f>
        <v>Full Time</v>
      </c>
      <c r="E45" s="13" t="s">
        <v>43</v>
      </c>
      <c r="F45" s="13">
        <v>106000</v>
      </c>
      <c r="G45" s="13" t="s">
        <v>19</v>
      </c>
      <c r="H45" s="13">
        <v>106000</v>
      </c>
      <c r="I45" s="13" t="s">
        <v>29</v>
      </c>
      <c r="J45" s="13">
        <v>100</v>
      </c>
      <c r="K45" s="13" t="s">
        <v>29</v>
      </c>
      <c r="L45" s="19" t="str">
        <f>SUBSTITUTE(SUBSTITUTE(SUBSTITUTE(ds_salaries!L45,"L","Large"),"S","Small"),"M","Medium")</f>
        <v>Large</v>
      </c>
      <c r="M45" s="14" t="str">
        <f>IF(Table2[[#This Row],[Remote Ratio]]=0,"No remote",IF(Table2[[#This Row],[Remote Ratio]]=50,"Partially remote","Fully Remote"))</f>
        <v>Fully Remote</v>
      </c>
    </row>
    <row r="46" spans="1:13" x14ac:dyDescent="0.25">
      <c r="A46" s="17">
        <v>44</v>
      </c>
      <c r="B46" s="14">
        <v>2020</v>
      </c>
      <c r="C46" s="13" t="str">
        <f>SUBSTITUTE(SUBSTITUTE(SUBSTITUTE(SUBSTITUTE(ds_salaries!C46,"MI","Junior Level/ Mid"),"EN","Entry Level"),"SE","Senior Level/ Intermediate"),"EX","Executive Level/ Director")</f>
        <v>Junior Level/ Mid</v>
      </c>
      <c r="D46" s="14" t="str">
        <f>SUBSTITUTE(SUBSTITUTE(SUBSTITUTE(SUBSTITUTE(ds_salaries!D46,"PT","Part Time"),"FT","Full Time"),"CT","Contract"),"FL","Freelance")</f>
        <v>Full Time</v>
      </c>
      <c r="E46" s="14" t="s">
        <v>43</v>
      </c>
      <c r="F46" s="14">
        <v>88000</v>
      </c>
      <c r="G46" s="14" t="s">
        <v>23</v>
      </c>
      <c r="H46" s="14">
        <v>112872</v>
      </c>
      <c r="I46" s="14" t="s">
        <v>24</v>
      </c>
      <c r="J46" s="14">
        <v>50</v>
      </c>
      <c r="K46" s="14" t="s">
        <v>24</v>
      </c>
      <c r="L46" s="19" t="str">
        <f>SUBSTITUTE(SUBSTITUTE(SUBSTITUTE(ds_salaries!L46,"L","Large"),"S","Small"),"M","Medium")</f>
        <v>Large</v>
      </c>
      <c r="M46" s="14" t="str">
        <f>IF(Table2[[#This Row],[Remote Ratio]]=0,"No remote",IF(Table2[[#This Row],[Remote Ratio]]=50,"Partially remote","Fully Remote"))</f>
        <v>Partially remote</v>
      </c>
    </row>
    <row r="47" spans="1:13" x14ac:dyDescent="0.25">
      <c r="A47" s="18">
        <v>45</v>
      </c>
      <c r="B47" s="13">
        <v>2020</v>
      </c>
      <c r="C47" s="13" t="str">
        <f>SUBSTITUTE(SUBSTITUTE(SUBSTITUTE(SUBSTITUTE(ds_salaries!C47,"MI","Junior Level/ Mid"),"EN","Entry Level"),"SE","Senior Level/ Intermediate"),"EX","Executive Level/ Director")</f>
        <v>Entry Level</v>
      </c>
      <c r="D47" s="14" t="str">
        <f>SUBSTITUTE(SUBSTITUTE(SUBSTITUTE(SUBSTITUTE(ds_salaries!D47,"PT","Part Time"),"FT","Full Time"),"CT","Contract"),"FL","Freelance")</f>
        <v>Part Time</v>
      </c>
      <c r="E47" s="13" t="s">
        <v>69</v>
      </c>
      <c r="F47" s="13">
        <v>14000</v>
      </c>
      <c r="G47" s="13" t="s">
        <v>14</v>
      </c>
      <c r="H47" s="13">
        <v>15966</v>
      </c>
      <c r="I47" s="13" t="s">
        <v>15</v>
      </c>
      <c r="J47" s="13">
        <v>100</v>
      </c>
      <c r="K47" s="13" t="s">
        <v>15</v>
      </c>
      <c r="L47" s="19" t="str">
        <f>SUBSTITUTE(SUBSTITUTE(SUBSTITUTE(ds_salaries!L47,"L","Large"),"S","Small"),"M","Medium")</f>
        <v>Small</v>
      </c>
      <c r="M47" s="14" t="str">
        <f>IF(Table2[[#This Row],[Remote Ratio]]=0,"No remote",IF(Table2[[#This Row],[Remote Ratio]]=50,"Partially remote","Fully Remote"))</f>
        <v>Fully Remote</v>
      </c>
    </row>
    <row r="48" spans="1:13" x14ac:dyDescent="0.25">
      <c r="A48" s="17">
        <v>46</v>
      </c>
      <c r="B48" s="14">
        <v>2020</v>
      </c>
      <c r="C48" s="13" t="str">
        <f>SUBSTITUTE(SUBSTITUTE(SUBSTITUTE(SUBSTITUTE(ds_salaries!C48,"MI","Junior Level/ Mid"),"EN","Entry Level"),"SE","Senior Level/ Intermediate"),"EX","Executive Level/ Director")</f>
        <v>Junior Level/ Mid</v>
      </c>
      <c r="D48" s="14" t="str">
        <f>SUBSTITUTE(SUBSTITUTE(SUBSTITUTE(SUBSTITUTE(ds_salaries!D48,"PT","Part Time"),"FT","Full Time"),"CT","Contract"),"FL","Freelance")</f>
        <v>Full Time</v>
      </c>
      <c r="E48" s="14" t="s">
        <v>13</v>
      </c>
      <c r="F48" s="14">
        <v>60000</v>
      </c>
      <c r="G48" s="14" t="s">
        <v>23</v>
      </c>
      <c r="H48" s="14">
        <v>76958</v>
      </c>
      <c r="I48" s="14" t="s">
        <v>24</v>
      </c>
      <c r="J48" s="14">
        <v>100</v>
      </c>
      <c r="K48" s="14" t="s">
        <v>24</v>
      </c>
      <c r="L48" s="19" t="str">
        <f>SUBSTITUTE(SUBSTITUTE(SUBSTITUTE(ds_salaries!L48,"L","Large"),"S","Small"),"M","Medium")</f>
        <v>Small</v>
      </c>
      <c r="M48" s="14" t="str">
        <f>IF(Table2[[#This Row],[Remote Ratio]]=0,"No remote",IF(Table2[[#This Row],[Remote Ratio]]=50,"Partially remote","Fully Remote"))</f>
        <v>Fully Remote</v>
      </c>
    </row>
    <row r="49" spans="1:13" x14ac:dyDescent="0.25">
      <c r="A49" s="18">
        <v>47</v>
      </c>
      <c r="B49" s="13">
        <v>2020</v>
      </c>
      <c r="C49" s="13" t="str">
        <f>SUBSTITUTE(SUBSTITUTE(SUBSTITUTE(SUBSTITUTE(ds_salaries!C49,"MI","Junior Level/ Mid"),"EN","Entry Level"),"SE","Senior Level/ Intermediate"),"EX","Executive Level/ Director")</f>
        <v>Senior Level/ Intermediate</v>
      </c>
      <c r="D49" s="14" t="str">
        <f>SUBSTITUTE(SUBSTITUTE(SUBSTITUTE(SUBSTITUTE(ds_salaries!D49,"PT","Part Time"),"FT","Full Time"),"CT","Contract"),"FL","Freelance")</f>
        <v>Full Time</v>
      </c>
      <c r="E49" s="13" t="s">
        <v>43</v>
      </c>
      <c r="F49" s="13">
        <v>188000</v>
      </c>
      <c r="G49" s="13" t="s">
        <v>19</v>
      </c>
      <c r="H49" s="13">
        <v>188000</v>
      </c>
      <c r="I49" s="13" t="s">
        <v>29</v>
      </c>
      <c r="J49" s="13">
        <v>100</v>
      </c>
      <c r="K49" s="13" t="s">
        <v>29</v>
      </c>
      <c r="L49" s="19" t="str">
        <f>SUBSTITUTE(SUBSTITUTE(SUBSTITUTE(ds_salaries!L49,"L","Large"),"S","Small"),"M","Medium")</f>
        <v>Large</v>
      </c>
      <c r="M49" s="14" t="str">
        <f>IF(Table2[[#This Row],[Remote Ratio]]=0,"No remote",IF(Table2[[#This Row],[Remote Ratio]]=50,"Partially remote","Fully Remote"))</f>
        <v>Fully Remote</v>
      </c>
    </row>
    <row r="50" spans="1:13" x14ac:dyDescent="0.25">
      <c r="A50" s="17">
        <v>48</v>
      </c>
      <c r="B50" s="14">
        <v>2020</v>
      </c>
      <c r="C50" s="13" t="str">
        <f>SUBSTITUTE(SUBSTITUTE(SUBSTITUTE(SUBSTITUTE(ds_salaries!C50,"MI","Junior Level/ Mid"),"EN","Entry Level"),"SE","Senior Level/ Intermediate"),"EX","Executive Level/ Director")</f>
        <v>Junior Level/ Mid</v>
      </c>
      <c r="D50" s="14" t="str">
        <f>SUBSTITUTE(SUBSTITUTE(SUBSTITUTE(SUBSTITUTE(ds_salaries!D50,"PT","Part Time"),"FT","Full Time"),"CT","Contract"),"FL","Freelance")</f>
        <v>Full Time</v>
      </c>
      <c r="E50" s="14" t="s">
        <v>13</v>
      </c>
      <c r="F50" s="14">
        <v>105000</v>
      </c>
      <c r="G50" s="14" t="s">
        <v>19</v>
      </c>
      <c r="H50" s="14">
        <v>105000</v>
      </c>
      <c r="I50" s="14" t="s">
        <v>29</v>
      </c>
      <c r="J50" s="14">
        <v>100</v>
      </c>
      <c r="K50" s="14" t="s">
        <v>29</v>
      </c>
      <c r="L50" s="19" t="str">
        <f>SUBSTITUTE(SUBSTITUTE(SUBSTITUTE(ds_salaries!L50,"L","Large"),"S","Small"),"M","Medium")</f>
        <v>Large</v>
      </c>
      <c r="M50" s="14" t="str">
        <f>IF(Table2[[#This Row],[Remote Ratio]]=0,"No remote",IF(Table2[[#This Row],[Remote Ratio]]=50,"Partially remote","Fully Remote"))</f>
        <v>Fully Remote</v>
      </c>
    </row>
    <row r="51" spans="1:13" x14ac:dyDescent="0.25">
      <c r="A51" s="18">
        <v>49</v>
      </c>
      <c r="B51" s="13">
        <v>2020</v>
      </c>
      <c r="C51" s="13" t="str">
        <f>SUBSTITUTE(SUBSTITUTE(SUBSTITUTE(SUBSTITUTE(ds_salaries!C51,"MI","Junior Level/ Mid"),"EN","Entry Level"),"SE","Senior Level/ Intermediate"),"EX","Executive Level/ Director")</f>
        <v>Junior Level/ Mid</v>
      </c>
      <c r="D51" s="14" t="str">
        <f>SUBSTITUTE(SUBSTITUTE(SUBSTITUTE(SUBSTITUTE(ds_salaries!D51,"PT","Part Time"),"FT","Full Time"),"CT","Contract"),"FL","Freelance")</f>
        <v>Full Time</v>
      </c>
      <c r="E51" s="13" t="s">
        <v>43</v>
      </c>
      <c r="F51" s="13">
        <v>61500</v>
      </c>
      <c r="G51" s="13" t="s">
        <v>14</v>
      </c>
      <c r="H51" s="13">
        <v>70139</v>
      </c>
      <c r="I51" s="13" t="s">
        <v>38</v>
      </c>
      <c r="J51" s="13">
        <v>50</v>
      </c>
      <c r="K51" s="13" t="s">
        <v>38</v>
      </c>
      <c r="L51" s="19" t="str">
        <f>SUBSTITUTE(SUBSTITUTE(SUBSTITUTE(ds_salaries!L51,"L","Large"),"S","Small"),"M","Medium")</f>
        <v>Large</v>
      </c>
      <c r="M51" s="14" t="str">
        <f>IF(Table2[[#This Row],[Remote Ratio]]=0,"No remote",IF(Table2[[#This Row],[Remote Ratio]]=50,"Partially remote","Fully Remote"))</f>
        <v>Partially remote</v>
      </c>
    </row>
    <row r="52" spans="1:13" x14ac:dyDescent="0.25">
      <c r="A52" s="17">
        <v>50</v>
      </c>
      <c r="B52" s="14">
        <v>2020</v>
      </c>
      <c r="C52" s="13" t="str">
        <f>SUBSTITUTE(SUBSTITUTE(SUBSTITUTE(SUBSTITUTE(ds_salaries!C52,"MI","Junior Level/ Mid"),"EN","Entry Level"),"SE","Senior Level/ Intermediate"),"EX","Executive Level/ Director")</f>
        <v>Entry Level</v>
      </c>
      <c r="D52" s="14" t="str">
        <f>SUBSTITUTE(SUBSTITUTE(SUBSTITUTE(SUBSTITUTE(ds_salaries!D52,"PT","Part Time"),"FT","Full Time"),"CT","Contract"),"FL","Freelance")</f>
        <v>Full Time</v>
      </c>
      <c r="E52" s="14" t="s">
        <v>31</v>
      </c>
      <c r="F52" s="14">
        <v>450000</v>
      </c>
      <c r="G52" s="14" t="s">
        <v>39</v>
      </c>
      <c r="H52" s="14">
        <v>6072</v>
      </c>
      <c r="I52" s="14" t="s">
        <v>40</v>
      </c>
      <c r="J52" s="14">
        <v>0</v>
      </c>
      <c r="K52" s="14" t="s">
        <v>40</v>
      </c>
      <c r="L52" s="19" t="str">
        <f>SUBSTITUTE(SUBSTITUTE(SUBSTITUTE(ds_salaries!L52,"L","Large"),"S","Small"),"M","Medium")</f>
        <v>Small</v>
      </c>
      <c r="M52" s="14" t="str">
        <f>IF(Table2[[#This Row],[Remote Ratio]]=0,"No remote",IF(Table2[[#This Row],[Remote Ratio]]=50,"Partially remote","Fully Remote"))</f>
        <v>No remote</v>
      </c>
    </row>
    <row r="53" spans="1:13" x14ac:dyDescent="0.25">
      <c r="A53" s="18">
        <v>51</v>
      </c>
      <c r="B53" s="13">
        <v>2020</v>
      </c>
      <c r="C53" s="13" t="str">
        <f>SUBSTITUTE(SUBSTITUTE(SUBSTITUTE(SUBSTITUTE(ds_salaries!C53,"MI","Junior Level/ Mid"),"EN","Entry Level"),"SE","Senior Level/ Intermediate"),"EX","Executive Level/ Director")</f>
        <v>Entry Level</v>
      </c>
      <c r="D53" s="14" t="str">
        <f>SUBSTITUTE(SUBSTITUTE(SUBSTITUTE(SUBSTITUTE(ds_salaries!D53,"PT","Part Time"),"FT","Full Time"),"CT","Contract"),"FL","Freelance")</f>
        <v>Full Time</v>
      </c>
      <c r="E53" s="13" t="s">
        <v>31</v>
      </c>
      <c r="F53" s="13">
        <v>91000</v>
      </c>
      <c r="G53" s="13" t="s">
        <v>19</v>
      </c>
      <c r="H53" s="13">
        <v>91000</v>
      </c>
      <c r="I53" s="13" t="s">
        <v>29</v>
      </c>
      <c r="J53" s="13">
        <v>100</v>
      </c>
      <c r="K53" s="13" t="s">
        <v>29</v>
      </c>
      <c r="L53" s="19" t="str">
        <f>SUBSTITUTE(SUBSTITUTE(SUBSTITUTE(ds_salaries!L53,"L","Large"),"S","Small"),"M","Medium")</f>
        <v>Large</v>
      </c>
      <c r="M53" s="14" t="str">
        <f>IF(Table2[[#This Row],[Remote Ratio]]=0,"No remote",IF(Table2[[#This Row],[Remote Ratio]]=50,"Partially remote","Fully Remote"))</f>
        <v>Fully Remote</v>
      </c>
    </row>
    <row r="54" spans="1:13" x14ac:dyDescent="0.25">
      <c r="A54" s="17">
        <v>52</v>
      </c>
      <c r="B54" s="14">
        <v>2020</v>
      </c>
      <c r="C54" s="13" t="str">
        <f>SUBSTITUTE(SUBSTITUTE(SUBSTITUTE(SUBSTITUTE(ds_salaries!C54,"MI","Junior Level/ Mid"),"EN","Entry Level"),"SE","Senior Level/ Intermediate"),"EX","Executive Level/ Director")</f>
        <v>Entry Level</v>
      </c>
      <c r="D54" s="14" t="str">
        <f>SUBSTITUTE(SUBSTITUTE(SUBSTITUTE(SUBSTITUTE(ds_salaries!D54,"PT","Part Time"),"FT","Full Time"),"CT","Contract"),"FL","Freelance")</f>
        <v>Full Time</v>
      </c>
      <c r="E54" s="14" t="s">
        <v>70</v>
      </c>
      <c r="F54" s="14">
        <v>300000</v>
      </c>
      <c r="G54" s="14" t="s">
        <v>71</v>
      </c>
      <c r="H54" s="14">
        <v>45896</v>
      </c>
      <c r="I54" s="14" t="s">
        <v>72</v>
      </c>
      <c r="J54" s="14">
        <v>50</v>
      </c>
      <c r="K54" s="14" t="s">
        <v>72</v>
      </c>
      <c r="L54" s="19" t="str">
        <f>SUBSTITUTE(SUBSTITUTE(SUBSTITUTE(ds_salaries!L54,"L","Large"),"S","Small"),"M","Medium")</f>
        <v>Small</v>
      </c>
      <c r="M54" s="14" t="str">
        <f>IF(Table2[[#This Row],[Remote Ratio]]=0,"No remote",IF(Table2[[#This Row],[Remote Ratio]]=50,"Partially remote","Fully Remote"))</f>
        <v>Partially remote</v>
      </c>
    </row>
    <row r="55" spans="1:13" x14ac:dyDescent="0.25">
      <c r="A55" s="18">
        <v>53</v>
      </c>
      <c r="B55" s="13">
        <v>2020</v>
      </c>
      <c r="C55" s="13" t="str">
        <f>SUBSTITUTE(SUBSTITUTE(SUBSTITUTE(SUBSTITUTE(ds_salaries!C55,"MI","Junior Level/ Mid"),"EN","Entry Level"),"SE","Senior Level/ Intermediate"),"EX","Executive Level/ Director")</f>
        <v>Entry Level</v>
      </c>
      <c r="D55" s="14" t="str">
        <f>SUBSTITUTE(SUBSTITUTE(SUBSTITUTE(SUBSTITUTE(ds_salaries!D55,"PT","Part Time"),"FT","Full Time"),"CT","Contract"),"FL","Freelance")</f>
        <v>Full Time</v>
      </c>
      <c r="E55" s="13" t="s">
        <v>43</v>
      </c>
      <c r="F55" s="13">
        <v>48000</v>
      </c>
      <c r="G55" s="13" t="s">
        <v>14</v>
      </c>
      <c r="H55" s="13">
        <v>54742</v>
      </c>
      <c r="I55" s="13" t="s">
        <v>42</v>
      </c>
      <c r="J55" s="13">
        <v>100</v>
      </c>
      <c r="K55" s="13" t="s">
        <v>15</v>
      </c>
      <c r="L55" s="19" t="str">
        <f>SUBSTITUTE(SUBSTITUTE(SUBSTITUTE(ds_salaries!L55,"L","Large"),"S","Small"),"M","Medium")</f>
        <v>Large</v>
      </c>
      <c r="M55" s="14" t="str">
        <f>IF(Table2[[#This Row],[Remote Ratio]]=0,"No remote",IF(Table2[[#This Row],[Remote Ratio]]=50,"Partially remote","Fully Remote"))</f>
        <v>Fully Remote</v>
      </c>
    </row>
    <row r="56" spans="1:13" x14ac:dyDescent="0.25">
      <c r="A56" s="17">
        <v>54</v>
      </c>
      <c r="B56" s="14">
        <v>2020</v>
      </c>
      <c r="C56" s="13" t="str">
        <f>SUBSTITUTE(SUBSTITUTE(SUBSTITUTE(SUBSTITUTE(ds_salaries!C56,"MI","Junior Level/ Mid"),"EN","Entry Level"),"SE","Senior Level/ Intermediate"),"EX","Executive Level/ Director")</f>
        <v>Senior Level/ Intermediate</v>
      </c>
      <c r="D56" s="14" t="str">
        <f>SUBSTITUTE(SUBSTITUTE(SUBSTITUTE(SUBSTITUTE(ds_salaries!D56,"PT","Part Time"),"FT","Full Time"),"CT","Contract"),"FL","Freelance")</f>
        <v>Freelance</v>
      </c>
      <c r="E56" s="14" t="s">
        <v>74</v>
      </c>
      <c r="F56" s="14">
        <v>60000</v>
      </c>
      <c r="G56" s="14" t="s">
        <v>19</v>
      </c>
      <c r="H56" s="14">
        <v>60000</v>
      </c>
      <c r="I56" s="14" t="s">
        <v>75</v>
      </c>
      <c r="J56" s="14">
        <v>100</v>
      </c>
      <c r="K56" s="14" t="s">
        <v>29</v>
      </c>
      <c r="L56" s="19" t="str">
        <f>SUBSTITUTE(SUBSTITUTE(SUBSTITUTE(ds_salaries!L56,"L","Large"),"S","Small"),"M","Medium")</f>
        <v>Small</v>
      </c>
      <c r="M56" s="14" t="str">
        <f>IF(Table2[[#This Row],[Remote Ratio]]=0,"No remote",IF(Table2[[#This Row],[Remote Ratio]]=50,"Partially remote","Fully Remote"))</f>
        <v>Fully Remote</v>
      </c>
    </row>
    <row r="57" spans="1:13" x14ac:dyDescent="0.25">
      <c r="A57" s="18">
        <v>55</v>
      </c>
      <c r="B57" s="13">
        <v>2020</v>
      </c>
      <c r="C57" s="13" t="str">
        <f>SUBSTITUTE(SUBSTITUTE(SUBSTITUTE(SUBSTITUTE(ds_salaries!C57,"MI","Junior Level/ Mid"),"EN","Entry Level"),"SE","Senior Level/ Intermediate"),"EX","Executive Level/ Director")</f>
        <v>Senior Level/ Intermediate</v>
      </c>
      <c r="D57" s="14" t="str">
        <f>SUBSTITUTE(SUBSTITUTE(SUBSTITUTE(SUBSTITUTE(ds_salaries!D57,"PT","Part Time"),"FT","Full Time"),"CT","Contract"),"FL","Freelance")</f>
        <v>Full Time</v>
      </c>
      <c r="E57" s="13" t="s">
        <v>76</v>
      </c>
      <c r="F57" s="13">
        <v>130000</v>
      </c>
      <c r="G57" s="13" t="s">
        <v>14</v>
      </c>
      <c r="H57" s="13">
        <v>148261</v>
      </c>
      <c r="I57" s="13" t="s">
        <v>15</v>
      </c>
      <c r="J57" s="13">
        <v>100</v>
      </c>
      <c r="K57" s="13" t="s">
        <v>15</v>
      </c>
      <c r="L57" s="19" t="str">
        <f>SUBSTITUTE(SUBSTITUTE(SUBSTITUTE(ds_salaries!L57,"L","Large"),"S","Small"),"M","Medium")</f>
        <v>Medium</v>
      </c>
      <c r="M57" s="14" t="str">
        <f>IF(Table2[[#This Row],[Remote Ratio]]=0,"No remote",IF(Table2[[#This Row],[Remote Ratio]]=50,"Partially remote","Fully Remote"))</f>
        <v>Fully Remote</v>
      </c>
    </row>
    <row r="58" spans="1:13" x14ac:dyDescent="0.25">
      <c r="A58" s="17">
        <v>56</v>
      </c>
      <c r="B58" s="14">
        <v>2020</v>
      </c>
      <c r="C58" s="13" t="str">
        <f>SUBSTITUTE(SUBSTITUTE(SUBSTITUTE(SUBSTITUTE(ds_salaries!C58,"MI","Junior Level/ Mid"),"EN","Entry Level"),"SE","Senior Level/ Intermediate"),"EX","Executive Level/ Director")</f>
        <v>Junior Level/ Mid</v>
      </c>
      <c r="D58" s="14" t="str">
        <f>SUBSTITUTE(SUBSTITUTE(SUBSTITUTE(SUBSTITUTE(ds_salaries!D58,"PT","Part Time"),"FT","Full Time"),"CT","Contract"),"FL","Freelance")</f>
        <v>Full Time</v>
      </c>
      <c r="E58" s="14" t="s">
        <v>13</v>
      </c>
      <c r="F58" s="14">
        <v>34000</v>
      </c>
      <c r="G58" s="14" t="s">
        <v>14</v>
      </c>
      <c r="H58" s="14">
        <v>38776</v>
      </c>
      <c r="I58" s="14" t="s">
        <v>67</v>
      </c>
      <c r="J58" s="14">
        <v>100</v>
      </c>
      <c r="K58" s="14" t="s">
        <v>67</v>
      </c>
      <c r="L58" s="19" t="str">
        <f>SUBSTITUTE(SUBSTITUTE(SUBSTITUTE(ds_salaries!L58,"L","Large"),"S","Small"),"M","Medium")</f>
        <v>Medium</v>
      </c>
      <c r="M58" s="14" t="str">
        <f>IF(Table2[[#This Row],[Remote Ratio]]=0,"No remote",IF(Table2[[#This Row],[Remote Ratio]]=50,"Partially remote","Fully Remote"))</f>
        <v>Fully Remote</v>
      </c>
    </row>
    <row r="59" spans="1:13" x14ac:dyDescent="0.25">
      <c r="A59" s="18">
        <v>57</v>
      </c>
      <c r="B59" s="13">
        <v>2020</v>
      </c>
      <c r="C59" s="13" t="str">
        <f>SUBSTITUTE(SUBSTITUTE(SUBSTITUTE(SUBSTITUTE(ds_salaries!C59,"MI","Junior Level/ Mid"),"EN","Entry Level"),"SE","Senior Level/ Intermediate"),"EX","Executive Level/ Director")</f>
        <v>Junior Level/ Mid</v>
      </c>
      <c r="D59" s="14" t="str">
        <f>SUBSTITUTE(SUBSTITUTE(SUBSTITUTE(SUBSTITUTE(ds_salaries!D59,"PT","Part Time"),"FT","Full Time"),"CT","Contract"),"FL","Freelance")</f>
        <v>Full Time</v>
      </c>
      <c r="E59" s="13" t="s">
        <v>13</v>
      </c>
      <c r="F59" s="13">
        <v>118000</v>
      </c>
      <c r="G59" s="13" t="s">
        <v>19</v>
      </c>
      <c r="H59" s="13">
        <v>118000</v>
      </c>
      <c r="I59" s="13" t="s">
        <v>29</v>
      </c>
      <c r="J59" s="13">
        <v>100</v>
      </c>
      <c r="K59" s="13" t="s">
        <v>29</v>
      </c>
      <c r="L59" s="19" t="str">
        <f>SUBSTITUTE(SUBSTITUTE(SUBSTITUTE(ds_salaries!L59,"L","Large"),"S","Small"),"M","Medium")</f>
        <v>Medium</v>
      </c>
      <c r="M59" s="14" t="str">
        <f>IF(Table2[[#This Row],[Remote Ratio]]=0,"No remote",IF(Table2[[#This Row],[Remote Ratio]]=50,"Partially remote","Fully Remote"))</f>
        <v>Fully Remote</v>
      </c>
    </row>
    <row r="60" spans="1:13" x14ac:dyDescent="0.25">
      <c r="A60" s="17">
        <v>58</v>
      </c>
      <c r="B60" s="14">
        <v>2020</v>
      </c>
      <c r="C60" s="13" t="str">
        <f>SUBSTITUTE(SUBSTITUTE(SUBSTITUTE(SUBSTITUTE(ds_salaries!C60,"MI","Junior Level/ Mid"),"EN","Entry Level"),"SE","Senior Level/ Intermediate"),"EX","Executive Level/ Director")</f>
        <v>Senior Level/ Intermediate</v>
      </c>
      <c r="D60" s="14" t="str">
        <f>SUBSTITUTE(SUBSTITUTE(SUBSTITUTE(SUBSTITUTE(ds_salaries!D60,"PT","Part Time"),"FT","Full Time"),"CT","Contract"),"FL","Freelance")</f>
        <v>Full Time</v>
      </c>
      <c r="E60" s="14" t="s">
        <v>13</v>
      </c>
      <c r="F60" s="14">
        <v>120000</v>
      </c>
      <c r="G60" s="14" t="s">
        <v>19</v>
      </c>
      <c r="H60" s="14">
        <v>120000</v>
      </c>
      <c r="I60" s="14" t="s">
        <v>29</v>
      </c>
      <c r="J60" s="14">
        <v>50</v>
      </c>
      <c r="K60" s="14" t="s">
        <v>29</v>
      </c>
      <c r="L60" s="19" t="str">
        <f>SUBSTITUTE(SUBSTITUTE(SUBSTITUTE(ds_salaries!L60,"L","Large"),"S","Small"),"M","Medium")</f>
        <v>Large</v>
      </c>
      <c r="M60" s="14" t="str">
        <f>IF(Table2[[#This Row],[Remote Ratio]]=0,"No remote",IF(Table2[[#This Row],[Remote Ratio]]=50,"Partially remote","Fully Remote"))</f>
        <v>Partially remote</v>
      </c>
    </row>
    <row r="61" spans="1:13" x14ac:dyDescent="0.25">
      <c r="A61" s="18">
        <v>59</v>
      </c>
      <c r="B61" s="13">
        <v>2020</v>
      </c>
      <c r="C61" s="13" t="str">
        <f>SUBSTITUTE(SUBSTITUTE(SUBSTITUTE(SUBSTITUTE(ds_salaries!C61,"MI","Junior Level/ Mid"),"EN","Entry Level"),"SE","Senior Level/ Intermediate"),"EX","Executive Level/ Director")</f>
        <v>Junior Level/ Mid</v>
      </c>
      <c r="D61" s="14" t="str">
        <f>SUBSTITUTE(SUBSTITUTE(SUBSTITUTE(SUBSTITUTE(ds_salaries!D61,"PT","Part Time"),"FT","Full Time"),"CT","Contract"),"FL","Freelance")</f>
        <v>Full Time</v>
      </c>
      <c r="E61" s="13" t="s">
        <v>13</v>
      </c>
      <c r="F61" s="13">
        <v>138350</v>
      </c>
      <c r="G61" s="13" t="s">
        <v>19</v>
      </c>
      <c r="H61" s="13">
        <v>138350</v>
      </c>
      <c r="I61" s="13" t="s">
        <v>29</v>
      </c>
      <c r="J61" s="13">
        <v>100</v>
      </c>
      <c r="K61" s="13" t="s">
        <v>29</v>
      </c>
      <c r="L61" s="19" t="str">
        <f>SUBSTITUTE(SUBSTITUTE(SUBSTITUTE(ds_salaries!L61,"L","Large"),"S","Small"),"M","Medium")</f>
        <v>Medium</v>
      </c>
      <c r="M61" s="14" t="str">
        <f>IF(Table2[[#This Row],[Remote Ratio]]=0,"No remote",IF(Table2[[#This Row],[Remote Ratio]]=50,"Partially remote","Fully Remote"))</f>
        <v>Fully Remote</v>
      </c>
    </row>
    <row r="62" spans="1:13" x14ac:dyDescent="0.25">
      <c r="A62" s="17">
        <v>60</v>
      </c>
      <c r="B62" s="14">
        <v>2020</v>
      </c>
      <c r="C62" s="13" t="str">
        <f>SUBSTITUTE(SUBSTITUTE(SUBSTITUTE(SUBSTITUTE(ds_salaries!C62,"MI","Junior Level/ Mid"),"EN","Entry Level"),"SE","Senior Level/ Intermediate"),"EX","Executive Level/ Director")</f>
        <v>Junior Level/ Mid</v>
      </c>
      <c r="D62" s="14" t="str">
        <f>SUBSTITUTE(SUBSTITUTE(SUBSTITUTE(SUBSTITUTE(ds_salaries!D62,"PT","Part Time"),"FT","Full Time"),"CT","Contract"),"FL","Freelance")</f>
        <v>Full Time</v>
      </c>
      <c r="E62" s="14" t="s">
        <v>43</v>
      </c>
      <c r="F62" s="14">
        <v>110000</v>
      </c>
      <c r="G62" s="14" t="s">
        <v>19</v>
      </c>
      <c r="H62" s="14">
        <v>110000</v>
      </c>
      <c r="I62" s="14" t="s">
        <v>29</v>
      </c>
      <c r="J62" s="14">
        <v>100</v>
      </c>
      <c r="K62" s="14" t="s">
        <v>29</v>
      </c>
      <c r="L62" s="19" t="str">
        <f>SUBSTITUTE(SUBSTITUTE(SUBSTITUTE(ds_salaries!L62,"L","Large"),"S","Small"),"M","Medium")</f>
        <v>Large</v>
      </c>
      <c r="M62" s="14" t="str">
        <f>IF(Table2[[#This Row],[Remote Ratio]]=0,"No remote",IF(Table2[[#This Row],[Remote Ratio]]=50,"Partially remote","Fully Remote"))</f>
        <v>Fully Remote</v>
      </c>
    </row>
    <row r="63" spans="1:13" x14ac:dyDescent="0.25">
      <c r="A63" s="18">
        <v>61</v>
      </c>
      <c r="B63" s="13">
        <v>2020</v>
      </c>
      <c r="C63" s="13" t="str">
        <f>SUBSTITUTE(SUBSTITUTE(SUBSTITUTE(SUBSTITUTE(ds_salaries!C63,"MI","Junior Level/ Mid"),"EN","Entry Level"),"SE","Senior Level/ Intermediate"),"EX","Executive Level/ Director")</f>
        <v>Junior Level/ Mid</v>
      </c>
      <c r="D63" s="14" t="str">
        <f>SUBSTITUTE(SUBSTITUTE(SUBSTITUTE(SUBSTITUTE(ds_salaries!D63,"PT","Part Time"),"FT","Full Time"),"CT","Contract"),"FL","Freelance")</f>
        <v>Full Time</v>
      </c>
      <c r="E63" s="13" t="s">
        <v>43</v>
      </c>
      <c r="F63" s="13">
        <v>130800</v>
      </c>
      <c r="G63" s="13" t="s">
        <v>19</v>
      </c>
      <c r="H63" s="13">
        <v>130800</v>
      </c>
      <c r="I63" s="13" t="s">
        <v>67</v>
      </c>
      <c r="J63" s="13">
        <v>100</v>
      </c>
      <c r="K63" s="13" t="s">
        <v>29</v>
      </c>
      <c r="L63" s="19" t="str">
        <f>SUBSTITUTE(SUBSTITUTE(SUBSTITUTE(ds_salaries!L63,"L","Large"),"S","Small"),"M","Medium")</f>
        <v>Medium</v>
      </c>
      <c r="M63" s="14" t="str">
        <f>IF(Table2[[#This Row],[Remote Ratio]]=0,"No remote",IF(Table2[[#This Row],[Remote Ratio]]=50,"Partially remote","Fully Remote"))</f>
        <v>Fully Remote</v>
      </c>
    </row>
    <row r="64" spans="1:13" x14ac:dyDescent="0.25">
      <c r="A64" s="17">
        <v>62</v>
      </c>
      <c r="B64" s="14">
        <v>2020</v>
      </c>
      <c r="C64" s="13" t="str">
        <f>SUBSTITUTE(SUBSTITUTE(SUBSTITUTE(SUBSTITUTE(ds_salaries!C64,"MI","Junior Level/ Mid"),"EN","Entry Level"),"SE","Senior Level/ Intermediate"),"EX","Executive Level/ Director")</f>
        <v>Entry Level</v>
      </c>
      <c r="D64" s="14" t="str">
        <f>SUBSTITUTE(SUBSTITUTE(SUBSTITUTE(SUBSTITUTE(ds_salaries!D64,"PT","Part Time"),"FT","Full Time"),"CT","Contract"),"FL","Freelance")</f>
        <v>Part Time</v>
      </c>
      <c r="E64" s="14" t="s">
        <v>13</v>
      </c>
      <c r="F64" s="14">
        <v>19000</v>
      </c>
      <c r="G64" s="14" t="s">
        <v>14</v>
      </c>
      <c r="H64" s="14">
        <v>21669</v>
      </c>
      <c r="I64" s="14" t="s">
        <v>77</v>
      </c>
      <c r="J64" s="14">
        <v>50</v>
      </c>
      <c r="K64" s="14" t="s">
        <v>77</v>
      </c>
      <c r="L64" s="19" t="str">
        <f>SUBSTITUTE(SUBSTITUTE(SUBSTITUTE(ds_salaries!L64,"L","Large"),"S","Small"),"M","Medium")</f>
        <v>Small</v>
      </c>
      <c r="M64" s="14" t="str">
        <f>IF(Table2[[#This Row],[Remote Ratio]]=0,"No remote",IF(Table2[[#This Row],[Remote Ratio]]=50,"Partially remote","Fully Remote"))</f>
        <v>Partially remote</v>
      </c>
    </row>
    <row r="65" spans="1:13" x14ac:dyDescent="0.25">
      <c r="A65" s="18">
        <v>63</v>
      </c>
      <c r="B65" s="13">
        <v>2020</v>
      </c>
      <c r="C65" s="13" t="str">
        <f>SUBSTITUTE(SUBSTITUTE(SUBSTITUTE(SUBSTITUTE(ds_salaries!C65,"MI","Junior Level/ Mid"),"EN","Entry Level"),"SE","Senior Level/ Intermediate"),"EX","Executive Level/ Director")</f>
        <v>Senior Level/ Intermediate</v>
      </c>
      <c r="D65" s="14" t="str">
        <f>SUBSTITUTE(SUBSTITUTE(SUBSTITUTE(SUBSTITUTE(ds_salaries!D65,"PT","Part Time"),"FT","Full Time"),"CT","Contract"),"FL","Freelance")</f>
        <v>Full Time</v>
      </c>
      <c r="E65" s="13" t="s">
        <v>13</v>
      </c>
      <c r="F65" s="13">
        <v>412000</v>
      </c>
      <c r="G65" s="13" t="s">
        <v>19</v>
      </c>
      <c r="H65" s="13">
        <v>412000</v>
      </c>
      <c r="I65" s="13" t="s">
        <v>29</v>
      </c>
      <c r="J65" s="13">
        <v>100</v>
      </c>
      <c r="K65" s="13" t="s">
        <v>29</v>
      </c>
      <c r="L65" s="19" t="str">
        <f>SUBSTITUTE(SUBSTITUTE(SUBSTITUTE(ds_salaries!L65,"L","Large"),"S","Small"),"M","Medium")</f>
        <v>Large</v>
      </c>
      <c r="M65" s="14" t="str">
        <f>IF(Table2[[#This Row],[Remote Ratio]]=0,"No remote",IF(Table2[[#This Row],[Remote Ratio]]=50,"Partially remote","Fully Remote"))</f>
        <v>Fully Remote</v>
      </c>
    </row>
    <row r="66" spans="1:13" x14ac:dyDescent="0.25">
      <c r="A66" s="17">
        <v>64</v>
      </c>
      <c r="B66" s="14">
        <v>2020</v>
      </c>
      <c r="C66" s="13" t="str">
        <f>SUBSTITUTE(SUBSTITUTE(SUBSTITUTE(SUBSTITUTE(ds_salaries!C66,"MI","Junior Level/ Mid"),"EN","Entry Level"),"SE","Senior Level/ Intermediate"),"EX","Executive Level/ Director")</f>
        <v>Senior Level/ Intermediate</v>
      </c>
      <c r="D66" s="14" t="str">
        <f>SUBSTITUTE(SUBSTITUTE(SUBSTITUTE(SUBSTITUTE(ds_salaries!D66,"PT","Part Time"),"FT","Full Time"),"CT","Contract"),"FL","Freelance")</f>
        <v>Full Time</v>
      </c>
      <c r="E66" s="14" t="s">
        <v>28</v>
      </c>
      <c r="F66" s="14">
        <v>40000</v>
      </c>
      <c r="G66" s="14" t="s">
        <v>14</v>
      </c>
      <c r="H66" s="14">
        <v>45618</v>
      </c>
      <c r="I66" s="14" t="s">
        <v>78</v>
      </c>
      <c r="J66" s="14">
        <v>100</v>
      </c>
      <c r="K66" s="14" t="s">
        <v>78</v>
      </c>
      <c r="L66" s="19" t="str">
        <f>SUBSTITUTE(SUBSTITUTE(SUBSTITUTE(ds_salaries!L66,"L","Large"),"S","Small"),"M","Medium")</f>
        <v>Small</v>
      </c>
      <c r="M66" s="14" t="str">
        <f>IF(Table2[[#This Row],[Remote Ratio]]=0,"No remote",IF(Table2[[#This Row],[Remote Ratio]]=50,"Partially remote","Fully Remote"))</f>
        <v>Fully Remote</v>
      </c>
    </row>
    <row r="67" spans="1:13" x14ac:dyDescent="0.25">
      <c r="A67" s="18">
        <v>65</v>
      </c>
      <c r="B67" s="13">
        <v>2020</v>
      </c>
      <c r="C67" s="13" t="str">
        <f>SUBSTITUTE(SUBSTITUTE(SUBSTITUTE(SUBSTITUTE(ds_salaries!C67,"MI","Junior Level/ Mid"),"EN","Entry Level"),"SE","Senior Level/ Intermediate"),"EX","Executive Level/ Director")</f>
        <v>Entry Level</v>
      </c>
      <c r="D67" s="14" t="str">
        <f>SUBSTITUTE(SUBSTITUTE(SUBSTITUTE(SUBSTITUTE(ds_salaries!D67,"PT","Part Time"),"FT","Full Time"),"CT","Contract"),"FL","Freelance")</f>
        <v>Full Time</v>
      </c>
      <c r="E67" s="13" t="s">
        <v>13</v>
      </c>
      <c r="F67" s="13">
        <v>55000</v>
      </c>
      <c r="G67" s="13" t="s">
        <v>14</v>
      </c>
      <c r="H67" s="13">
        <v>62726</v>
      </c>
      <c r="I67" s="13" t="s">
        <v>15</v>
      </c>
      <c r="J67" s="13">
        <v>50</v>
      </c>
      <c r="K67" s="13" t="s">
        <v>15</v>
      </c>
      <c r="L67" s="19" t="str">
        <f>SUBSTITUTE(SUBSTITUTE(SUBSTITUTE(ds_salaries!L67,"L","Large"),"S","Small"),"M","Medium")</f>
        <v>Small</v>
      </c>
      <c r="M67" s="14" t="str">
        <f>IF(Table2[[#This Row],[Remote Ratio]]=0,"No remote",IF(Table2[[#This Row],[Remote Ratio]]=50,"Partially remote","Fully Remote"))</f>
        <v>Partially remote</v>
      </c>
    </row>
    <row r="68" spans="1:13" x14ac:dyDescent="0.25">
      <c r="A68" s="17">
        <v>66</v>
      </c>
      <c r="B68" s="14">
        <v>2020</v>
      </c>
      <c r="C68" s="13" t="str">
        <f>SUBSTITUTE(SUBSTITUTE(SUBSTITUTE(SUBSTITUTE(ds_salaries!C68,"MI","Junior Level/ Mid"),"EN","Entry Level"),"SE","Senior Level/ Intermediate"),"EX","Executive Level/ Director")</f>
        <v>Entry Level</v>
      </c>
      <c r="D68" s="14" t="str">
        <f>SUBSTITUTE(SUBSTITUTE(SUBSTITUTE(SUBSTITUTE(ds_salaries!D68,"PT","Part Time"),"FT","Full Time"),"CT","Contract"),"FL","Freelance")</f>
        <v>Full Time</v>
      </c>
      <c r="E68" s="14" t="s">
        <v>13</v>
      </c>
      <c r="F68" s="14">
        <v>43200</v>
      </c>
      <c r="G68" s="14" t="s">
        <v>14</v>
      </c>
      <c r="H68" s="14">
        <v>49268</v>
      </c>
      <c r="I68" s="14" t="s">
        <v>15</v>
      </c>
      <c r="J68" s="14">
        <v>0</v>
      </c>
      <c r="K68" s="14" t="s">
        <v>15</v>
      </c>
      <c r="L68" s="19" t="str">
        <f>SUBSTITUTE(SUBSTITUTE(SUBSTITUTE(ds_salaries!L68,"L","Large"),"S","Small"),"M","Medium")</f>
        <v>Small</v>
      </c>
      <c r="M68" s="14" t="str">
        <f>IF(Table2[[#This Row],[Remote Ratio]]=0,"No remote",IF(Table2[[#This Row],[Remote Ratio]]=50,"Partially remote","Fully Remote"))</f>
        <v>No remote</v>
      </c>
    </row>
    <row r="69" spans="1:13" x14ac:dyDescent="0.25">
      <c r="A69" s="18">
        <v>67</v>
      </c>
      <c r="B69" s="13">
        <v>2020</v>
      </c>
      <c r="C69" s="13" t="str">
        <f>SUBSTITUTE(SUBSTITUTE(SUBSTITUTE(SUBSTITUTE(ds_salaries!C69,"MI","Junior Level/ Mid"),"EN","Entry Level"),"SE","Senior Level/ Intermediate"),"EX","Executive Level/ Director")</f>
        <v>Senior Level/ Intermediate</v>
      </c>
      <c r="D69" s="14" t="str">
        <f>SUBSTITUTE(SUBSTITUTE(SUBSTITUTE(SUBSTITUTE(ds_salaries!D69,"PT","Part Time"),"FT","Full Time"),"CT","Contract"),"FL","Freelance")</f>
        <v>Full Time</v>
      </c>
      <c r="E69" s="13" t="s">
        <v>79</v>
      </c>
      <c r="F69" s="13">
        <v>190200</v>
      </c>
      <c r="G69" s="13" t="s">
        <v>19</v>
      </c>
      <c r="H69" s="13">
        <v>190200</v>
      </c>
      <c r="I69" s="13" t="s">
        <v>29</v>
      </c>
      <c r="J69" s="13">
        <v>100</v>
      </c>
      <c r="K69" s="13" t="s">
        <v>29</v>
      </c>
      <c r="L69" s="19" t="str">
        <f>SUBSTITUTE(SUBSTITUTE(SUBSTITUTE(ds_salaries!L69,"L","Large"),"S","Small"),"M","Medium")</f>
        <v>Medium</v>
      </c>
      <c r="M69" s="14" t="str">
        <f>IF(Table2[[#This Row],[Remote Ratio]]=0,"No remote",IF(Table2[[#This Row],[Remote Ratio]]=50,"Partially remote","Fully Remote"))</f>
        <v>Fully Remote</v>
      </c>
    </row>
    <row r="70" spans="1:13" x14ac:dyDescent="0.25">
      <c r="A70" s="17">
        <v>68</v>
      </c>
      <c r="B70" s="14">
        <v>2020</v>
      </c>
      <c r="C70" s="13" t="str">
        <f>SUBSTITUTE(SUBSTITUTE(SUBSTITUTE(SUBSTITUTE(ds_salaries!C70,"MI","Junior Level/ Mid"),"EN","Entry Level"),"SE","Senior Level/ Intermediate"),"EX","Executive Level/ Director")</f>
        <v>Entry Level</v>
      </c>
      <c r="D70" s="14" t="str">
        <f>SUBSTITUTE(SUBSTITUTE(SUBSTITUTE(SUBSTITUTE(ds_salaries!D70,"PT","Part Time"),"FT","Full Time"),"CT","Contract"),"FL","Freelance")</f>
        <v>Full Time</v>
      </c>
      <c r="E70" s="14" t="s">
        <v>13</v>
      </c>
      <c r="F70" s="14">
        <v>105000</v>
      </c>
      <c r="G70" s="14" t="s">
        <v>19</v>
      </c>
      <c r="H70" s="14">
        <v>105000</v>
      </c>
      <c r="I70" s="14" t="s">
        <v>29</v>
      </c>
      <c r="J70" s="14">
        <v>100</v>
      </c>
      <c r="K70" s="14" t="s">
        <v>29</v>
      </c>
      <c r="L70" s="19" t="str">
        <f>SUBSTITUTE(SUBSTITUTE(SUBSTITUTE(ds_salaries!L70,"L","Large"),"S","Small"),"M","Medium")</f>
        <v>Small</v>
      </c>
      <c r="M70" s="14" t="str">
        <f>IF(Table2[[#This Row],[Remote Ratio]]=0,"No remote",IF(Table2[[#This Row],[Remote Ratio]]=50,"Partially remote","Fully Remote"))</f>
        <v>Fully Remote</v>
      </c>
    </row>
    <row r="71" spans="1:13" x14ac:dyDescent="0.25">
      <c r="A71" s="18">
        <v>69</v>
      </c>
      <c r="B71" s="13">
        <v>2020</v>
      </c>
      <c r="C71" s="13" t="str">
        <f>SUBSTITUTE(SUBSTITUTE(SUBSTITUTE(SUBSTITUTE(ds_salaries!C71,"MI","Junior Level/ Mid"),"EN","Entry Level"),"SE","Senior Level/ Intermediate"),"EX","Executive Level/ Director")</f>
        <v>Senior Level/ Intermediate</v>
      </c>
      <c r="D71" s="14" t="str">
        <f>SUBSTITUTE(SUBSTITUTE(SUBSTITUTE(SUBSTITUTE(ds_salaries!D71,"PT","Part Time"),"FT","Full Time"),"CT","Contract"),"FL","Freelance")</f>
        <v>Full Time</v>
      </c>
      <c r="E71" s="13" t="s">
        <v>13</v>
      </c>
      <c r="F71" s="13">
        <v>80000</v>
      </c>
      <c r="G71" s="13" t="s">
        <v>14</v>
      </c>
      <c r="H71" s="13">
        <v>91237</v>
      </c>
      <c r="I71" s="13" t="s">
        <v>64</v>
      </c>
      <c r="J71" s="13">
        <v>0</v>
      </c>
      <c r="K71" s="13" t="s">
        <v>64</v>
      </c>
      <c r="L71" s="19" t="str">
        <f>SUBSTITUTE(SUBSTITUTE(SUBSTITUTE(ds_salaries!L71,"L","Large"),"S","Small"),"M","Medium")</f>
        <v>Small</v>
      </c>
      <c r="M71" s="14" t="str">
        <f>IF(Table2[[#This Row],[Remote Ratio]]=0,"No remote",IF(Table2[[#This Row],[Remote Ratio]]=50,"Partially remote","Fully Remote"))</f>
        <v>No remote</v>
      </c>
    </row>
    <row r="72" spans="1:13" x14ac:dyDescent="0.25">
      <c r="A72" s="17">
        <v>70</v>
      </c>
      <c r="B72" s="14">
        <v>2020</v>
      </c>
      <c r="C72" s="13" t="str">
        <f>SUBSTITUTE(SUBSTITUTE(SUBSTITUTE(SUBSTITUTE(ds_salaries!C72,"MI","Junior Level/ Mid"),"EN","Entry Level"),"SE","Senior Level/ Intermediate"),"EX","Executive Level/ Director")</f>
        <v>Junior Level/ Mid</v>
      </c>
      <c r="D72" s="14" t="str">
        <f>SUBSTITUTE(SUBSTITUTE(SUBSTITUTE(SUBSTITUTE(ds_salaries!D72,"PT","Part Time"),"FT","Full Time"),"CT","Contract"),"FL","Freelance")</f>
        <v>Full Time</v>
      </c>
      <c r="E72" s="14" t="s">
        <v>13</v>
      </c>
      <c r="F72" s="14">
        <v>55000</v>
      </c>
      <c r="G72" s="14" t="s">
        <v>14</v>
      </c>
      <c r="H72" s="14">
        <v>62726</v>
      </c>
      <c r="I72" s="14" t="s">
        <v>38</v>
      </c>
      <c r="J72" s="14">
        <v>50</v>
      </c>
      <c r="K72" s="14" t="s">
        <v>80</v>
      </c>
      <c r="L72" s="19" t="str">
        <f>SUBSTITUTE(SUBSTITUTE(SUBSTITUTE(ds_salaries!L72,"L","Large"),"S","Small"),"M","Medium")</f>
        <v>Small</v>
      </c>
      <c r="M72" s="14" t="str">
        <f>IF(Table2[[#This Row],[Remote Ratio]]=0,"No remote",IF(Table2[[#This Row],[Remote Ratio]]=50,"Partially remote","Fully Remote"))</f>
        <v>Partially remote</v>
      </c>
    </row>
    <row r="73" spans="1:13" x14ac:dyDescent="0.25">
      <c r="A73" s="18">
        <v>71</v>
      </c>
      <c r="B73" s="13">
        <v>2020</v>
      </c>
      <c r="C73" s="13" t="str">
        <f>SUBSTITUTE(SUBSTITUTE(SUBSTITUTE(SUBSTITUTE(ds_salaries!C73,"MI","Junior Level/ Mid"),"EN","Entry Level"),"SE","Senior Level/ Intermediate"),"EX","Executive Level/ Director")</f>
        <v>Junior Level/ Mid</v>
      </c>
      <c r="D73" s="14" t="str">
        <f>SUBSTITUTE(SUBSTITUTE(SUBSTITUTE(SUBSTITUTE(ds_salaries!D73,"PT","Part Time"),"FT","Full Time"),"CT","Contract"),"FL","Freelance")</f>
        <v>Full Time</v>
      </c>
      <c r="E73" s="13" t="s">
        <v>13</v>
      </c>
      <c r="F73" s="13">
        <v>37000</v>
      </c>
      <c r="G73" s="13" t="s">
        <v>14</v>
      </c>
      <c r="H73" s="13">
        <v>42197</v>
      </c>
      <c r="I73" s="13" t="s">
        <v>38</v>
      </c>
      <c r="J73" s="13">
        <v>50</v>
      </c>
      <c r="K73" s="13" t="s">
        <v>38</v>
      </c>
      <c r="L73" s="19" t="str">
        <f>SUBSTITUTE(SUBSTITUTE(SUBSTITUTE(ds_salaries!L73,"L","Large"),"S","Small"),"M","Medium")</f>
        <v>Small</v>
      </c>
      <c r="M73" s="14" t="str">
        <f>IF(Table2[[#This Row],[Remote Ratio]]=0,"No remote",IF(Table2[[#This Row],[Remote Ratio]]=50,"Partially remote","Fully Remote"))</f>
        <v>Partially remote</v>
      </c>
    </row>
    <row r="74" spans="1:13" x14ac:dyDescent="0.25">
      <c r="A74" s="17">
        <v>72</v>
      </c>
      <c r="B74" s="14">
        <v>2021</v>
      </c>
      <c r="C74" s="13" t="str">
        <f>SUBSTITUTE(SUBSTITUTE(SUBSTITUTE(SUBSTITUTE(ds_salaries!C74,"MI","Junior Level/ Mid"),"EN","Entry Level"),"SE","Senior Level/ Intermediate"),"EX","Executive Level/ Director")</f>
        <v>Entry Level</v>
      </c>
      <c r="D74" s="14" t="str">
        <f>SUBSTITUTE(SUBSTITUTE(SUBSTITUTE(SUBSTITUTE(ds_salaries!D74,"PT","Part Time"),"FT","Full Time"),"CT","Contract"),"FL","Freelance")</f>
        <v>Full Time</v>
      </c>
      <c r="E74" s="14" t="s">
        <v>55</v>
      </c>
      <c r="F74" s="14">
        <v>60000</v>
      </c>
      <c r="G74" s="14" t="s">
        <v>23</v>
      </c>
      <c r="H74" s="14">
        <v>82528</v>
      </c>
      <c r="I74" s="14" t="s">
        <v>24</v>
      </c>
      <c r="J74" s="14">
        <v>50</v>
      </c>
      <c r="K74" s="14" t="s">
        <v>24</v>
      </c>
      <c r="L74" s="19" t="str">
        <f>SUBSTITUTE(SUBSTITUTE(SUBSTITUTE(ds_salaries!L74,"L","Large"),"S","Small"),"M","Medium")</f>
        <v>Large</v>
      </c>
      <c r="M74" s="14" t="str">
        <f>IF(Table2[[#This Row],[Remote Ratio]]=0,"No remote",IF(Table2[[#This Row],[Remote Ratio]]=50,"Partially remote","Fully Remote"))</f>
        <v>Partially remote</v>
      </c>
    </row>
    <row r="75" spans="1:13" x14ac:dyDescent="0.25">
      <c r="A75" s="18">
        <v>73</v>
      </c>
      <c r="B75" s="13">
        <v>2021</v>
      </c>
      <c r="C75" s="13" t="str">
        <f>SUBSTITUTE(SUBSTITUTE(SUBSTITUTE(SUBSTITUTE(ds_salaries!C75,"MI","Junior Level/ Mid"),"EN","Entry Level"),"SE","Senior Level/ Intermediate"),"EX","Executive Level/ Director")</f>
        <v>Executive Level/ Director</v>
      </c>
      <c r="D75" s="14" t="str">
        <f>SUBSTITUTE(SUBSTITUTE(SUBSTITUTE(SUBSTITUTE(ds_salaries!D75,"PT","Part Time"),"FT","Full Time"),"CT","Contract"),"FL","Freelance")</f>
        <v>Full Time</v>
      </c>
      <c r="E75" s="13" t="s">
        <v>51</v>
      </c>
      <c r="F75" s="13">
        <v>150000</v>
      </c>
      <c r="G75" s="13" t="s">
        <v>19</v>
      </c>
      <c r="H75" s="13">
        <v>150000</v>
      </c>
      <c r="I75" s="13" t="s">
        <v>40</v>
      </c>
      <c r="J75" s="13">
        <v>100</v>
      </c>
      <c r="K75" s="13" t="s">
        <v>29</v>
      </c>
      <c r="L75" s="19" t="str">
        <f>SUBSTITUTE(SUBSTITUTE(SUBSTITUTE(ds_salaries!L75,"L","Large"),"S","Small"),"M","Medium")</f>
        <v>Large</v>
      </c>
      <c r="M75" s="14" t="str">
        <f>IF(Table2[[#This Row],[Remote Ratio]]=0,"No remote",IF(Table2[[#This Row],[Remote Ratio]]=50,"Partially remote","Fully Remote"))</f>
        <v>Fully Remote</v>
      </c>
    </row>
    <row r="76" spans="1:13" x14ac:dyDescent="0.25">
      <c r="A76" s="17">
        <v>74</v>
      </c>
      <c r="B76" s="14">
        <v>2021</v>
      </c>
      <c r="C76" s="13" t="str">
        <f>SUBSTITUTE(SUBSTITUTE(SUBSTITUTE(SUBSTITUTE(ds_salaries!C76,"MI","Junior Level/ Mid"),"EN","Entry Level"),"SE","Senior Level/ Intermediate"),"EX","Executive Level/ Director")</f>
        <v>Executive Level/ Director</v>
      </c>
      <c r="D76" s="14" t="str">
        <f>SUBSTITUTE(SUBSTITUTE(SUBSTITUTE(SUBSTITUTE(ds_salaries!D76,"PT","Part Time"),"FT","Full Time"),"CT","Contract"),"FL","Freelance")</f>
        <v>Full Time</v>
      </c>
      <c r="E76" s="14" t="s">
        <v>81</v>
      </c>
      <c r="F76" s="14">
        <v>235000</v>
      </c>
      <c r="G76" s="14" t="s">
        <v>19</v>
      </c>
      <c r="H76" s="14">
        <v>235000</v>
      </c>
      <c r="I76" s="14" t="s">
        <v>29</v>
      </c>
      <c r="J76" s="14">
        <v>100</v>
      </c>
      <c r="K76" s="14" t="s">
        <v>29</v>
      </c>
      <c r="L76" s="19" t="str">
        <f>SUBSTITUTE(SUBSTITUTE(SUBSTITUTE(ds_salaries!L76,"L","Large"),"S","Small"),"M","Medium")</f>
        <v>Large</v>
      </c>
      <c r="M76" s="14" t="str">
        <f>IF(Table2[[#This Row],[Remote Ratio]]=0,"No remote",IF(Table2[[#This Row],[Remote Ratio]]=50,"Partially remote","Fully Remote"))</f>
        <v>Fully Remote</v>
      </c>
    </row>
    <row r="77" spans="1:13" x14ac:dyDescent="0.25">
      <c r="A77" s="18">
        <v>75</v>
      </c>
      <c r="B77" s="13">
        <v>2021</v>
      </c>
      <c r="C77" s="13" t="str">
        <f>SUBSTITUTE(SUBSTITUTE(SUBSTITUTE(SUBSTITUTE(ds_salaries!C77,"MI","Junior Level/ Mid"),"EN","Entry Level"),"SE","Senior Level/ Intermediate"),"EX","Executive Level/ Director")</f>
        <v>Senior Level/ Intermediate</v>
      </c>
      <c r="D77" s="14" t="str">
        <f>SUBSTITUTE(SUBSTITUTE(SUBSTITUTE(SUBSTITUTE(ds_salaries!D77,"PT","Part Time"),"FT","Full Time"),"CT","Contract"),"FL","Freelance")</f>
        <v>Full Time</v>
      </c>
      <c r="E77" s="13" t="s">
        <v>13</v>
      </c>
      <c r="F77" s="13">
        <v>45000</v>
      </c>
      <c r="G77" s="13" t="s">
        <v>14</v>
      </c>
      <c r="H77" s="13">
        <v>53192</v>
      </c>
      <c r="I77" s="13" t="s">
        <v>38</v>
      </c>
      <c r="J77" s="13">
        <v>50</v>
      </c>
      <c r="K77" s="13" t="s">
        <v>38</v>
      </c>
      <c r="L77" s="19" t="str">
        <f>SUBSTITUTE(SUBSTITUTE(SUBSTITUTE(ds_salaries!L77,"L","Large"),"S","Small"),"M","Medium")</f>
        <v>Large</v>
      </c>
      <c r="M77" s="14" t="str">
        <f>IF(Table2[[#This Row],[Remote Ratio]]=0,"No remote",IF(Table2[[#This Row],[Remote Ratio]]=50,"Partially remote","Fully Remote"))</f>
        <v>Partially remote</v>
      </c>
    </row>
    <row r="78" spans="1:13" x14ac:dyDescent="0.25">
      <c r="A78" s="17">
        <v>76</v>
      </c>
      <c r="B78" s="14">
        <v>2021</v>
      </c>
      <c r="C78" s="13" t="str">
        <f>SUBSTITUTE(SUBSTITUTE(SUBSTITUTE(SUBSTITUTE(ds_salaries!C78,"MI","Junior Level/ Mid"),"EN","Entry Level"),"SE","Senior Level/ Intermediate"),"EX","Executive Level/ Director")</f>
        <v>Junior Level/ Mid</v>
      </c>
      <c r="D78" s="14" t="str">
        <f>SUBSTITUTE(SUBSTITUTE(SUBSTITUTE(SUBSTITUTE(ds_salaries!D78,"PT","Part Time"),"FT","Full Time"),"CT","Contract"),"FL","Freelance")</f>
        <v>Full Time</v>
      </c>
      <c r="E78" s="14" t="s">
        <v>51</v>
      </c>
      <c r="F78" s="14">
        <v>100000</v>
      </c>
      <c r="G78" s="14" t="s">
        <v>19</v>
      </c>
      <c r="H78" s="14">
        <v>100000</v>
      </c>
      <c r="I78" s="14" t="s">
        <v>29</v>
      </c>
      <c r="J78" s="14">
        <v>100</v>
      </c>
      <c r="K78" s="14" t="s">
        <v>29</v>
      </c>
      <c r="L78" s="19" t="str">
        <f>SUBSTITUTE(SUBSTITUTE(SUBSTITUTE(ds_salaries!L78,"L","Large"),"S","Small"),"M","Medium")</f>
        <v>Medium</v>
      </c>
      <c r="M78" s="14" t="str">
        <f>IF(Table2[[#This Row],[Remote Ratio]]=0,"No remote",IF(Table2[[#This Row],[Remote Ratio]]=50,"Partially remote","Fully Remote"))</f>
        <v>Fully Remote</v>
      </c>
    </row>
    <row r="79" spans="1:13" x14ac:dyDescent="0.25">
      <c r="A79" s="18">
        <v>77</v>
      </c>
      <c r="B79" s="13">
        <v>2021</v>
      </c>
      <c r="C79" s="13" t="str">
        <f>SUBSTITUTE(SUBSTITUTE(SUBSTITUTE(SUBSTITUTE(ds_salaries!C79,"MI","Junior Level/ Mid"),"EN","Entry Level"),"SE","Senior Level/ Intermediate"),"EX","Executive Level/ Director")</f>
        <v>Junior Level/ Mid</v>
      </c>
      <c r="D79" s="14" t="str">
        <f>SUBSTITUTE(SUBSTITUTE(SUBSTITUTE(SUBSTITUTE(ds_salaries!D79,"PT","Part Time"),"FT","Full Time"),"CT","Contract"),"FL","Freelance")</f>
        <v>Part Time</v>
      </c>
      <c r="E79" s="13" t="s">
        <v>82</v>
      </c>
      <c r="F79" s="13">
        <v>400000</v>
      </c>
      <c r="G79" s="13" t="s">
        <v>39</v>
      </c>
      <c r="H79" s="13">
        <v>5409</v>
      </c>
      <c r="I79" s="13" t="s">
        <v>40</v>
      </c>
      <c r="J79" s="13">
        <v>50</v>
      </c>
      <c r="K79" s="13" t="s">
        <v>40</v>
      </c>
      <c r="L79" s="19" t="str">
        <f>SUBSTITUTE(SUBSTITUTE(SUBSTITUTE(ds_salaries!L79,"L","Large"),"S","Small"),"M","Medium")</f>
        <v>Medium</v>
      </c>
      <c r="M79" s="14" t="str">
        <f>IF(Table2[[#This Row],[Remote Ratio]]=0,"No remote",IF(Table2[[#This Row],[Remote Ratio]]=50,"Partially remote","Fully Remote"))</f>
        <v>Partially remote</v>
      </c>
    </row>
    <row r="80" spans="1:13" x14ac:dyDescent="0.25">
      <c r="A80" s="17">
        <v>78</v>
      </c>
      <c r="B80" s="14">
        <v>2021</v>
      </c>
      <c r="C80" s="13" t="str">
        <f>SUBSTITUTE(SUBSTITUTE(SUBSTITUTE(SUBSTITUTE(ds_salaries!C80,"MI","Junior Level/ Mid"),"EN","Entry Level"),"SE","Senior Level/ Intermediate"),"EX","Executive Level/ Director")</f>
        <v>Junior Level/ Mid</v>
      </c>
      <c r="D80" s="14" t="str">
        <f>SUBSTITUTE(SUBSTITUTE(SUBSTITUTE(SUBSTITUTE(ds_salaries!D80,"PT","Part Time"),"FT","Full Time"),"CT","Contract"),"FL","Freelance")</f>
        <v>Contract</v>
      </c>
      <c r="E80" s="14" t="s">
        <v>69</v>
      </c>
      <c r="F80" s="14">
        <v>270000</v>
      </c>
      <c r="G80" s="14" t="s">
        <v>19</v>
      </c>
      <c r="H80" s="14">
        <v>270000</v>
      </c>
      <c r="I80" s="14" t="s">
        <v>29</v>
      </c>
      <c r="J80" s="14">
        <v>100</v>
      </c>
      <c r="K80" s="14" t="s">
        <v>29</v>
      </c>
      <c r="L80" s="19" t="str">
        <f>SUBSTITUTE(SUBSTITUTE(SUBSTITUTE(ds_salaries!L80,"L","Large"),"S","Small"),"M","Medium")</f>
        <v>Large</v>
      </c>
      <c r="M80" s="14" t="str">
        <f>IF(Table2[[#This Row],[Remote Ratio]]=0,"No remote",IF(Table2[[#This Row],[Remote Ratio]]=50,"Partially remote","Fully Remote"))</f>
        <v>Fully Remote</v>
      </c>
    </row>
    <row r="81" spans="1:13" x14ac:dyDescent="0.25">
      <c r="A81" s="18">
        <v>79</v>
      </c>
      <c r="B81" s="13">
        <v>2021</v>
      </c>
      <c r="C81" s="13" t="str">
        <f>SUBSTITUTE(SUBSTITUTE(SUBSTITUTE(SUBSTITUTE(ds_salaries!C81,"MI","Junior Level/ Mid"),"EN","Entry Level"),"SE","Senior Level/ Intermediate"),"EX","Executive Level/ Director")</f>
        <v>Entry Level</v>
      </c>
      <c r="D81" s="14" t="str">
        <f>SUBSTITUTE(SUBSTITUTE(SUBSTITUTE(SUBSTITUTE(ds_salaries!D81,"PT","Part Time"),"FT","Full Time"),"CT","Contract"),"FL","Freelance")</f>
        <v>Full Time</v>
      </c>
      <c r="E81" s="13" t="s">
        <v>31</v>
      </c>
      <c r="F81" s="13">
        <v>80000</v>
      </c>
      <c r="G81" s="13" t="s">
        <v>19</v>
      </c>
      <c r="H81" s="13">
        <v>80000</v>
      </c>
      <c r="I81" s="13" t="s">
        <v>29</v>
      </c>
      <c r="J81" s="13">
        <v>100</v>
      </c>
      <c r="K81" s="13" t="s">
        <v>29</v>
      </c>
      <c r="L81" s="19" t="str">
        <f>SUBSTITUTE(SUBSTITUTE(SUBSTITUTE(ds_salaries!L81,"L","Large"),"S","Small"),"M","Medium")</f>
        <v>Medium</v>
      </c>
      <c r="M81" s="14" t="str">
        <f>IF(Table2[[#This Row],[Remote Ratio]]=0,"No remote",IF(Table2[[#This Row],[Remote Ratio]]=50,"Partially remote","Fully Remote"))</f>
        <v>Fully Remote</v>
      </c>
    </row>
    <row r="82" spans="1:13" x14ac:dyDescent="0.25">
      <c r="A82" s="17">
        <v>80</v>
      </c>
      <c r="B82" s="14">
        <v>2021</v>
      </c>
      <c r="C82" s="13" t="str">
        <f>SUBSTITUTE(SUBSTITUTE(SUBSTITUTE(SUBSTITUTE(ds_salaries!C82,"MI","Junior Level/ Mid"),"EN","Entry Level"),"SE","Senior Level/ Intermediate"),"EX","Executive Level/ Director")</f>
        <v>Senior Level/ Intermediate</v>
      </c>
      <c r="D82" s="14" t="str">
        <f>SUBSTITUTE(SUBSTITUTE(SUBSTITUTE(SUBSTITUTE(ds_salaries!D82,"PT","Part Time"),"FT","Full Time"),"CT","Contract"),"FL","Freelance")</f>
        <v>Full Time</v>
      </c>
      <c r="E82" s="14" t="s">
        <v>83</v>
      </c>
      <c r="F82" s="14">
        <v>67000</v>
      </c>
      <c r="G82" s="14" t="s">
        <v>14</v>
      </c>
      <c r="H82" s="14">
        <v>79197</v>
      </c>
      <c r="I82" s="14" t="s">
        <v>15</v>
      </c>
      <c r="J82" s="14">
        <v>100</v>
      </c>
      <c r="K82" s="14" t="s">
        <v>15</v>
      </c>
      <c r="L82" s="19" t="str">
        <f>SUBSTITUTE(SUBSTITUTE(SUBSTITUTE(ds_salaries!L82,"L","Large"),"S","Small"),"M","Medium")</f>
        <v>Large</v>
      </c>
      <c r="M82" s="14" t="str">
        <f>IF(Table2[[#This Row],[Remote Ratio]]=0,"No remote",IF(Table2[[#This Row],[Remote Ratio]]=50,"Partially remote","Fully Remote"))</f>
        <v>Fully Remote</v>
      </c>
    </row>
    <row r="83" spans="1:13" x14ac:dyDescent="0.25">
      <c r="A83" s="18">
        <v>81</v>
      </c>
      <c r="B83" s="13">
        <v>2021</v>
      </c>
      <c r="C83" s="13" t="str">
        <f>SUBSTITUTE(SUBSTITUTE(SUBSTITUTE(SUBSTITUTE(ds_salaries!C83,"MI","Junior Level/ Mid"),"EN","Entry Level"),"SE","Senior Level/ Intermediate"),"EX","Executive Level/ Director")</f>
        <v>Junior Level/ Mid</v>
      </c>
      <c r="D83" s="14" t="str">
        <f>SUBSTITUTE(SUBSTITUTE(SUBSTITUTE(SUBSTITUTE(ds_salaries!D83,"PT","Part Time"),"FT","Full Time"),"CT","Contract"),"FL","Freelance")</f>
        <v>Full Time</v>
      </c>
      <c r="E83" s="13" t="s">
        <v>43</v>
      </c>
      <c r="F83" s="13">
        <v>140000</v>
      </c>
      <c r="G83" s="13" t="s">
        <v>19</v>
      </c>
      <c r="H83" s="13">
        <v>140000</v>
      </c>
      <c r="I83" s="13" t="s">
        <v>29</v>
      </c>
      <c r="J83" s="13">
        <v>100</v>
      </c>
      <c r="K83" s="13" t="s">
        <v>29</v>
      </c>
      <c r="L83" s="19" t="str">
        <f>SUBSTITUTE(SUBSTITUTE(SUBSTITUTE(ds_salaries!L83,"L","Large"),"S","Small"),"M","Medium")</f>
        <v>Large</v>
      </c>
      <c r="M83" s="14" t="str">
        <f>IF(Table2[[#This Row],[Remote Ratio]]=0,"No remote",IF(Table2[[#This Row],[Remote Ratio]]=50,"Partially remote","Fully Remote"))</f>
        <v>Fully Remote</v>
      </c>
    </row>
    <row r="84" spans="1:13" x14ac:dyDescent="0.25">
      <c r="A84" s="17">
        <v>82</v>
      </c>
      <c r="B84" s="14">
        <v>2021</v>
      </c>
      <c r="C84" s="13" t="str">
        <f>SUBSTITUTE(SUBSTITUTE(SUBSTITUTE(SUBSTITUTE(ds_salaries!C84,"MI","Junior Level/ Mid"),"EN","Entry Level"),"SE","Senior Level/ Intermediate"),"EX","Executive Level/ Director")</f>
        <v>Junior Level/ Mid</v>
      </c>
      <c r="D84" s="14" t="str">
        <f>SUBSTITUTE(SUBSTITUTE(SUBSTITUTE(SUBSTITUTE(ds_salaries!D84,"PT","Part Time"),"FT","Full Time"),"CT","Contract"),"FL","Freelance")</f>
        <v>Full Time</v>
      </c>
      <c r="E84" s="14" t="s">
        <v>84</v>
      </c>
      <c r="F84" s="14">
        <v>68000</v>
      </c>
      <c r="G84" s="14" t="s">
        <v>61</v>
      </c>
      <c r="H84" s="14">
        <v>54238</v>
      </c>
      <c r="I84" s="14" t="s">
        <v>24</v>
      </c>
      <c r="J84" s="14">
        <v>50</v>
      </c>
      <c r="K84" s="14" t="s">
        <v>62</v>
      </c>
      <c r="L84" s="19" t="str">
        <f>SUBSTITUTE(SUBSTITUTE(SUBSTITUTE(ds_salaries!L84,"L","Large"),"S","Small"),"M","Medium")</f>
        <v>Large</v>
      </c>
      <c r="M84" s="14" t="str">
        <f>IF(Table2[[#This Row],[Remote Ratio]]=0,"No remote",IF(Table2[[#This Row],[Remote Ratio]]=50,"Partially remote","Fully Remote"))</f>
        <v>Partially remote</v>
      </c>
    </row>
    <row r="85" spans="1:13" x14ac:dyDescent="0.25">
      <c r="A85" s="18">
        <v>83</v>
      </c>
      <c r="B85" s="13">
        <v>2021</v>
      </c>
      <c r="C85" s="13" t="str">
        <f>SUBSTITUTE(SUBSTITUTE(SUBSTITUTE(SUBSTITUTE(ds_salaries!C85,"MI","Junior Level/ Mid"),"EN","Entry Level"),"SE","Senior Level/ Intermediate"),"EX","Executive Level/ Director")</f>
        <v>Junior Level/ Mid</v>
      </c>
      <c r="D85" s="14" t="str">
        <f>SUBSTITUTE(SUBSTITUTE(SUBSTITUTE(SUBSTITUTE(ds_salaries!D85,"PT","Part Time"),"FT","Full Time"),"CT","Contract"),"FL","Freelance")</f>
        <v>Full Time</v>
      </c>
      <c r="E85" s="13" t="s">
        <v>28</v>
      </c>
      <c r="F85" s="13">
        <v>40000</v>
      </c>
      <c r="G85" s="13" t="s">
        <v>14</v>
      </c>
      <c r="H85" s="13">
        <v>47282</v>
      </c>
      <c r="I85" s="13" t="s">
        <v>67</v>
      </c>
      <c r="J85" s="13">
        <v>100</v>
      </c>
      <c r="K85" s="13" t="s">
        <v>67</v>
      </c>
      <c r="L85" s="19" t="str">
        <f>SUBSTITUTE(SUBSTITUTE(SUBSTITUTE(ds_salaries!L85,"L","Large"),"S","Small"),"M","Medium")</f>
        <v>Small</v>
      </c>
      <c r="M85" s="14" t="str">
        <f>IF(Table2[[#This Row],[Remote Ratio]]=0,"No remote",IF(Table2[[#This Row],[Remote Ratio]]=50,"Partially remote","Fully Remote"))</f>
        <v>Fully Remote</v>
      </c>
    </row>
    <row r="86" spans="1:13" x14ac:dyDescent="0.25">
      <c r="A86" s="17">
        <v>84</v>
      </c>
      <c r="B86" s="14">
        <v>2021</v>
      </c>
      <c r="C86" s="13" t="str">
        <f>SUBSTITUTE(SUBSTITUTE(SUBSTITUTE(SUBSTITUTE(ds_salaries!C86,"MI","Junior Level/ Mid"),"EN","Entry Level"),"SE","Senior Level/ Intermediate"),"EX","Executive Level/ Director")</f>
        <v>Executive Level/ Director</v>
      </c>
      <c r="D86" s="14" t="str">
        <f>SUBSTITUTE(SUBSTITUTE(SUBSTITUTE(SUBSTITUTE(ds_salaries!D86,"PT","Part Time"),"FT","Full Time"),"CT","Contract"),"FL","Freelance")</f>
        <v>Full Time</v>
      </c>
      <c r="E86" s="14" t="s">
        <v>54</v>
      </c>
      <c r="F86" s="14">
        <v>130000</v>
      </c>
      <c r="G86" s="14" t="s">
        <v>14</v>
      </c>
      <c r="H86" s="14">
        <v>153667</v>
      </c>
      <c r="I86" s="14" t="s">
        <v>77</v>
      </c>
      <c r="J86" s="14">
        <v>100</v>
      </c>
      <c r="K86" s="14" t="s">
        <v>45</v>
      </c>
      <c r="L86" s="19" t="str">
        <f>SUBSTITUTE(SUBSTITUTE(SUBSTITUTE(ds_salaries!L86,"L","Large"),"S","Small"),"M","Medium")</f>
        <v>Large</v>
      </c>
      <c r="M86" s="14" t="str">
        <f>IF(Table2[[#This Row],[Remote Ratio]]=0,"No remote",IF(Table2[[#This Row],[Remote Ratio]]=50,"Partially remote","Fully Remote"))</f>
        <v>Fully Remote</v>
      </c>
    </row>
    <row r="87" spans="1:13" x14ac:dyDescent="0.25">
      <c r="A87" s="18">
        <v>85</v>
      </c>
      <c r="B87" s="13">
        <v>2021</v>
      </c>
      <c r="C87" s="13" t="str">
        <f>SUBSTITUTE(SUBSTITUTE(SUBSTITUTE(SUBSTITUTE(ds_salaries!C87,"MI","Junior Level/ Mid"),"EN","Entry Level"),"SE","Senior Level/ Intermediate"),"EX","Executive Level/ Director")</f>
        <v>Junior Level/ Mid</v>
      </c>
      <c r="D87" s="14" t="str">
        <f>SUBSTITUTE(SUBSTITUTE(SUBSTITUTE(SUBSTITUTE(ds_salaries!D87,"PT","Part Time"),"FT","Full Time"),"CT","Contract"),"FL","Freelance")</f>
        <v>Full Time</v>
      </c>
      <c r="E87" s="13" t="s">
        <v>43</v>
      </c>
      <c r="F87" s="13">
        <v>110000</v>
      </c>
      <c r="G87" s="13" t="s">
        <v>85</v>
      </c>
      <c r="H87" s="13">
        <v>28476</v>
      </c>
      <c r="I87" s="13" t="s">
        <v>45</v>
      </c>
      <c r="J87" s="13">
        <v>100</v>
      </c>
      <c r="K87" s="13" t="s">
        <v>45</v>
      </c>
      <c r="L87" s="19" t="str">
        <f>SUBSTITUTE(SUBSTITUTE(SUBSTITUTE(ds_salaries!L87,"L","Large"),"S","Small"),"M","Medium")</f>
        <v>Large</v>
      </c>
      <c r="M87" s="14" t="str">
        <f>IF(Table2[[#This Row],[Remote Ratio]]=0,"No remote",IF(Table2[[#This Row],[Remote Ratio]]=50,"Partially remote","Fully Remote"))</f>
        <v>Fully Remote</v>
      </c>
    </row>
    <row r="88" spans="1:13" x14ac:dyDescent="0.25">
      <c r="A88" s="17">
        <v>86</v>
      </c>
      <c r="B88" s="14">
        <v>2021</v>
      </c>
      <c r="C88" s="13" t="str">
        <f>SUBSTITUTE(SUBSTITUTE(SUBSTITUTE(SUBSTITUTE(ds_salaries!C88,"MI","Junior Level/ Mid"),"EN","Entry Level"),"SE","Senior Level/ Intermediate"),"EX","Executive Level/ Director")</f>
        <v>Entry Level</v>
      </c>
      <c r="D88" s="14" t="str">
        <f>SUBSTITUTE(SUBSTITUTE(SUBSTITUTE(SUBSTITUTE(ds_salaries!D88,"PT","Part Time"),"FT","Full Time"),"CT","Contract"),"FL","Freelance")</f>
        <v>Full Time</v>
      </c>
      <c r="E88" s="14" t="s">
        <v>31</v>
      </c>
      <c r="F88" s="14">
        <v>50000</v>
      </c>
      <c r="G88" s="14" t="s">
        <v>14</v>
      </c>
      <c r="H88" s="14">
        <v>59102</v>
      </c>
      <c r="I88" s="14" t="s">
        <v>38</v>
      </c>
      <c r="J88" s="14">
        <v>50</v>
      </c>
      <c r="K88" s="14" t="s">
        <v>38</v>
      </c>
      <c r="L88" s="19" t="str">
        <f>SUBSTITUTE(SUBSTITUTE(SUBSTITUTE(ds_salaries!L88,"L","Large"),"S","Small"),"M","Medium")</f>
        <v>Medium</v>
      </c>
      <c r="M88" s="14" t="str">
        <f>IF(Table2[[#This Row],[Remote Ratio]]=0,"No remote",IF(Table2[[#This Row],[Remote Ratio]]=50,"Partially remote","Fully Remote"))</f>
        <v>Partially remote</v>
      </c>
    </row>
    <row r="89" spans="1:13" x14ac:dyDescent="0.25">
      <c r="A89" s="18">
        <v>87</v>
      </c>
      <c r="B89" s="13">
        <v>2021</v>
      </c>
      <c r="C89" s="13" t="str">
        <f>SUBSTITUTE(SUBSTITUTE(SUBSTITUTE(SUBSTITUTE(ds_salaries!C89,"MI","Junior Level/ Mid"),"EN","Entry Level"),"SE","Senior Level/ Intermediate"),"EX","Executive Level/ Director")</f>
        <v>Junior Level/ Mid</v>
      </c>
      <c r="D89" s="14" t="str">
        <f>SUBSTITUTE(SUBSTITUTE(SUBSTITUTE(SUBSTITUTE(ds_salaries!D89,"PT","Part Time"),"FT","Full Time"),"CT","Contract"),"FL","Freelance")</f>
        <v>Full Time</v>
      </c>
      <c r="E89" s="13" t="s">
        <v>83</v>
      </c>
      <c r="F89" s="13">
        <v>110000</v>
      </c>
      <c r="G89" s="13" t="s">
        <v>19</v>
      </c>
      <c r="H89" s="13">
        <v>110000</v>
      </c>
      <c r="I89" s="13" t="s">
        <v>29</v>
      </c>
      <c r="J89" s="13">
        <v>100</v>
      </c>
      <c r="K89" s="13" t="s">
        <v>29</v>
      </c>
      <c r="L89" s="19" t="str">
        <f>SUBSTITUTE(SUBSTITUTE(SUBSTITUTE(ds_salaries!L89,"L","Large"),"S","Small"),"M","Medium")</f>
        <v>Large</v>
      </c>
      <c r="M89" s="14" t="str">
        <f>IF(Table2[[#This Row],[Remote Ratio]]=0,"No remote",IF(Table2[[#This Row],[Remote Ratio]]=50,"Partially remote","Fully Remote"))</f>
        <v>Fully Remote</v>
      </c>
    </row>
    <row r="90" spans="1:13" x14ac:dyDescent="0.25">
      <c r="A90" s="17">
        <v>88</v>
      </c>
      <c r="B90" s="14">
        <v>2021</v>
      </c>
      <c r="C90" s="13" t="str">
        <f>SUBSTITUTE(SUBSTITUTE(SUBSTITUTE(SUBSTITUTE(ds_salaries!C90,"MI","Junior Level/ Mid"),"EN","Entry Level"),"SE","Senior Level/ Intermediate"),"EX","Executive Level/ Director")</f>
        <v>Senior Level/ Intermediate</v>
      </c>
      <c r="D90" s="14" t="str">
        <f>SUBSTITUTE(SUBSTITUTE(SUBSTITUTE(SUBSTITUTE(ds_salaries!D90,"PT","Part Time"),"FT","Full Time"),"CT","Contract"),"FL","Freelance")</f>
        <v>Full Time</v>
      </c>
      <c r="E90" s="14" t="s">
        <v>41</v>
      </c>
      <c r="F90" s="14">
        <v>170000</v>
      </c>
      <c r="G90" s="14" t="s">
        <v>19</v>
      </c>
      <c r="H90" s="14">
        <v>170000</v>
      </c>
      <c r="I90" s="14" t="s">
        <v>29</v>
      </c>
      <c r="J90" s="14">
        <v>100</v>
      </c>
      <c r="K90" s="14" t="s">
        <v>29</v>
      </c>
      <c r="L90" s="19" t="str">
        <f>SUBSTITUTE(SUBSTITUTE(SUBSTITUTE(ds_salaries!L90,"L","Large"),"S","Small"),"M","Medium")</f>
        <v>Large</v>
      </c>
      <c r="M90" s="14" t="str">
        <f>IF(Table2[[#This Row],[Remote Ratio]]=0,"No remote",IF(Table2[[#This Row],[Remote Ratio]]=50,"Partially remote","Fully Remote"))</f>
        <v>Fully Remote</v>
      </c>
    </row>
    <row r="91" spans="1:13" x14ac:dyDescent="0.25">
      <c r="A91" s="18">
        <v>89</v>
      </c>
      <c r="B91" s="13">
        <v>2021</v>
      </c>
      <c r="C91" s="13" t="str">
        <f>SUBSTITUTE(SUBSTITUTE(SUBSTITUTE(SUBSTITUTE(ds_salaries!C91,"MI","Junior Level/ Mid"),"EN","Entry Level"),"SE","Senior Level/ Intermediate"),"EX","Executive Level/ Director")</f>
        <v>Senior Level/ Intermediate</v>
      </c>
      <c r="D91" s="14" t="str">
        <f>SUBSTITUTE(SUBSTITUTE(SUBSTITUTE(SUBSTITUTE(ds_salaries!D91,"PT","Part Time"),"FT","Full Time"),"CT","Contract"),"FL","Freelance")</f>
        <v>Full Time</v>
      </c>
      <c r="E91" s="13" t="s">
        <v>31</v>
      </c>
      <c r="F91" s="13">
        <v>80000</v>
      </c>
      <c r="G91" s="13" t="s">
        <v>19</v>
      </c>
      <c r="H91" s="13">
        <v>80000</v>
      </c>
      <c r="I91" s="13" t="s">
        <v>86</v>
      </c>
      <c r="J91" s="13">
        <v>100</v>
      </c>
      <c r="K91" s="13" t="s">
        <v>29</v>
      </c>
      <c r="L91" s="19" t="str">
        <f>SUBSTITUTE(SUBSTITUTE(SUBSTITUTE(ds_salaries!L91,"L","Large"),"S","Small"),"M","Medium")</f>
        <v>Small</v>
      </c>
      <c r="M91" s="14" t="str">
        <f>IF(Table2[[#This Row],[Remote Ratio]]=0,"No remote",IF(Table2[[#This Row],[Remote Ratio]]=50,"Partially remote","Fully Remote"))</f>
        <v>Fully Remote</v>
      </c>
    </row>
    <row r="92" spans="1:13" x14ac:dyDescent="0.25">
      <c r="A92" s="17">
        <v>90</v>
      </c>
      <c r="B92" s="14">
        <v>2021</v>
      </c>
      <c r="C92" s="13" t="str">
        <f>SUBSTITUTE(SUBSTITUTE(SUBSTITUTE(SUBSTITUTE(ds_salaries!C92,"MI","Junior Level/ Mid"),"EN","Entry Level"),"SE","Senior Level/ Intermediate"),"EX","Executive Level/ Director")</f>
        <v>Senior Level/ Intermediate</v>
      </c>
      <c r="D92" s="14" t="str">
        <f>SUBSTITUTE(SUBSTITUTE(SUBSTITUTE(SUBSTITUTE(ds_salaries!D92,"PT","Part Time"),"FT","Full Time"),"CT","Contract"),"FL","Freelance")</f>
        <v>Full Time</v>
      </c>
      <c r="E92" s="14" t="s">
        <v>87</v>
      </c>
      <c r="F92" s="14">
        <v>75000</v>
      </c>
      <c r="G92" s="14" t="s">
        <v>14</v>
      </c>
      <c r="H92" s="14">
        <v>88654</v>
      </c>
      <c r="I92" s="14" t="s">
        <v>50</v>
      </c>
      <c r="J92" s="14">
        <v>100</v>
      </c>
      <c r="K92" s="14" t="s">
        <v>72</v>
      </c>
      <c r="L92" s="19" t="str">
        <f>SUBSTITUTE(SUBSTITUTE(SUBSTITUTE(ds_salaries!L92,"L","Large"),"S","Small"),"M","Medium")</f>
        <v>Large</v>
      </c>
      <c r="M92" s="14" t="str">
        <f>IF(Table2[[#This Row],[Remote Ratio]]=0,"No remote",IF(Table2[[#This Row],[Remote Ratio]]=50,"Partially remote","Fully Remote"))</f>
        <v>Fully Remote</v>
      </c>
    </row>
    <row r="93" spans="1:13" x14ac:dyDescent="0.25">
      <c r="A93" s="18">
        <v>91</v>
      </c>
      <c r="B93" s="13">
        <v>2021</v>
      </c>
      <c r="C93" s="13" t="str">
        <f>SUBSTITUTE(SUBSTITUTE(SUBSTITUTE(SUBSTITUTE(ds_salaries!C93,"MI","Junior Level/ Mid"),"EN","Entry Level"),"SE","Senior Level/ Intermediate"),"EX","Executive Level/ Director")</f>
        <v>Entry Level</v>
      </c>
      <c r="D93" s="14" t="str">
        <f>SUBSTITUTE(SUBSTITUTE(SUBSTITUTE(SUBSTITUTE(ds_salaries!D93,"PT","Part Time"),"FT","Full Time"),"CT","Contract"),"FL","Freelance")</f>
        <v>Full Time</v>
      </c>
      <c r="E93" s="13" t="s">
        <v>46</v>
      </c>
      <c r="F93" s="13">
        <v>65000</v>
      </c>
      <c r="G93" s="13" t="s">
        <v>14</v>
      </c>
      <c r="H93" s="13">
        <v>76833</v>
      </c>
      <c r="I93" s="13" t="s">
        <v>15</v>
      </c>
      <c r="J93" s="13">
        <v>100</v>
      </c>
      <c r="K93" s="13" t="s">
        <v>15</v>
      </c>
      <c r="L93" s="19" t="str">
        <f>SUBSTITUTE(SUBSTITUTE(SUBSTITUTE(ds_salaries!L93,"L","Large"),"S","Small"),"M","Medium")</f>
        <v>Small</v>
      </c>
      <c r="M93" s="14" t="str">
        <f>IF(Table2[[#This Row],[Remote Ratio]]=0,"No remote",IF(Table2[[#This Row],[Remote Ratio]]=50,"Partially remote","Fully Remote"))</f>
        <v>Fully Remote</v>
      </c>
    </row>
    <row r="94" spans="1:13" x14ac:dyDescent="0.25">
      <c r="A94" s="17">
        <v>92</v>
      </c>
      <c r="B94" s="14">
        <v>2021</v>
      </c>
      <c r="C94" s="13" t="str">
        <f>SUBSTITUTE(SUBSTITUTE(SUBSTITUTE(SUBSTITUTE(ds_salaries!C94,"MI","Junior Level/ Mid"),"EN","Entry Level"),"SE","Senior Level/ Intermediate"),"EX","Executive Level/ Director")</f>
        <v>Junior Level/ Mid</v>
      </c>
      <c r="D94" s="14" t="str">
        <f>SUBSTITUTE(SUBSTITUTE(SUBSTITUTE(SUBSTITUTE(ds_salaries!D94,"PT","Part Time"),"FT","Full Time"),"CT","Contract"),"FL","Freelance")</f>
        <v>Full Time</v>
      </c>
      <c r="E94" s="14" t="s">
        <v>41</v>
      </c>
      <c r="F94" s="14">
        <v>1450000</v>
      </c>
      <c r="G94" s="14" t="s">
        <v>39</v>
      </c>
      <c r="H94" s="14">
        <v>19609</v>
      </c>
      <c r="I94" s="14" t="s">
        <v>40</v>
      </c>
      <c r="J94" s="14">
        <v>100</v>
      </c>
      <c r="K94" s="14" t="s">
        <v>40</v>
      </c>
      <c r="L94" s="19" t="str">
        <f>SUBSTITUTE(SUBSTITUTE(SUBSTITUTE(ds_salaries!L94,"L","Large"),"S","Small"),"M","Medium")</f>
        <v>Large</v>
      </c>
      <c r="M94" s="14" t="str">
        <f>IF(Table2[[#This Row],[Remote Ratio]]=0,"No remote",IF(Table2[[#This Row],[Remote Ratio]]=50,"Partially remote","Fully Remote"))</f>
        <v>Fully Remote</v>
      </c>
    </row>
    <row r="95" spans="1:13" x14ac:dyDescent="0.25">
      <c r="A95" s="18">
        <v>93</v>
      </c>
      <c r="B95" s="13">
        <v>2021</v>
      </c>
      <c r="C95" s="13" t="str">
        <f>SUBSTITUTE(SUBSTITUTE(SUBSTITUTE(SUBSTITUTE(ds_salaries!C95,"MI","Junior Level/ Mid"),"EN","Entry Level"),"SE","Senior Level/ Intermediate"),"EX","Executive Level/ Director")</f>
        <v>Senior Level/ Intermediate</v>
      </c>
      <c r="D95" s="14" t="str">
        <f>SUBSTITUTE(SUBSTITUTE(SUBSTITUTE(SUBSTITUTE(ds_salaries!D95,"PT","Part Time"),"FT","Full Time"),"CT","Contract"),"FL","Freelance")</f>
        <v>Full Time</v>
      </c>
      <c r="E95" s="13" t="s">
        <v>36</v>
      </c>
      <c r="F95" s="13">
        <v>276000</v>
      </c>
      <c r="G95" s="13" t="s">
        <v>19</v>
      </c>
      <c r="H95" s="13">
        <v>276000</v>
      </c>
      <c r="I95" s="13" t="s">
        <v>29</v>
      </c>
      <c r="J95" s="13">
        <v>0</v>
      </c>
      <c r="K95" s="13" t="s">
        <v>29</v>
      </c>
      <c r="L95" s="19" t="str">
        <f>SUBSTITUTE(SUBSTITUTE(SUBSTITUTE(ds_salaries!L95,"L","Large"),"S","Small"),"M","Medium")</f>
        <v>Large</v>
      </c>
      <c r="M95" s="14" t="str">
        <f>IF(Table2[[#This Row],[Remote Ratio]]=0,"No remote",IF(Table2[[#This Row],[Remote Ratio]]=50,"Partially remote","Fully Remote"))</f>
        <v>No remote</v>
      </c>
    </row>
    <row r="96" spans="1:13" x14ac:dyDescent="0.25">
      <c r="A96" s="17">
        <v>94</v>
      </c>
      <c r="B96" s="14">
        <v>2021</v>
      </c>
      <c r="C96" s="13" t="str">
        <f>SUBSTITUTE(SUBSTITUTE(SUBSTITUTE(SUBSTITUTE(ds_salaries!C96,"MI","Junior Level/ Mid"),"EN","Entry Level"),"SE","Senior Level/ Intermediate"),"EX","Executive Level/ Director")</f>
        <v>Entry Level</v>
      </c>
      <c r="D96" s="14" t="str">
        <f>SUBSTITUTE(SUBSTITUTE(SUBSTITUTE(SUBSTITUTE(ds_salaries!D96,"PT","Part Time"),"FT","Full Time"),"CT","Contract"),"FL","Freelance")</f>
        <v>Full Time</v>
      </c>
      <c r="E96" s="14" t="s">
        <v>13</v>
      </c>
      <c r="F96" s="14">
        <v>2200000</v>
      </c>
      <c r="G96" s="14" t="s">
        <v>39</v>
      </c>
      <c r="H96" s="14">
        <v>29751</v>
      </c>
      <c r="I96" s="14" t="s">
        <v>40</v>
      </c>
      <c r="J96" s="14">
        <v>50</v>
      </c>
      <c r="K96" s="14" t="s">
        <v>40</v>
      </c>
      <c r="L96" s="19" t="str">
        <f>SUBSTITUTE(SUBSTITUTE(SUBSTITUTE(ds_salaries!L96,"L","Large"),"S","Small"),"M","Medium")</f>
        <v>Large</v>
      </c>
      <c r="M96" s="14" t="str">
        <f>IF(Table2[[#This Row],[Remote Ratio]]=0,"No remote",IF(Table2[[#This Row],[Remote Ratio]]=50,"Partially remote","Fully Remote"))</f>
        <v>Partially remote</v>
      </c>
    </row>
    <row r="97" spans="1:13" x14ac:dyDescent="0.25">
      <c r="A97" s="18">
        <v>95</v>
      </c>
      <c r="B97" s="13">
        <v>2021</v>
      </c>
      <c r="C97" s="13" t="str">
        <f>SUBSTITUTE(SUBSTITUTE(SUBSTITUTE(SUBSTITUTE(ds_salaries!C97,"MI","Junior Level/ Mid"),"EN","Entry Level"),"SE","Senior Level/ Intermediate"),"EX","Executive Level/ Director")</f>
        <v>Junior Level/ Mid</v>
      </c>
      <c r="D97" s="14" t="str">
        <f>SUBSTITUTE(SUBSTITUTE(SUBSTITUTE(SUBSTITUTE(ds_salaries!D97,"PT","Part Time"),"FT","Full Time"),"CT","Contract"),"FL","Freelance")</f>
        <v>Full Time</v>
      </c>
      <c r="E97" s="13" t="s">
        <v>88</v>
      </c>
      <c r="F97" s="13">
        <v>120000</v>
      </c>
      <c r="G97" s="13" t="s">
        <v>89</v>
      </c>
      <c r="H97" s="13">
        <v>89294</v>
      </c>
      <c r="I97" s="13" t="s">
        <v>90</v>
      </c>
      <c r="J97" s="13">
        <v>50</v>
      </c>
      <c r="K97" s="13" t="s">
        <v>90</v>
      </c>
      <c r="L97" s="19" t="str">
        <f>SUBSTITUTE(SUBSTITUTE(SUBSTITUTE(ds_salaries!L97,"L","Large"),"S","Small"),"M","Medium")</f>
        <v>Large</v>
      </c>
      <c r="M97" s="14" t="str">
        <f>IF(Table2[[#This Row],[Remote Ratio]]=0,"No remote",IF(Table2[[#This Row],[Remote Ratio]]=50,"Partially remote","Fully Remote"))</f>
        <v>Partially remote</v>
      </c>
    </row>
    <row r="98" spans="1:13" x14ac:dyDescent="0.25">
      <c r="A98" s="17">
        <v>96</v>
      </c>
      <c r="B98" s="14">
        <v>2021</v>
      </c>
      <c r="C98" s="13" t="str">
        <f>SUBSTITUTE(SUBSTITUTE(SUBSTITUTE(SUBSTITUTE(ds_salaries!C98,"MI","Junior Level/ Mid"),"EN","Entry Level"),"SE","Senior Level/ Intermediate"),"EX","Executive Level/ Director")</f>
        <v>Entry Level</v>
      </c>
      <c r="D98" s="14" t="str">
        <f>SUBSTITUTE(SUBSTITUTE(SUBSTITUTE(SUBSTITUTE(ds_salaries!D98,"PT","Part Time"),"FT","Full Time"),"CT","Contract"),"FL","Freelance")</f>
        <v>Part Time</v>
      </c>
      <c r="E98" s="14" t="s">
        <v>70</v>
      </c>
      <c r="F98" s="14">
        <v>12000</v>
      </c>
      <c r="G98" s="14" t="s">
        <v>19</v>
      </c>
      <c r="H98" s="14">
        <v>12000</v>
      </c>
      <c r="I98" s="14" t="s">
        <v>91</v>
      </c>
      <c r="J98" s="14">
        <v>100</v>
      </c>
      <c r="K98" s="14" t="s">
        <v>29</v>
      </c>
      <c r="L98" s="19" t="str">
        <f>SUBSTITUTE(SUBSTITUTE(SUBSTITUTE(ds_salaries!L98,"L","Large"),"S","Small"),"M","Medium")</f>
        <v>Small</v>
      </c>
      <c r="M98" s="14" t="str">
        <f>IF(Table2[[#This Row],[Remote Ratio]]=0,"No remote",IF(Table2[[#This Row],[Remote Ratio]]=50,"Partially remote","Fully Remote"))</f>
        <v>Fully Remote</v>
      </c>
    </row>
    <row r="99" spans="1:13" x14ac:dyDescent="0.25">
      <c r="A99" s="18">
        <v>97</v>
      </c>
      <c r="B99" s="13">
        <v>2021</v>
      </c>
      <c r="C99" s="13" t="str">
        <f>SUBSTITUTE(SUBSTITUTE(SUBSTITUTE(SUBSTITUTE(ds_salaries!C99,"MI","Junior Level/ Mid"),"EN","Entry Level"),"SE","Senior Level/ Intermediate"),"EX","Executive Level/ Director")</f>
        <v>Junior Level/ Mid</v>
      </c>
      <c r="D99" s="14" t="str">
        <f>SUBSTITUTE(SUBSTITUTE(SUBSTITUTE(SUBSTITUTE(ds_salaries!D99,"PT","Part Time"),"FT","Full Time"),"CT","Contract"),"FL","Freelance")</f>
        <v>Full Time</v>
      </c>
      <c r="E99" s="13" t="s">
        <v>92</v>
      </c>
      <c r="F99" s="13">
        <v>450000</v>
      </c>
      <c r="G99" s="13" t="s">
        <v>19</v>
      </c>
      <c r="H99" s="13">
        <v>450000</v>
      </c>
      <c r="I99" s="13" t="s">
        <v>29</v>
      </c>
      <c r="J99" s="13">
        <v>100</v>
      </c>
      <c r="K99" s="13" t="s">
        <v>29</v>
      </c>
      <c r="L99" s="19" t="str">
        <f>SUBSTITUTE(SUBSTITUTE(SUBSTITUTE(ds_salaries!L99,"L","Large"),"S","Small"),"M","Medium")</f>
        <v>Large</v>
      </c>
      <c r="M99" s="14" t="str">
        <f>IF(Table2[[#This Row],[Remote Ratio]]=0,"No remote",IF(Table2[[#This Row],[Remote Ratio]]=50,"Partially remote","Fully Remote"))</f>
        <v>Fully Remote</v>
      </c>
    </row>
    <row r="100" spans="1:13" x14ac:dyDescent="0.25">
      <c r="A100" s="17">
        <v>98</v>
      </c>
      <c r="B100" s="14">
        <v>2021</v>
      </c>
      <c r="C100" s="13" t="str">
        <f>SUBSTITUTE(SUBSTITUTE(SUBSTITUTE(SUBSTITUTE(ds_salaries!C100,"MI","Junior Level/ Mid"),"EN","Entry Level"),"SE","Senior Level/ Intermediate"),"EX","Executive Level/ Director")</f>
        <v>Entry Level</v>
      </c>
      <c r="D100" s="14" t="str">
        <f>SUBSTITUTE(SUBSTITUTE(SUBSTITUTE(SUBSTITUTE(ds_salaries!D100,"PT","Part Time"),"FT","Full Time"),"CT","Contract"),"FL","Freelance")</f>
        <v>Full Time</v>
      </c>
      <c r="E100" s="14" t="s">
        <v>93</v>
      </c>
      <c r="F100" s="14">
        <v>70000</v>
      </c>
      <c r="G100" s="14" t="s">
        <v>19</v>
      </c>
      <c r="H100" s="14">
        <v>70000</v>
      </c>
      <c r="I100" s="14" t="s">
        <v>29</v>
      </c>
      <c r="J100" s="14">
        <v>100</v>
      </c>
      <c r="K100" s="14" t="s">
        <v>29</v>
      </c>
      <c r="L100" s="19" t="str">
        <f>SUBSTITUTE(SUBSTITUTE(SUBSTITUTE(ds_salaries!L100,"L","Large"),"S","Small"),"M","Medium")</f>
        <v>Medium</v>
      </c>
      <c r="M100" s="14" t="str">
        <f>IF(Table2[[#This Row],[Remote Ratio]]=0,"No remote",IF(Table2[[#This Row],[Remote Ratio]]=50,"Partially remote","Fully Remote"))</f>
        <v>Fully Remote</v>
      </c>
    </row>
    <row r="101" spans="1:13" x14ac:dyDescent="0.25">
      <c r="A101" s="18">
        <v>99</v>
      </c>
      <c r="B101" s="13">
        <v>2021</v>
      </c>
      <c r="C101" s="13" t="str">
        <f>SUBSTITUTE(SUBSTITUTE(SUBSTITUTE(SUBSTITUTE(ds_salaries!C101,"MI","Junior Level/ Mid"),"EN","Entry Level"),"SE","Senior Level/ Intermediate"),"EX","Executive Level/ Director")</f>
        <v>Junior Level/ Mid</v>
      </c>
      <c r="D101" s="14" t="str">
        <f>SUBSTITUTE(SUBSTITUTE(SUBSTITUTE(SUBSTITUTE(ds_salaries!D101,"PT","Part Time"),"FT","Full Time"),"CT","Contract"),"FL","Freelance")</f>
        <v>Full Time</v>
      </c>
      <c r="E101" s="13" t="s">
        <v>93</v>
      </c>
      <c r="F101" s="13">
        <v>81000</v>
      </c>
      <c r="G101" s="13" t="s">
        <v>14</v>
      </c>
      <c r="H101" s="13">
        <v>95746</v>
      </c>
      <c r="I101" s="13" t="s">
        <v>15</v>
      </c>
      <c r="J101" s="13">
        <v>100</v>
      </c>
      <c r="K101" s="13" t="s">
        <v>29</v>
      </c>
      <c r="L101" s="19" t="str">
        <f>SUBSTITUTE(SUBSTITUTE(SUBSTITUTE(ds_salaries!L101,"L","Large"),"S","Small"),"M","Medium")</f>
        <v>Small</v>
      </c>
      <c r="M101" s="14" t="str">
        <f>IF(Table2[[#This Row],[Remote Ratio]]=0,"No remote",IF(Table2[[#This Row],[Remote Ratio]]=50,"Partially remote","Fully Remote"))</f>
        <v>Fully Remote</v>
      </c>
    </row>
    <row r="102" spans="1:13" x14ac:dyDescent="0.25">
      <c r="A102" s="17">
        <v>100</v>
      </c>
      <c r="B102" s="14">
        <v>2021</v>
      </c>
      <c r="C102" s="13" t="str">
        <f>SUBSTITUTE(SUBSTITUTE(SUBSTITUTE(SUBSTITUTE(ds_salaries!C102,"MI","Junior Level/ Mid"),"EN","Entry Level"),"SE","Senior Level/ Intermediate"),"EX","Executive Level/ Director")</f>
        <v>Junior Level/ Mid</v>
      </c>
      <c r="D102" s="14" t="str">
        <f>SUBSTITUTE(SUBSTITUTE(SUBSTITUTE(SUBSTITUTE(ds_salaries!D102,"PT","Part Time"),"FT","Full Time"),"CT","Contract"),"FL","Freelance")</f>
        <v>Full Time</v>
      </c>
      <c r="E102" s="14" t="s">
        <v>31</v>
      </c>
      <c r="F102" s="14">
        <v>75000</v>
      </c>
      <c r="G102" s="14" t="s">
        <v>19</v>
      </c>
      <c r="H102" s="14">
        <v>75000</v>
      </c>
      <c r="I102" s="14" t="s">
        <v>29</v>
      </c>
      <c r="J102" s="14">
        <v>0</v>
      </c>
      <c r="K102" s="14" t="s">
        <v>29</v>
      </c>
      <c r="L102" s="19" t="str">
        <f>SUBSTITUTE(SUBSTITUTE(SUBSTITUTE(ds_salaries!L102,"L","Large"),"S","Small"),"M","Medium")</f>
        <v>Large</v>
      </c>
      <c r="M102" s="14" t="str">
        <f>IF(Table2[[#This Row],[Remote Ratio]]=0,"No remote",IF(Table2[[#This Row],[Remote Ratio]]=50,"Partially remote","Fully Remote"))</f>
        <v>No remote</v>
      </c>
    </row>
    <row r="103" spans="1:13" x14ac:dyDescent="0.25">
      <c r="A103" s="18">
        <v>101</v>
      </c>
      <c r="B103" s="13">
        <v>2021</v>
      </c>
      <c r="C103" s="13" t="str">
        <f>SUBSTITUTE(SUBSTITUTE(SUBSTITUTE(SUBSTITUTE(ds_salaries!C103,"MI","Junior Level/ Mid"),"EN","Entry Level"),"SE","Senior Level/ Intermediate"),"EX","Executive Level/ Director")</f>
        <v>Senior Level/ Intermediate</v>
      </c>
      <c r="D103" s="14" t="str">
        <f>SUBSTITUTE(SUBSTITUTE(SUBSTITUTE(SUBSTITUTE(ds_salaries!D103,"PT","Part Time"),"FT","Full Time"),"CT","Contract"),"FL","Freelance")</f>
        <v>Full Time</v>
      </c>
      <c r="E103" s="13" t="s">
        <v>43</v>
      </c>
      <c r="F103" s="13">
        <v>150000</v>
      </c>
      <c r="G103" s="13" t="s">
        <v>19</v>
      </c>
      <c r="H103" s="13">
        <v>150000</v>
      </c>
      <c r="I103" s="13" t="s">
        <v>29</v>
      </c>
      <c r="J103" s="13">
        <v>100</v>
      </c>
      <c r="K103" s="13" t="s">
        <v>29</v>
      </c>
      <c r="L103" s="19" t="str">
        <f>SUBSTITUTE(SUBSTITUTE(SUBSTITUTE(ds_salaries!L103,"L","Large"),"S","Small"),"M","Medium")</f>
        <v>Large</v>
      </c>
      <c r="M103" s="14" t="str">
        <f>IF(Table2[[#This Row],[Remote Ratio]]=0,"No remote",IF(Table2[[#This Row],[Remote Ratio]]=50,"Partially remote","Fully Remote"))</f>
        <v>Fully Remote</v>
      </c>
    </row>
    <row r="104" spans="1:13" x14ac:dyDescent="0.25">
      <c r="A104" s="17">
        <v>102</v>
      </c>
      <c r="B104" s="14">
        <v>2021</v>
      </c>
      <c r="C104" s="13" t="str">
        <f>SUBSTITUTE(SUBSTITUTE(SUBSTITUTE(SUBSTITUTE(ds_salaries!C104,"MI","Junior Level/ Mid"),"EN","Entry Level"),"SE","Senior Level/ Intermediate"),"EX","Executive Level/ Director")</f>
        <v>Junior Level/ Mid</v>
      </c>
      <c r="D104" s="14" t="str">
        <f>SUBSTITUTE(SUBSTITUTE(SUBSTITUTE(SUBSTITUTE(ds_salaries!D104,"PT","Part Time"),"FT","Full Time"),"CT","Contract"),"FL","Freelance")</f>
        <v>Full Time</v>
      </c>
      <c r="E104" s="14" t="s">
        <v>51</v>
      </c>
      <c r="F104" s="14">
        <v>11000000</v>
      </c>
      <c r="G104" s="14" t="s">
        <v>33</v>
      </c>
      <c r="H104" s="14">
        <v>36259</v>
      </c>
      <c r="I104" s="14" t="s">
        <v>34</v>
      </c>
      <c r="J104" s="14">
        <v>50</v>
      </c>
      <c r="K104" s="14" t="s">
        <v>29</v>
      </c>
      <c r="L104" s="19" t="str">
        <f>SUBSTITUTE(SUBSTITUTE(SUBSTITUTE(ds_salaries!L104,"L","Large"),"S","Small"),"M","Medium")</f>
        <v>Large</v>
      </c>
      <c r="M104" s="14" t="str">
        <f>IF(Table2[[#This Row],[Remote Ratio]]=0,"No remote",IF(Table2[[#This Row],[Remote Ratio]]=50,"Partially remote","Fully Remote"))</f>
        <v>Partially remote</v>
      </c>
    </row>
    <row r="105" spans="1:13" x14ac:dyDescent="0.25">
      <c r="A105" s="18">
        <v>103</v>
      </c>
      <c r="B105" s="13">
        <v>2021</v>
      </c>
      <c r="C105" s="13" t="str">
        <f>SUBSTITUTE(SUBSTITUTE(SUBSTITUTE(SUBSTITUTE(ds_salaries!C105,"MI","Junior Level/ Mid"),"EN","Entry Level"),"SE","Senior Level/ Intermediate"),"EX","Executive Level/ Director")</f>
        <v>Junior Level/ Mid</v>
      </c>
      <c r="D105" s="14" t="str">
        <f>SUBSTITUTE(SUBSTITUTE(SUBSTITUTE(SUBSTITUTE(ds_salaries!D105,"PT","Part Time"),"FT","Full Time"),"CT","Contract"),"FL","Freelance")</f>
        <v>Full Time</v>
      </c>
      <c r="E105" s="13" t="s">
        <v>31</v>
      </c>
      <c r="F105" s="13">
        <v>62000</v>
      </c>
      <c r="G105" s="13" t="s">
        <v>19</v>
      </c>
      <c r="H105" s="13">
        <v>62000</v>
      </c>
      <c r="I105" s="13" t="s">
        <v>29</v>
      </c>
      <c r="J105" s="13">
        <v>0</v>
      </c>
      <c r="K105" s="13" t="s">
        <v>29</v>
      </c>
      <c r="L105" s="19" t="str">
        <f>SUBSTITUTE(SUBSTITUTE(SUBSTITUTE(ds_salaries!L105,"L","Large"),"S","Small"),"M","Medium")</f>
        <v>Large</v>
      </c>
      <c r="M105" s="14" t="str">
        <f>IF(Table2[[#This Row],[Remote Ratio]]=0,"No remote",IF(Table2[[#This Row],[Remote Ratio]]=50,"Partially remote","Fully Remote"))</f>
        <v>No remote</v>
      </c>
    </row>
    <row r="106" spans="1:13" x14ac:dyDescent="0.25">
      <c r="A106" s="17">
        <v>104</v>
      </c>
      <c r="B106" s="14">
        <v>2021</v>
      </c>
      <c r="C106" s="13" t="str">
        <f>SUBSTITUTE(SUBSTITUTE(SUBSTITUTE(SUBSTITUTE(ds_salaries!C106,"MI","Junior Level/ Mid"),"EN","Entry Level"),"SE","Senior Level/ Intermediate"),"EX","Executive Level/ Director")</f>
        <v>Junior Level/ Mid</v>
      </c>
      <c r="D106" s="14" t="str">
        <f>SUBSTITUTE(SUBSTITUTE(SUBSTITUTE(SUBSTITUTE(ds_salaries!D106,"PT","Part Time"),"FT","Full Time"),"CT","Contract"),"FL","Freelance")</f>
        <v>Full Time</v>
      </c>
      <c r="E106" s="14" t="s">
        <v>13</v>
      </c>
      <c r="F106" s="14">
        <v>73000</v>
      </c>
      <c r="G106" s="14" t="s">
        <v>19</v>
      </c>
      <c r="H106" s="14">
        <v>73000</v>
      </c>
      <c r="I106" s="14" t="s">
        <v>29</v>
      </c>
      <c r="J106" s="14">
        <v>0</v>
      </c>
      <c r="K106" s="14" t="s">
        <v>29</v>
      </c>
      <c r="L106" s="19" t="str">
        <f>SUBSTITUTE(SUBSTITUTE(SUBSTITUTE(ds_salaries!L106,"L","Large"),"S","Small"),"M","Medium")</f>
        <v>Large</v>
      </c>
      <c r="M106" s="14" t="str">
        <f>IF(Table2[[#This Row],[Remote Ratio]]=0,"No remote",IF(Table2[[#This Row],[Remote Ratio]]=50,"Partially remote","Fully Remote"))</f>
        <v>No remote</v>
      </c>
    </row>
    <row r="107" spans="1:13" x14ac:dyDescent="0.25">
      <c r="A107" s="18">
        <v>105</v>
      </c>
      <c r="B107" s="13">
        <v>2021</v>
      </c>
      <c r="C107" s="13" t="str">
        <f>SUBSTITUTE(SUBSTITUTE(SUBSTITUTE(SUBSTITUTE(ds_salaries!C107,"MI","Junior Level/ Mid"),"EN","Entry Level"),"SE","Senior Level/ Intermediate"),"EX","Executive Level/ Director")</f>
        <v>Junior Level/ Mid</v>
      </c>
      <c r="D107" s="14" t="str">
        <f>SUBSTITUTE(SUBSTITUTE(SUBSTITUTE(SUBSTITUTE(ds_salaries!D107,"PT","Part Time"),"FT","Full Time"),"CT","Contract"),"FL","Freelance")</f>
        <v>Full Time</v>
      </c>
      <c r="E107" s="13" t="s">
        <v>31</v>
      </c>
      <c r="F107" s="13">
        <v>37456</v>
      </c>
      <c r="G107" s="13" t="s">
        <v>23</v>
      </c>
      <c r="H107" s="13">
        <v>51519</v>
      </c>
      <c r="I107" s="13" t="s">
        <v>24</v>
      </c>
      <c r="J107" s="13">
        <v>50</v>
      </c>
      <c r="K107" s="13" t="s">
        <v>24</v>
      </c>
      <c r="L107" s="19" t="str">
        <f>SUBSTITUTE(SUBSTITUTE(SUBSTITUTE(ds_salaries!L107,"L","Large"),"S","Small"),"M","Medium")</f>
        <v>Large</v>
      </c>
      <c r="M107" s="14" t="str">
        <f>IF(Table2[[#This Row],[Remote Ratio]]=0,"No remote",IF(Table2[[#This Row],[Remote Ratio]]=50,"Partially remote","Fully Remote"))</f>
        <v>Partially remote</v>
      </c>
    </row>
    <row r="108" spans="1:13" x14ac:dyDescent="0.25">
      <c r="A108" s="17">
        <v>106</v>
      </c>
      <c r="B108" s="14">
        <v>2021</v>
      </c>
      <c r="C108" s="13" t="str">
        <f>SUBSTITUTE(SUBSTITUTE(SUBSTITUTE(SUBSTITUTE(ds_salaries!C108,"MI","Junior Level/ Mid"),"EN","Entry Level"),"SE","Senior Level/ Intermediate"),"EX","Executive Level/ Director")</f>
        <v>Junior Level/ Mid</v>
      </c>
      <c r="D108" s="14" t="str">
        <f>SUBSTITUTE(SUBSTITUTE(SUBSTITUTE(SUBSTITUTE(ds_salaries!D108,"PT","Part Time"),"FT","Full Time"),"CT","Contract"),"FL","Freelance")</f>
        <v>Full Time</v>
      </c>
      <c r="E108" s="14" t="s">
        <v>55</v>
      </c>
      <c r="F108" s="14">
        <v>235000</v>
      </c>
      <c r="G108" s="14" t="s">
        <v>61</v>
      </c>
      <c r="H108" s="14">
        <v>187442</v>
      </c>
      <c r="I108" s="14" t="s">
        <v>62</v>
      </c>
      <c r="J108" s="14">
        <v>100</v>
      </c>
      <c r="K108" s="14" t="s">
        <v>62</v>
      </c>
      <c r="L108" s="19" t="str">
        <f>SUBSTITUTE(SUBSTITUTE(SUBSTITUTE(ds_salaries!L108,"L","Large"),"S","Small"),"M","Medium")</f>
        <v>Large</v>
      </c>
      <c r="M108" s="14" t="str">
        <f>IF(Table2[[#This Row],[Remote Ratio]]=0,"No remote",IF(Table2[[#This Row],[Remote Ratio]]=50,"Partially remote","Fully Remote"))</f>
        <v>Fully Remote</v>
      </c>
    </row>
    <row r="109" spans="1:13" x14ac:dyDescent="0.25">
      <c r="A109" s="18">
        <v>107</v>
      </c>
      <c r="B109" s="13">
        <v>2021</v>
      </c>
      <c r="C109" s="13" t="str">
        <f>SUBSTITUTE(SUBSTITUTE(SUBSTITUTE(SUBSTITUTE(ds_salaries!C109,"MI","Junior Level/ Mid"),"EN","Entry Level"),"SE","Senior Level/ Intermediate"),"EX","Executive Level/ Director")</f>
        <v>Senior Level/ Intermediate</v>
      </c>
      <c r="D109" s="14" t="str">
        <f>SUBSTITUTE(SUBSTITUTE(SUBSTITUTE(SUBSTITUTE(ds_salaries!D109,"PT","Part Time"),"FT","Full Time"),"CT","Contract"),"FL","Freelance")</f>
        <v>Full Time</v>
      </c>
      <c r="E109" s="13" t="s">
        <v>43</v>
      </c>
      <c r="F109" s="13">
        <v>115000</v>
      </c>
      <c r="G109" s="13" t="s">
        <v>19</v>
      </c>
      <c r="H109" s="13">
        <v>115000</v>
      </c>
      <c r="I109" s="13" t="s">
        <v>29</v>
      </c>
      <c r="J109" s="13">
        <v>100</v>
      </c>
      <c r="K109" s="13" t="s">
        <v>29</v>
      </c>
      <c r="L109" s="19" t="str">
        <f>SUBSTITUTE(SUBSTITUTE(SUBSTITUTE(ds_salaries!L109,"L","Large"),"S","Small"),"M","Medium")</f>
        <v>Small</v>
      </c>
      <c r="M109" s="14" t="str">
        <f>IF(Table2[[#This Row],[Remote Ratio]]=0,"No remote",IF(Table2[[#This Row],[Remote Ratio]]=50,"Partially remote","Fully Remote"))</f>
        <v>Fully Remote</v>
      </c>
    </row>
    <row r="110" spans="1:13" x14ac:dyDescent="0.25">
      <c r="A110" s="17">
        <v>108</v>
      </c>
      <c r="B110" s="14">
        <v>2021</v>
      </c>
      <c r="C110" s="13" t="str">
        <f>SUBSTITUTE(SUBSTITUTE(SUBSTITUTE(SUBSTITUTE(ds_salaries!C110,"MI","Junior Level/ Mid"),"EN","Entry Level"),"SE","Senior Level/ Intermediate"),"EX","Executive Level/ Director")</f>
        <v>Senior Level/ Intermediate</v>
      </c>
      <c r="D110" s="14" t="str">
        <f>SUBSTITUTE(SUBSTITUTE(SUBSTITUTE(SUBSTITUTE(ds_salaries!D110,"PT","Part Time"),"FT","Full Time"),"CT","Contract"),"FL","Freelance")</f>
        <v>Full Time</v>
      </c>
      <c r="E110" s="14" t="s">
        <v>43</v>
      </c>
      <c r="F110" s="14">
        <v>150000</v>
      </c>
      <c r="G110" s="14" t="s">
        <v>19</v>
      </c>
      <c r="H110" s="14">
        <v>150000</v>
      </c>
      <c r="I110" s="14" t="s">
        <v>29</v>
      </c>
      <c r="J110" s="14">
        <v>100</v>
      </c>
      <c r="K110" s="14" t="s">
        <v>29</v>
      </c>
      <c r="L110" s="19" t="str">
        <f>SUBSTITUTE(SUBSTITUTE(SUBSTITUTE(ds_salaries!L110,"L","Large"),"S","Small"),"M","Medium")</f>
        <v>Medium</v>
      </c>
      <c r="M110" s="14" t="str">
        <f>IF(Table2[[#This Row],[Remote Ratio]]=0,"No remote",IF(Table2[[#This Row],[Remote Ratio]]=50,"Partially remote","Fully Remote"))</f>
        <v>Fully Remote</v>
      </c>
    </row>
    <row r="111" spans="1:13" x14ac:dyDescent="0.25">
      <c r="A111" s="18">
        <v>109</v>
      </c>
      <c r="B111" s="13">
        <v>2021</v>
      </c>
      <c r="C111" s="13" t="str">
        <f>SUBSTITUTE(SUBSTITUTE(SUBSTITUTE(SUBSTITUTE(ds_salaries!C111,"MI","Junior Level/ Mid"),"EN","Entry Level"),"SE","Senior Level/ Intermediate"),"EX","Executive Level/ Director")</f>
        <v>Entry Level</v>
      </c>
      <c r="D111" s="14" t="str">
        <f>SUBSTITUTE(SUBSTITUTE(SUBSTITUTE(SUBSTITUTE(ds_salaries!D111,"PT","Part Time"),"FT","Full Time"),"CT","Contract"),"FL","Freelance")</f>
        <v>Full Time</v>
      </c>
      <c r="E111" s="13" t="s">
        <v>43</v>
      </c>
      <c r="F111" s="13">
        <v>2250000</v>
      </c>
      <c r="G111" s="13" t="s">
        <v>39</v>
      </c>
      <c r="H111" s="13">
        <v>30428</v>
      </c>
      <c r="I111" s="13" t="s">
        <v>40</v>
      </c>
      <c r="J111" s="13">
        <v>100</v>
      </c>
      <c r="K111" s="13" t="s">
        <v>40</v>
      </c>
      <c r="L111" s="19" t="str">
        <f>SUBSTITUTE(SUBSTITUTE(SUBSTITUTE(ds_salaries!L111,"L","Large"),"S","Small"),"M","Medium")</f>
        <v>Large</v>
      </c>
      <c r="M111" s="14" t="str">
        <f>IF(Table2[[#This Row],[Remote Ratio]]=0,"No remote",IF(Table2[[#This Row],[Remote Ratio]]=50,"Partially remote","Fully Remote"))</f>
        <v>Fully Remote</v>
      </c>
    </row>
    <row r="112" spans="1:13" x14ac:dyDescent="0.25">
      <c r="A112" s="17">
        <v>110</v>
      </c>
      <c r="B112" s="14">
        <v>2021</v>
      </c>
      <c r="C112" s="13" t="str">
        <f>SUBSTITUTE(SUBSTITUTE(SUBSTITUTE(SUBSTITUTE(ds_salaries!C112,"MI","Junior Level/ Mid"),"EN","Entry Level"),"SE","Senior Level/ Intermediate"),"EX","Executive Level/ Director")</f>
        <v>Senior Level/ Intermediate</v>
      </c>
      <c r="D112" s="14" t="str">
        <f>SUBSTITUTE(SUBSTITUTE(SUBSTITUTE(SUBSTITUTE(ds_salaries!D112,"PT","Part Time"),"FT","Full Time"),"CT","Contract"),"FL","Freelance")</f>
        <v>Full Time</v>
      </c>
      <c r="E112" s="14" t="s">
        <v>28</v>
      </c>
      <c r="F112" s="14">
        <v>80000</v>
      </c>
      <c r="G112" s="14" t="s">
        <v>14</v>
      </c>
      <c r="H112" s="14">
        <v>94564</v>
      </c>
      <c r="I112" s="14" t="s">
        <v>15</v>
      </c>
      <c r="J112" s="14">
        <v>50</v>
      </c>
      <c r="K112" s="14" t="s">
        <v>15</v>
      </c>
      <c r="L112" s="19" t="str">
        <f>SUBSTITUTE(SUBSTITUTE(SUBSTITUTE(ds_salaries!L112,"L","Large"),"S","Small"),"M","Medium")</f>
        <v>Large</v>
      </c>
      <c r="M112" s="14" t="str">
        <f>IF(Table2[[#This Row],[Remote Ratio]]=0,"No remote",IF(Table2[[#This Row],[Remote Ratio]]=50,"Partially remote","Fully Remote"))</f>
        <v>Partially remote</v>
      </c>
    </row>
    <row r="113" spans="1:13" x14ac:dyDescent="0.25">
      <c r="A113" s="18">
        <v>111</v>
      </c>
      <c r="B113" s="13">
        <v>2021</v>
      </c>
      <c r="C113" s="13" t="str">
        <f>SUBSTITUTE(SUBSTITUTE(SUBSTITUTE(SUBSTITUTE(ds_salaries!C113,"MI","Junior Level/ Mid"),"EN","Entry Level"),"SE","Senior Level/ Intermediate"),"EX","Executive Level/ Director")</f>
        <v>Senior Level/ Intermediate</v>
      </c>
      <c r="D113" s="14" t="str">
        <f>SUBSTITUTE(SUBSTITUTE(SUBSTITUTE(SUBSTITUTE(ds_salaries!D113,"PT","Part Time"),"FT","Full Time"),"CT","Contract"),"FL","Freelance")</f>
        <v>Full Time</v>
      </c>
      <c r="E113" s="13" t="s">
        <v>94</v>
      </c>
      <c r="F113" s="13">
        <v>82500</v>
      </c>
      <c r="G113" s="13" t="s">
        <v>23</v>
      </c>
      <c r="H113" s="13">
        <v>113476</v>
      </c>
      <c r="I113" s="13" t="s">
        <v>24</v>
      </c>
      <c r="J113" s="13">
        <v>100</v>
      </c>
      <c r="K113" s="13" t="s">
        <v>24</v>
      </c>
      <c r="L113" s="19" t="str">
        <f>SUBSTITUTE(SUBSTITUTE(SUBSTITUTE(ds_salaries!L113,"L","Large"),"S","Small"),"M","Medium")</f>
        <v>Medium</v>
      </c>
      <c r="M113" s="14" t="str">
        <f>IF(Table2[[#This Row],[Remote Ratio]]=0,"No remote",IF(Table2[[#This Row],[Remote Ratio]]=50,"Partially remote","Fully Remote"))</f>
        <v>Fully Remote</v>
      </c>
    </row>
    <row r="114" spans="1:13" x14ac:dyDescent="0.25">
      <c r="A114" s="17">
        <v>112</v>
      </c>
      <c r="B114" s="14">
        <v>2021</v>
      </c>
      <c r="C114" s="13" t="str">
        <f>SUBSTITUTE(SUBSTITUTE(SUBSTITUTE(SUBSTITUTE(ds_salaries!C114,"MI","Junior Level/ Mid"),"EN","Entry Level"),"SE","Senior Level/ Intermediate"),"EX","Executive Level/ Director")</f>
        <v>Senior Level/ Intermediate</v>
      </c>
      <c r="D114" s="14" t="str">
        <f>SUBSTITUTE(SUBSTITUTE(SUBSTITUTE(SUBSTITUTE(ds_salaries!D114,"PT","Part Time"),"FT","Full Time"),"CT","Contract"),"FL","Freelance")</f>
        <v>Full Time</v>
      </c>
      <c r="E114" s="14" t="s">
        <v>36</v>
      </c>
      <c r="F114" s="14">
        <v>75000</v>
      </c>
      <c r="G114" s="14" t="s">
        <v>23</v>
      </c>
      <c r="H114" s="14">
        <v>103160</v>
      </c>
      <c r="I114" s="14" t="s">
        <v>24</v>
      </c>
      <c r="J114" s="14">
        <v>100</v>
      </c>
      <c r="K114" s="14" t="s">
        <v>24</v>
      </c>
      <c r="L114" s="19" t="str">
        <f>SUBSTITUTE(SUBSTITUTE(SUBSTITUTE(ds_salaries!L114,"L","Large"),"S","Small"),"M","Medium")</f>
        <v>Small</v>
      </c>
      <c r="M114" s="14" t="str">
        <f>IF(Table2[[#This Row],[Remote Ratio]]=0,"No remote",IF(Table2[[#This Row],[Remote Ratio]]=50,"Partially remote","Fully Remote"))</f>
        <v>Fully Remote</v>
      </c>
    </row>
    <row r="115" spans="1:13" x14ac:dyDescent="0.25">
      <c r="A115" s="18">
        <v>113</v>
      </c>
      <c r="B115" s="13">
        <v>2021</v>
      </c>
      <c r="C115" s="13" t="str">
        <f>SUBSTITUTE(SUBSTITUTE(SUBSTITUTE(SUBSTITUTE(ds_salaries!C115,"MI","Junior Level/ Mid"),"EN","Entry Level"),"SE","Senior Level/ Intermediate"),"EX","Executive Level/ Director")</f>
        <v>Entry Level</v>
      </c>
      <c r="D115" s="14" t="str">
        <f>SUBSTITUTE(SUBSTITUTE(SUBSTITUTE(SUBSTITUTE(ds_salaries!D115,"PT","Part Time"),"FT","Full Time"),"CT","Contract"),"FL","Freelance")</f>
        <v>Part Time</v>
      </c>
      <c r="E115" s="13" t="s">
        <v>70</v>
      </c>
      <c r="F115" s="13">
        <v>12000</v>
      </c>
      <c r="G115" s="13" t="s">
        <v>19</v>
      </c>
      <c r="H115" s="13">
        <v>12000</v>
      </c>
      <c r="I115" s="13" t="s">
        <v>42</v>
      </c>
      <c r="J115" s="13">
        <v>100</v>
      </c>
      <c r="K115" s="13" t="s">
        <v>29</v>
      </c>
      <c r="L115" s="19" t="str">
        <f>SUBSTITUTE(SUBSTITUTE(SUBSTITUTE(ds_salaries!L115,"L","Large"),"S","Small"),"M","Medium")</f>
        <v>Medium</v>
      </c>
      <c r="M115" s="14" t="str">
        <f>IF(Table2[[#This Row],[Remote Ratio]]=0,"No remote",IF(Table2[[#This Row],[Remote Ratio]]=50,"Partially remote","Fully Remote"))</f>
        <v>Fully Remote</v>
      </c>
    </row>
    <row r="116" spans="1:13" x14ac:dyDescent="0.25">
      <c r="A116" s="17">
        <v>114</v>
      </c>
      <c r="B116" s="14">
        <v>2021</v>
      </c>
      <c r="C116" s="13" t="str">
        <f>SUBSTITUTE(SUBSTITUTE(SUBSTITUTE(SUBSTITUTE(ds_salaries!C116,"MI","Junior Level/ Mid"),"EN","Entry Level"),"SE","Senior Level/ Intermediate"),"EX","Executive Level/ Director")</f>
        <v>Junior Level/ Mid</v>
      </c>
      <c r="D116" s="14" t="str">
        <f>SUBSTITUTE(SUBSTITUTE(SUBSTITUTE(SUBSTITUTE(ds_salaries!D116,"PT","Part Time"),"FT","Full Time"),"CT","Contract"),"FL","Freelance")</f>
        <v>Full Time</v>
      </c>
      <c r="E116" s="14" t="s">
        <v>43</v>
      </c>
      <c r="F116" s="14">
        <v>38400</v>
      </c>
      <c r="G116" s="14" t="s">
        <v>14</v>
      </c>
      <c r="H116" s="14">
        <v>45391</v>
      </c>
      <c r="I116" s="14" t="s">
        <v>56</v>
      </c>
      <c r="J116" s="14">
        <v>100</v>
      </c>
      <c r="K116" s="14" t="s">
        <v>56</v>
      </c>
      <c r="L116" s="19" t="str">
        <f>SUBSTITUTE(SUBSTITUTE(SUBSTITUTE(ds_salaries!L116,"L","Large"),"S","Small"),"M","Medium")</f>
        <v>Large</v>
      </c>
      <c r="M116" s="14" t="str">
        <f>IF(Table2[[#This Row],[Remote Ratio]]=0,"No remote",IF(Table2[[#This Row],[Remote Ratio]]=50,"Partially remote","Fully Remote"))</f>
        <v>Fully Remote</v>
      </c>
    </row>
    <row r="117" spans="1:13" x14ac:dyDescent="0.25">
      <c r="A117" s="18">
        <v>115</v>
      </c>
      <c r="B117" s="13">
        <v>2021</v>
      </c>
      <c r="C117" s="13" t="str">
        <f>SUBSTITUTE(SUBSTITUTE(SUBSTITUTE(SUBSTITUTE(ds_salaries!C117,"MI","Junior Level/ Mid"),"EN","Entry Level"),"SE","Senior Level/ Intermediate"),"EX","Executive Level/ Director")</f>
        <v>Entry Level</v>
      </c>
      <c r="D117" s="14" t="str">
        <f>SUBSTITUTE(SUBSTITUTE(SUBSTITUTE(SUBSTITUTE(ds_salaries!D117,"PT","Part Time"),"FT","Full Time"),"CT","Contract"),"FL","Freelance")</f>
        <v>Full Time</v>
      </c>
      <c r="E117" s="13" t="s">
        <v>18</v>
      </c>
      <c r="F117" s="13">
        <v>225000</v>
      </c>
      <c r="G117" s="13" t="s">
        <v>19</v>
      </c>
      <c r="H117" s="13">
        <v>225000</v>
      </c>
      <c r="I117" s="13" t="s">
        <v>29</v>
      </c>
      <c r="J117" s="13">
        <v>100</v>
      </c>
      <c r="K117" s="13" t="s">
        <v>29</v>
      </c>
      <c r="L117" s="19" t="str">
        <f>SUBSTITUTE(SUBSTITUTE(SUBSTITUTE(ds_salaries!L117,"L","Large"),"S","Small"),"M","Medium")</f>
        <v>Large</v>
      </c>
      <c r="M117" s="14" t="str">
        <f>IF(Table2[[#This Row],[Remote Ratio]]=0,"No remote",IF(Table2[[#This Row],[Remote Ratio]]=50,"Partially remote","Fully Remote"))</f>
        <v>Fully Remote</v>
      </c>
    </row>
    <row r="118" spans="1:13" x14ac:dyDescent="0.25">
      <c r="A118" s="17">
        <v>116</v>
      </c>
      <c r="B118" s="14">
        <v>2021</v>
      </c>
      <c r="C118" s="13" t="str">
        <f>SUBSTITUTE(SUBSTITUTE(SUBSTITUTE(SUBSTITUTE(ds_salaries!C118,"MI","Junior Level/ Mid"),"EN","Entry Level"),"SE","Senior Level/ Intermediate"),"EX","Executive Level/ Director")</f>
        <v>Junior Level/ Mid</v>
      </c>
      <c r="D118" s="14" t="str">
        <f>SUBSTITUTE(SUBSTITUTE(SUBSTITUTE(SUBSTITUTE(ds_salaries!D118,"PT","Part Time"),"FT","Full Time"),"CT","Contract"),"FL","Freelance")</f>
        <v>Full Time</v>
      </c>
      <c r="E118" s="14" t="s">
        <v>13</v>
      </c>
      <c r="F118" s="14">
        <v>50000</v>
      </c>
      <c r="G118" s="14" t="s">
        <v>19</v>
      </c>
      <c r="H118" s="14">
        <v>50000</v>
      </c>
      <c r="I118" s="14" t="s">
        <v>65</v>
      </c>
      <c r="J118" s="14">
        <v>100</v>
      </c>
      <c r="K118" s="14" t="s">
        <v>65</v>
      </c>
      <c r="L118" s="19" t="str">
        <f>SUBSTITUTE(SUBSTITUTE(SUBSTITUTE(ds_salaries!L118,"L","Large"),"S","Small"),"M","Medium")</f>
        <v>Large</v>
      </c>
      <c r="M118" s="14" t="str">
        <f>IF(Table2[[#This Row],[Remote Ratio]]=0,"No remote",IF(Table2[[#This Row],[Remote Ratio]]=50,"Partially remote","Fully Remote"))</f>
        <v>Fully Remote</v>
      </c>
    </row>
    <row r="119" spans="1:13" x14ac:dyDescent="0.25">
      <c r="A119" s="18">
        <v>117</v>
      </c>
      <c r="B119" s="13">
        <v>2021</v>
      </c>
      <c r="C119" s="13" t="str">
        <f>SUBSTITUTE(SUBSTITUTE(SUBSTITUTE(SUBSTITUTE(ds_salaries!C119,"MI","Junior Level/ Mid"),"EN","Entry Level"),"SE","Senior Level/ Intermediate"),"EX","Executive Level/ Director")</f>
        <v>Junior Level/ Mid</v>
      </c>
      <c r="D119" s="14" t="str">
        <f>SUBSTITUTE(SUBSTITUTE(SUBSTITUTE(SUBSTITUTE(ds_salaries!D119,"PT","Part Time"),"FT","Full Time"),"CT","Contract"),"FL","Freelance")</f>
        <v>Full Time</v>
      </c>
      <c r="E119" s="13" t="s">
        <v>95</v>
      </c>
      <c r="F119" s="13">
        <v>34000</v>
      </c>
      <c r="G119" s="13" t="s">
        <v>14</v>
      </c>
      <c r="H119" s="13">
        <v>40189</v>
      </c>
      <c r="I119" s="13" t="s">
        <v>50</v>
      </c>
      <c r="J119" s="13">
        <v>100</v>
      </c>
      <c r="K119" s="13" t="s">
        <v>50</v>
      </c>
      <c r="L119" s="19" t="str">
        <f>SUBSTITUTE(SUBSTITUTE(SUBSTITUTE(ds_salaries!L119,"L","Large"),"S","Small"),"M","Medium")</f>
        <v>Medium</v>
      </c>
      <c r="M119" s="14" t="str">
        <f>IF(Table2[[#This Row],[Remote Ratio]]=0,"No remote",IF(Table2[[#This Row],[Remote Ratio]]=50,"Partially remote","Fully Remote"))</f>
        <v>Fully Remote</v>
      </c>
    </row>
    <row r="120" spans="1:13" x14ac:dyDescent="0.25">
      <c r="A120" s="17">
        <v>118</v>
      </c>
      <c r="B120" s="14">
        <v>2021</v>
      </c>
      <c r="C120" s="13" t="str">
        <f>SUBSTITUTE(SUBSTITUTE(SUBSTITUTE(SUBSTITUTE(ds_salaries!C120,"MI","Junior Level/ Mid"),"EN","Entry Level"),"SE","Senior Level/ Intermediate"),"EX","Executive Level/ Director")</f>
        <v>Entry Level</v>
      </c>
      <c r="D120" s="14" t="str">
        <f>SUBSTITUTE(SUBSTITUTE(SUBSTITUTE(SUBSTITUTE(ds_salaries!D120,"PT","Part Time"),"FT","Full Time"),"CT","Contract"),"FL","Freelance")</f>
        <v>Full Time</v>
      </c>
      <c r="E120" s="14" t="s">
        <v>31</v>
      </c>
      <c r="F120" s="14">
        <v>90000</v>
      </c>
      <c r="G120" s="14" t="s">
        <v>19</v>
      </c>
      <c r="H120" s="14">
        <v>90000</v>
      </c>
      <c r="I120" s="14" t="s">
        <v>29</v>
      </c>
      <c r="J120" s="14">
        <v>100</v>
      </c>
      <c r="K120" s="14" t="s">
        <v>29</v>
      </c>
      <c r="L120" s="19" t="str">
        <f>SUBSTITUTE(SUBSTITUTE(SUBSTITUTE(ds_salaries!L120,"L","Large"),"S","Small"),"M","Medium")</f>
        <v>Small</v>
      </c>
      <c r="M120" s="14" t="str">
        <f>IF(Table2[[#This Row],[Remote Ratio]]=0,"No remote",IF(Table2[[#This Row],[Remote Ratio]]=50,"Partially remote","Fully Remote"))</f>
        <v>Fully Remote</v>
      </c>
    </row>
    <row r="121" spans="1:13" x14ac:dyDescent="0.25">
      <c r="A121" s="18">
        <v>119</v>
      </c>
      <c r="B121" s="13">
        <v>2021</v>
      </c>
      <c r="C121" s="13" t="str">
        <f>SUBSTITUTE(SUBSTITUTE(SUBSTITUTE(SUBSTITUTE(ds_salaries!C121,"MI","Junior Level/ Mid"),"EN","Entry Level"),"SE","Senior Level/ Intermediate"),"EX","Executive Level/ Director")</f>
        <v>Junior Level/ Mid</v>
      </c>
      <c r="D121" s="14" t="str">
        <f>SUBSTITUTE(SUBSTITUTE(SUBSTITUTE(SUBSTITUTE(ds_salaries!D121,"PT","Part Time"),"FT","Full Time"),"CT","Contract"),"FL","Freelance")</f>
        <v>Full Time</v>
      </c>
      <c r="E121" s="13" t="s">
        <v>43</v>
      </c>
      <c r="F121" s="13">
        <v>200000</v>
      </c>
      <c r="G121" s="13" t="s">
        <v>19</v>
      </c>
      <c r="H121" s="13">
        <v>200000</v>
      </c>
      <c r="I121" s="13" t="s">
        <v>29</v>
      </c>
      <c r="J121" s="13">
        <v>100</v>
      </c>
      <c r="K121" s="13" t="s">
        <v>29</v>
      </c>
      <c r="L121" s="19" t="str">
        <f>SUBSTITUTE(SUBSTITUTE(SUBSTITUTE(ds_salaries!L121,"L","Large"),"S","Small"),"M","Medium")</f>
        <v>Large</v>
      </c>
      <c r="M121" s="14" t="str">
        <f>IF(Table2[[#This Row],[Remote Ratio]]=0,"No remote",IF(Table2[[#This Row],[Remote Ratio]]=50,"Partially remote","Fully Remote"))</f>
        <v>Fully Remote</v>
      </c>
    </row>
    <row r="122" spans="1:13" x14ac:dyDescent="0.25">
      <c r="A122" s="17">
        <v>120</v>
      </c>
      <c r="B122" s="14">
        <v>2021</v>
      </c>
      <c r="C122" s="13" t="str">
        <f>SUBSTITUTE(SUBSTITUTE(SUBSTITUTE(SUBSTITUTE(ds_salaries!C122,"MI","Junior Level/ Mid"),"EN","Entry Level"),"SE","Senior Level/ Intermediate"),"EX","Executive Level/ Director")</f>
        <v>Junior Level/ Mid</v>
      </c>
      <c r="D122" s="14" t="str">
        <f>SUBSTITUTE(SUBSTITUTE(SUBSTITUTE(SUBSTITUTE(ds_salaries!D122,"PT","Part Time"),"FT","Full Time"),"CT","Contract"),"FL","Freelance")</f>
        <v>Full Time</v>
      </c>
      <c r="E122" s="14" t="s">
        <v>22</v>
      </c>
      <c r="F122" s="14">
        <v>60000</v>
      </c>
      <c r="G122" s="14" t="s">
        <v>19</v>
      </c>
      <c r="H122" s="14">
        <v>60000</v>
      </c>
      <c r="I122" s="14" t="s">
        <v>67</v>
      </c>
      <c r="J122" s="14">
        <v>50</v>
      </c>
      <c r="K122" s="14" t="s">
        <v>96</v>
      </c>
      <c r="L122" s="19" t="str">
        <f>SUBSTITUTE(SUBSTITUTE(SUBSTITUTE(ds_salaries!L122,"L","Large"),"S","Small"),"M","Medium")</f>
        <v>Medium</v>
      </c>
      <c r="M122" s="14" t="str">
        <f>IF(Table2[[#This Row],[Remote Ratio]]=0,"No remote",IF(Table2[[#This Row],[Remote Ratio]]=50,"Partially remote","Fully Remote"))</f>
        <v>Partially remote</v>
      </c>
    </row>
    <row r="123" spans="1:13" x14ac:dyDescent="0.25">
      <c r="A123" s="18">
        <v>121</v>
      </c>
      <c r="B123" s="13">
        <v>2021</v>
      </c>
      <c r="C123" s="13" t="str">
        <f>SUBSTITUTE(SUBSTITUTE(SUBSTITUTE(SUBSTITUTE(ds_salaries!C123,"MI","Junior Level/ Mid"),"EN","Entry Level"),"SE","Senior Level/ Intermediate"),"EX","Executive Level/ Director")</f>
        <v>Senior Level/ Intermediate</v>
      </c>
      <c r="D123" s="14" t="str">
        <f>SUBSTITUTE(SUBSTITUTE(SUBSTITUTE(SUBSTITUTE(ds_salaries!D123,"PT","Part Time"),"FT","Full Time"),"CT","Contract"),"FL","Freelance")</f>
        <v>Full Time</v>
      </c>
      <c r="E123" s="13" t="s">
        <v>97</v>
      </c>
      <c r="F123" s="13">
        <v>200000</v>
      </c>
      <c r="G123" s="13" t="s">
        <v>19</v>
      </c>
      <c r="H123" s="13">
        <v>200000</v>
      </c>
      <c r="I123" s="13" t="s">
        <v>29</v>
      </c>
      <c r="J123" s="13">
        <v>100</v>
      </c>
      <c r="K123" s="13" t="s">
        <v>29</v>
      </c>
      <c r="L123" s="19" t="str">
        <f>SUBSTITUTE(SUBSTITUTE(SUBSTITUTE(ds_salaries!L123,"L","Large"),"S","Small"),"M","Medium")</f>
        <v>Medium</v>
      </c>
      <c r="M123" s="14" t="str">
        <f>IF(Table2[[#This Row],[Remote Ratio]]=0,"No remote",IF(Table2[[#This Row],[Remote Ratio]]=50,"Partially remote","Fully Remote"))</f>
        <v>Fully Remote</v>
      </c>
    </row>
    <row r="124" spans="1:13" x14ac:dyDescent="0.25">
      <c r="A124" s="17">
        <v>122</v>
      </c>
      <c r="B124" s="14">
        <v>2021</v>
      </c>
      <c r="C124" s="13" t="str">
        <f>SUBSTITUTE(SUBSTITUTE(SUBSTITUTE(SUBSTITUTE(ds_salaries!C124,"MI","Junior Level/ Mid"),"EN","Entry Level"),"SE","Senior Level/ Intermediate"),"EX","Executive Level/ Director")</f>
        <v>Entry Level</v>
      </c>
      <c r="D124" s="14" t="str">
        <f>SUBSTITUTE(SUBSTITUTE(SUBSTITUTE(SUBSTITUTE(ds_salaries!D124,"PT","Part Time"),"FT","Full Time"),"CT","Contract"),"FL","Freelance")</f>
        <v>Full Time</v>
      </c>
      <c r="E124" s="14" t="s">
        <v>31</v>
      </c>
      <c r="F124" s="14">
        <v>50000</v>
      </c>
      <c r="G124" s="14" t="s">
        <v>19</v>
      </c>
      <c r="H124" s="14">
        <v>50000</v>
      </c>
      <c r="I124" s="14" t="s">
        <v>29</v>
      </c>
      <c r="J124" s="14">
        <v>100</v>
      </c>
      <c r="K124" s="14" t="s">
        <v>29</v>
      </c>
      <c r="L124" s="19" t="str">
        <f>SUBSTITUTE(SUBSTITUTE(SUBSTITUTE(ds_salaries!L124,"L","Large"),"S","Small"),"M","Medium")</f>
        <v>Medium</v>
      </c>
      <c r="M124" s="14" t="str">
        <f>IF(Table2[[#This Row],[Remote Ratio]]=0,"No remote",IF(Table2[[#This Row],[Remote Ratio]]=50,"Partially remote","Fully Remote"))</f>
        <v>Fully Remote</v>
      </c>
    </row>
    <row r="125" spans="1:13" x14ac:dyDescent="0.25">
      <c r="A125" s="18">
        <v>123</v>
      </c>
      <c r="B125" s="13">
        <v>2021</v>
      </c>
      <c r="C125" s="13" t="str">
        <f>SUBSTITUTE(SUBSTITUTE(SUBSTITUTE(SUBSTITUTE(ds_salaries!C125,"MI","Junior Level/ Mid"),"EN","Entry Level"),"SE","Senior Level/ Intermediate"),"EX","Executive Level/ Director")</f>
        <v>Entry Level</v>
      </c>
      <c r="D125" s="14" t="str">
        <f>SUBSTITUTE(SUBSTITUTE(SUBSTITUTE(SUBSTITUTE(ds_salaries!D125,"PT","Part Time"),"FT","Full Time"),"CT","Contract"),"FL","Freelance")</f>
        <v>Full Time</v>
      </c>
      <c r="E125" s="13" t="s">
        <v>84</v>
      </c>
      <c r="F125" s="13">
        <v>80000</v>
      </c>
      <c r="G125" s="13" t="s">
        <v>23</v>
      </c>
      <c r="H125" s="13">
        <v>110037</v>
      </c>
      <c r="I125" s="13" t="s">
        <v>24</v>
      </c>
      <c r="J125" s="13">
        <v>0</v>
      </c>
      <c r="K125" s="13" t="s">
        <v>24</v>
      </c>
      <c r="L125" s="19" t="str">
        <f>SUBSTITUTE(SUBSTITUTE(SUBSTITUTE(ds_salaries!L125,"L","Large"),"S","Small"),"M","Medium")</f>
        <v>Large</v>
      </c>
      <c r="M125" s="14" t="str">
        <f>IF(Table2[[#This Row],[Remote Ratio]]=0,"No remote",IF(Table2[[#This Row],[Remote Ratio]]=50,"Partially remote","Fully Remote"))</f>
        <v>No remote</v>
      </c>
    </row>
    <row r="126" spans="1:13" x14ac:dyDescent="0.25">
      <c r="A126" s="17">
        <v>124</v>
      </c>
      <c r="B126" s="14">
        <v>2021</v>
      </c>
      <c r="C126" s="13" t="str">
        <f>SUBSTITUTE(SUBSTITUTE(SUBSTITUTE(SUBSTITUTE(ds_salaries!C126,"MI","Junior Level/ Mid"),"EN","Entry Level"),"SE","Senior Level/ Intermediate"),"EX","Executive Level/ Director")</f>
        <v>Entry Level</v>
      </c>
      <c r="D126" s="14" t="str">
        <f>SUBSTITUTE(SUBSTITUTE(SUBSTITUTE(SUBSTITUTE(ds_salaries!D126,"PT","Part Time"),"FT","Full Time"),"CT","Contract"),"FL","Freelance")</f>
        <v>Part Time</v>
      </c>
      <c r="E126" s="14" t="s">
        <v>31</v>
      </c>
      <c r="F126" s="14">
        <v>8760</v>
      </c>
      <c r="G126" s="14" t="s">
        <v>14</v>
      </c>
      <c r="H126" s="14">
        <v>10354</v>
      </c>
      <c r="I126" s="14" t="s">
        <v>67</v>
      </c>
      <c r="J126" s="14">
        <v>50</v>
      </c>
      <c r="K126" s="14" t="s">
        <v>67</v>
      </c>
      <c r="L126" s="19" t="str">
        <f>SUBSTITUTE(SUBSTITUTE(SUBSTITUTE(ds_salaries!L126,"L","Large"),"S","Small"),"M","Medium")</f>
        <v>Medium</v>
      </c>
      <c r="M126" s="14" t="str">
        <f>IF(Table2[[#This Row],[Remote Ratio]]=0,"No remote",IF(Table2[[#This Row],[Remote Ratio]]=50,"Partially remote","Fully Remote"))</f>
        <v>Partially remote</v>
      </c>
    </row>
    <row r="127" spans="1:13" x14ac:dyDescent="0.25">
      <c r="A127" s="18">
        <v>125</v>
      </c>
      <c r="B127" s="13">
        <v>2021</v>
      </c>
      <c r="C127" s="13" t="str">
        <f>SUBSTITUTE(SUBSTITUTE(SUBSTITUTE(SUBSTITUTE(ds_salaries!C127,"MI","Junior Level/ Mid"),"EN","Entry Level"),"SE","Senior Level/ Intermediate"),"EX","Executive Level/ Director")</f>
        <v>Junior Level/ Mid</v>
      </c>
      <c r="D127" s="14" t="str">
        <f>SUBSTITUTE(SUBSTITUTE(SUBSTITUTE(SUBSTITUTE(ds_salaries!D127,"PT","Part Time"),"FT","Full Time"),"CT","Contract"),"FL","Freelance")</f>
        <v>Full Time</v>
      </c>
      <c r="E127" s="13" t="s">
        <v>76</v>
      </c>
      <c r="F127" s="13">
        <v>151000</v>
      </c>
      <c r="G127" s="13" t="s">
        <v>19</v>
      </c>
      <c r="H127" s="13">
        <v>151000</v>
      </c>
      <c r="I127" s="13" t="s">
        <v>29</v>
      </c>
      <c r="J127" s="13">
        <v>100</v>
      </c>
      <c r="K127" s="13" t="s">
        <v>29</v>
      </c>
      <c r="L127" s="19" t="str">
        <f>SUBSTITUTE(SUBSTITUTE(SUBSTITUTE(ds_salaries!L127,"L","Large"),"S","Small"),"M","Medium")</f>
        <v>Large</v>
      </c>
      <c r="M127" s="14" t="str">
        <f>IF(Table2[[#This Row],[Remote Ratio]]=0,"No remote",IF(Table2[[#This Row],[Remote Ratio]]=50,"Partially remote","Fully Remote"))</f>
        <v>Fully Remote</v>
      </c>
    </row>
    <row r="128" spans="1:13" x14ac:dyDescent="0.25">
      <c r="A128" s="17">
        <v>126</v>
      </c>
      <c r="B128" s="14">
        <v>2021</v>
      </c>
      <c r="C128" s="13" t="str">
        <f>SUBSTITUTE(SUBSTITUTE(SUBSTITUTE(SUBSTITUTE(ds_salaries!C128,"MI","Junior Level/ Mid"),"EN","Entry Level"),"SE","Senior Level/ Intermediate"),"EX","Executive Level/ Director")</f>
        <v>Senior Level/ Intermediate</v>
      </c>
      <c r="D128" s="14" t="str">
        <f>SUBSTITUTE(SUBSTITUTE(SUBSTITUTE(SUBSTITUTE(ds_salaries!D128,"PT","Part Time"),"FT","Full Time"),"CT","Contract"),"FL","Freelance")</f>
        <v>Full Time</v>
      </c>
      <c r="E128" s="14" t="s">
        <v>18</v>
      </c>
      <c r="F128" s="14">
        <v>120000</v>
      </c>
      <c r="G128" s="14" t="s">
        <v>19</v>
      </c>
      <c r="H128" s="14">
        <v>120000</v>
      </c>
      <c r="I128" s="14" t="s">
        <v>29</v>
      </c>
      <c r="J128" s="14">
        <v>50</v>
      </c>
      <c r="K128" s="14" t="s">
        <v>29</v>
      </c>
      <c r="L128" s="19" t="str">
        <f>SUBSTITUTE(SUBSTITUTE(SUBSTITUTE(ds_salaries!L128,"L","Large"),"S","Small"),"M","Medium")</f>
        <v>Small</v>
      </c>
      <c r="M128" s="14" t="str">
        <f>IF(Table2[[#This Row],[Remote Ratio]]=0,"No remote",IF(Table2[[#This Row],[Remote Ratio]]=50,"Partially remote","Fully Remote"))</f>
        <v>Partially remote</v>
      </c>
    </row>
    <row r="129" spans="1:13" x14ac:dyDescent="0.25">
      <c r="A129" s="18">
        <v>127</v>
      </c>
      <c r="B129" s="13">
        <v>2021</v>
      </c>
      <c r="C129" s="13" t="str">
        <f>SUBSTITUTE(SUBSTITUTE(SUBSTITUTE(SUBSTITUTE(ds_salaries!C129,"MI","Junior Level/ Mid"),"EN","Entry Level"),"SE","Senior Level/ Intermediate"),"EX","Executive Level/ Director")</f>
        <v>Junior Level/ Mid</v>
      </c>
      <c r="D129" s="14" t="str">
        <f>SUBSTITUTE(SUBSTITUTE(SUBSTITUTE(SUBSTITUTE(ds_salaries!D129,"PT","Part Time"),"FT","Full Time"),"CT","Contract"),"FL","Freelance")</f>
        <v>Full Time</v>
      </c>
      <c r="E129" s="13" t="s">
        <v>13</v>
      </c>
      <c r="F129" s="13">
        <v>700000</v>
      </c>
      <c r="G129" s="13" t="s">
        <v>39</v>
      </c>
      <c r="H129" s="13">
        <v>9466</v>
      </c>
      <c r="I129" s="13" t="s">
        <v>40</v>
      </c>
      <c r="J129" s="13">
        <v>0</v>
      </c>
      <c r="K129" s="13" t="s">
        <v>40</v>
      </c>
      <c r="L129" s="19" t="str">
        <f>SUBSTITUTE(SUBSTITUTE(SUBSTITUTE(ds_salaries!L129,"L","Large"),"S","Small"),"M","Medium")</f>
        <v>Small</v>
      </c>
      <c r="M129" s="14" t="str">
        <f>IF(Table2[[#This Row],[Remote Ratio]]=0,"No remote",IF(Table2[[#This Row],[Remote Ratio]]=50,"Partially remote","Fully Remote"))</f>
        <v>No remote</v>
      </c>
    </row>
    <row r="130" spans="1:13" x14ac:dyDescent="0.25">
      <c r="A130" s="17">
        <v>128</v>
      </c>
      <c r="B130" s="14">
        <v>2021</v>
      </c>
      <c r="C130" s="13" t="str">
        <f>SUBSTITUTE(SUBSTITUTE(SUBSTITUTE(SUBSTITUTE(ds_salaries!C130,"MI","Junior Level/ Mid"),"EN","Entry Level"),"SE","Senior Level/ Intermediate"),"EX","Executive Level/ Director")</f>
        <v>Entry Level</v>
      </c>
      <c r="D130" s="14" t="str">
        <f>SUBSTITUTE(SUBSTITUTE(SUBSTITUTE(SUBSTITUTE(ds_salaries!D130,"PT","Part Time"),"FT","Full Time"),"CT","Contract"),"FL","Freelance")</f>
        <v>Full Time</v>
      </c>
      <c r="E130" s="14" t="s">
        <v>28</v>
      </c>
      <c r="F130" s="14">
        <v>20000</v>
      </c>
      <c r="G130" s="14" t="s">
        <v>19</v>
      </c>
      <c r="H130" s="14">
        <v>20000</v>
      </c>
      <c r="I130" s="14" t="s">
        <v>40</v>
      </c>
      <c r="J130" s="14">
        <v>100</v>
      </c>
      <c r="K130" s="14" t="s">
        <v>40</v>
      </c>
      <c r="L130" s="19" t="str">
        <f>SUBSTITUTE(SUBSTITUTE(SUBSTITUTE(ds_salaries!L130,"L","Large"),"S","Small"),"M","Medium")</f>
        <v>Small</v>
      </c>
      <c r="M130" s="14" t="str">
        <f>IF(Table2[[#This Row],[Remote Ratio]]=0,"No remote",IF(Table2[[#This Row],[Remote Ratio]]=50,"Partially remote","Fully Remote"))</f>
        <v>Fully Remote</v>
      </c>
    </row>
    <row r="131" spans="1:13" x14ac:dyDescent="0.25">
      <c r="A131" s="18">
        <v>129</v>
      </c>
      <c r="B131" s="13">
        <v>2021</v>
      </c>
      <c r="C131" s="13" t="str">
        <f>SUBSTITUTE(SUBSTITUTE(SUBSTITUTE(SUBSTITUTE(ds_salaries!C131,"MI","Junior Level/ Mid"),"EN","Entry Level"),"SE","Senior Level/ Intermediate"),"EX","Executive Level/ Director")</f>
        <v>Senior Level/ Intermediate</v>
      </c>
      <c r="D131" s="14" t="str">
        <f>SUBSTITUTE(SUBSTITUTE(SUBSTITUTE(SUBSTITUTE(ds_salaries!D131,"PT","Part Time"),"FT","Full Time"),"CT","Contract"),"FL","Freelance")</f>
        <v>Full Time</v>
      </c>
      <c r="E131" s="13" t="s">
        <v>32</v>
      </c>
      <c r="F131" s="13">
        <v>3000000</v>
      </c>
      <c r="G131" s="13" t="s">
        <v>39</v>
      </c>
      <c r="H131" s="13">
        <v>40570</v>
      </c>
      <c r="I131" s="13" t="s">
        <v>40</v>
      </c>
      <c r="J131" s="13">
        <v>50</v>
      </c>
      <c r="K131" s="13" t="s">
        <v>40</v>
      </c>
      <c r="L131" s="19" t="str">
        <f>SUBSTITUTE(SUBSTITUTE(SUBSTITUTE(ds_salaries!L131,"L","Large"),"S","Small"),"M","Medium")</f>
        <v>Large</v>
      </c>
      <c r="M131" s="14" t="str">
        <f>IF(Table2[[#This Row],[Remote Ratio]]=0,"No remote",IF(Table2[[#This Row],[Remote Ratio]]=50,"Partially remote","Fully Remote"))</f>
        <v>Partially remote</v>
      </c>
    </row>
    <row r="132" spans="1:13" x14ac:dyDescent="0.25">
      <c r="A132" s="17">
        <v>130</v>
      </c>
      <c r="B132" s="14">
        <v>2021</v>
      </c>
      <c r="C132" s="13" t="str">
        <f>SUBSTITUTE(SUBSTITUTE(SUBSTITUTE(SUBSTITUTE(ds_salaries!C132,"MI","Junior Level/ Mid"),"EN","Entry Level"),"SE","Senior Level/ Intermediate"),"EX","Executive Level/ Director")</f>
        <v>Entry Level</v>
      </c>
      <c r="D132" s="14" t="str">
        <f>SUBSTITUTE(SUBSTITUTE(SUBSTITUTE(SUBSTITUTE(ds_salaries!D132,"PT","Part Time"),"FT","Full Time"),"CT","Contract"),"FL","Freelance")</f>
        <v>Full Time</v>
      </c>
      <c r="E132" s="14" t="s">
        <v>98</v>
      </c>
      <c r="F132" s="14">
        <v>100000</v>
      </c>
      <c r="G132" s="14" t="s">
        <v>19</v>
      </c>
      <c r="H132" s="14">
        <v>100000</v>
      </c>
      <c r="I132" s="14" t="s">
        <v>99</v>
      </c>
      <c r="J132" s="14">
        <v>50</v>
      </c>
      <c r="K132" s="14" t="s">
        <v>99</v>
      </c>
      <c r="L132" s="19" t="str">
        <f>SUBSTITUTE(SUBSTITUTE(SUBSTITUTE(ds_salaries!L132,"L","Large"),"S","Small"),"M","Medium")</f>
        <v>Small</v>
      </c>
      <c r="M132" s="14" t="str">
        <f>IF(Table2[[#This Row],[Remote Ratio]]=0,"No remote",IF(Table2[[#This Row],[Remote Ratio]]=50,"Partially remote","Fully Remote"))</f>
        <v>Partially remote</v>
      </c>
    </row>
    <row r="133" spans="1:13" x14ac:dyDescent="0.25">
      <c r="A133" s="18">
        <v>131</v>
      </c>
      <c r="B133" s="13">
        <v>2021</v>
      </c>
      <c r="C133" s="13" t="str">
        <f>SUBSTITUTE(SUBSTITUTE(SUBSTITUTE(SUBSTITUTE(ds_salaries!C133,"MI","Junior Level/ Mid"),"EN","Entry Level"),"SE","Senior Level/ Intermediate"),"EX","Executive Level/ Director")</f>
        <v>Entry Level</v>
      </c>
      <c r="D133" s="14" t="str">
        <f>SUBSTITUTE(SUBSTITUTE(SUBSTITUTE(SUBSTITUTE(ds_salaries!D133,"PT","Part Time"),"FT","Full Time"),"CT","Contract"),"FL","Freelance")</f>
        <v>Full Time</v>
      </c>
      <c r="E133" s="13" t="s">
        <v>13</v>
      </c>
      <c r="F133" s="13">
        <v>42000</v>
      </c>
      <c r="G133" s="13" t="s">
        <v>14</v>
      </c>
      <c r="H133" s="13">
        <v>49646</v>
      </c>
      <c r="I133" s="13" t="s">
        <v>38</v>
      </c>
      <c r="J133" s="13">
        <v>50</v>
      </c>
      <c r="K133" s="13" t="s">
        <v>38</v>
      </c>
      <c r="L133" s="19" t="str">
        <f>SUBSTITUTE(SUBSTITUTE(SUBSTITUTE(ds_salaries!L133,"L","Large"),"S","Small"),"M","Medium")</f>
        <v>Medium</v>
      </c>
      <c r="M133" s="14" t="str">
        <f>IF(Table2[[#This Row],[Remote Ratio]]=0,"No remote",IF(Table2[[#This Row],[Remote Ratio]]=50,"Partially remote","Fully Remote"))</f>
        <v>Partially remote</v>
      </c>
    </row>
    <row r="134" spans="1:13" x14ac:dyDescent="0.25">
      <c r="A134" s="17">
        <v>132</v>
      </c>
      <c r="B134" s="14">
        <v>2021</v>
      </c>
      <c r="C134" s="13" t="str">
        <f>SUBSTITUTE(SUBSTITUTE(SUBSTITUTE(SUBSTITUTE(ds_salaries!C134,"MI","Junior Level/ Mid"),"EN","Entry Level"),"SE","Senior Level/ Intermediate"),"EX","Executive Level/ Director")</f>
        <v>Junior Level/ Mid</v>
      </c>
      <c r="D134" s="14" t="str">
        <f>SUBSTITUTE(SUBSTITUTE(SUBSTITUTE(SUBSTITUTE(ds_salaries!D134,"PT","Part Time"),"FT","Full Time"),"CT","Contract"),"FL","Freelance")</f>
        <v>Full Time</v>
      </c>
      <c r="E134" s="14" t="s">
        <v>100</v>
      </c>
      <c r="F134" s="14">
        <v>38400</v>
      </c>
      <c r="G134" s="14" t="s">
        <v>19</v>
      </c>
      <c r="H134" s="14">
        <v>38400</v>
      </c>
      <c r="I134" s="14" t="s">
        <v>101</v>
      </c>
      <c r="J134" s="14">
        <v>100</v>
      </c>
      <c r="K134" s="14" t="s">
        <v>29</v>
      </c>
      <c r="L134" s="19" t="str">
        <f>SUBSTITUTE(SUBSTITUTE(SUBSTITUTE(ds_salaries!L134,"L","Large"),"S","Small"),"M","Medium")</f>
        <v>Medium</v>
      </c>
      <c r="M134" s="14" t="str">
        <f>IF(Table2[[#This Row],[Remote Ratio]]=0,"No remote",IF(Table2[[#This Row],[Remote Ratio]]=50,"Partially remote","Fully Remote"))</f>
        <v>Fully Remote</v>
      </c>
    </row>
    <row r="135" spans="1:13" x14ac:dyDescent="0.25">
      <c r="A135" s="18">
        <v>133</v>
      </c>
      <c r="B135" s="13">
        <v>2021</v>
      </c>
      <c r="C135" s="13" t="str">
        <f>SUBSTITUTE(SUBSTITUTE(SUBSTITUTE(SUBSTITUTE(ds_salaries!C135,"MI","Junior Level/ Mid"),"EN","Entry Level"),"SE","Senior Level/ Intermediate"),"EX","Executive Level/ Director")</f>
        <v>Senior Level/ Intermediate</v>
      </c>
      <c r="D135" s="14" t="str">
        <f>SUBSTITUTE(SUBSTITUTE(SUBSTITUTE(SUBSTITUTE(ds_salaries!D135,"PT","Part Time"),"FT","Full Time"),"CT","Contract"),"FL","Freelance")</f>
        <v>Full Time</v>
      </c>
      <c r="E135" s="13" t="s">
        <v>74</v>
      </c>
      <c r="F135" s="13">
        <v>24000</v>
      </c>
      <c r="G135" s="13" t="s">
        <v>19</v>
      </c>
      <c r="H135" s="13">
        <v>24000</v>
      </c>
      <c r="I135" s="13" t="s">
        <v>91</v>
      </c>
      <c r="J135" s="13">
        <v>100</v>
      </c>
      <c r="K135" s="13" t="s">
        <v>91</v>
      </c>
      <c r="L135" s="19" t="str">
        <f>SUBSTITUTE(SUBSTITUTE(SUBSTITUTE(ds_salaries!L135,"L","Large"),"S","Small"),"M","Medium")</f>
        <v>Medium</v>
      </c>
      <c r="M135" s="14" t="str">
        <f>IF(Table2[[#This Row],[Remote Ratio]]=0,"No remote",IF(Table2[[#This Row],[Remote Ratio]]=50,"Partially remote","Fully Remote"))</f>
        <v>Fully Remote</v>
      </c>
    </row>
    <row r="136" spans="1:13" x14ac:dyDescent="0.25">
      <c r="A136" s="17">
        <v>134</v>
      </c>
      <c r="B136" s="14">
        <v>2021</v>
      </c>
      <c r="C136" s="13" t="str">
        <f>SUBSTITUTE(SUBSTITUTE(SUBSTITUTE(SUBSTITUTE(ds_salaries!C136,"MI","Junior Level/ Mid"),"EN","Entry Level"),"SE","Senior Level/ Intermediate"),"EX","Executive Level/ Director")</f>
        <v>Entry Level</v>
      </c>
      <c r="D136" s="14" t="str">
        <f>SUBSTITUTE(SUBSTITUTE(SUBSTITUTE(SUBSTITUTE(ds_salaries!D136,"PT","Part Time"),"FT","Full Time"),"CT","Contract"),"FL","Freelance")</f>
        <v>Full Time</v>
      </c>
      <c r="E136" s="14" t="s">
        <v>13</v>
      </c>
      <c r="F136" s="14">
        <v>100000</v>
      </c>
      <c r="G136" s="14" t="s">
        <v>19</v>
      </c>
      <c r="H136" s="14">
        <v>100000</v>
      </c>
      <c r="I136" s="14" t="s">
        <v>29</v>
      </c>
      <c r="J136" s="14">
        <v>0</v>
      </c>
      <c r="K136" s="14" t="s">
        <v>29</v>
      </c>
      <c r="L136" s="19" t="str">
        <f>SUBSTITUTE(SUBSTITUTE(SUBSTITUTE(ds_salaries!L136,"L","Large"),"S","Small"),"M","Medium")</f>
        <v>Small</v>
      </c>
      <c r="M136" s="14" t="str">
        <f>IF(Table2[[#This Row],[Remote Ratio]]=0,"No remote",IF(Table2[[#This Row],[Remote Ratio]]=50,"Partially remote","Fully Remote"))</f>
        <v>No remote</v>
      </c>
    </row>
    <row r="137" spans="1:13" x14ac:dyDescent="0.25">
      <c r="A137" s="18">
        <v>135</v>
      </c>
      <c r="B137" s="13">
        <v>2021</v>
      </c>
      <c r="C137" s="13" t="str">
        <f>SUBSTITUTE(SUBSTITUTE(SUBSTITUTE(SUBSTITUTE(ds_salaries!C137,"MI","Junior Level/ Mid"),"EN","Entry Level"),"SE","Senior Level/ Intermediate"),"EX","Executive Level/ Director")</f>
        <v>Junior Level/ Mid</v>
      </c>
      <c r="D137" s="14" t="str">
        <f>SUBSTITUTE(SUBSTITUTE(SUBSTITUTE(SUBSTITUTE(ds_salaries!D137,"PT","Part Time"),"FT","Full Time"),"CT","Contract"),"FL","Freelance")</f>
        <v>Full Time</v>
      </c>
      <c r="E137" s="13" t="s">
        <v>31</v>
      </c>
      <c r="F137" s="13">
        <v>90000</v>
      </c>
      <c r="G137" s="13" t="s">
        <v>19</v>
      </c>
      <c r="H137" s="13">
        <v>90000</v>
      </c>
      <c r="I137" s="13" t="s">
        <v>29</v>
      </c>
      <c r="J137" s="13">
        <v>100</v>
      </c>
      <c r="K137" s="13" t="s">
        <v>29</v>
      </c>
      <c r="L137" s="19" t="str">
        <f>SUBSTITUTE(SUBSTITUTE(SUBSTITUTE(ds_salaries!L137,"L","Large"),"S","Small"),"M","Medium")</f>
        <v>Medium</v>
      </c>
      <c r="M137" s="14" t="str">
        <f>IF(Table2[[#This Row],[Remote Ratio]]=0,"No remote",IF(Table2[[#This Row],[Remote Ratio]]=50,"Partially remote","Fully Remote"))</f>
        <v>Fully Remote</v>
      </c>
    </row>
    <row r="138" spans="1:13" x14ac:dyDescent="0.25">
      <c r="A138" s="17">
        <v>136</v>
      </c>
      <c r="B138" s="14">
        <v>2021</v>
      </c>
      <c r="C138" s="13" t="str">
        <f>SUBSTITUTE(SUBSTITUTE(SUBSTITUTE(SUBSTITUTE(ds_salaries!C138,"MI","Junior Level/ Mid"),"EN","Entry Level"),"SE","Senior Level/ Intermediate"),"EX","Executive Level/ Director")</f>
        <v>Junior Level/ Mid</v>
      </c>
      <c r="D138" s="14" t="str">
        <f>SUBSTITUTE(SUBSTITUTE(SUBSTITUTE(SUBSTITUTE(ds_salaries!D138,"PT","Part Time"),"FT","Full Time"),"CT","Contract"),"FL","Freelance")</f>
        <v>Full Time</v>
      </c>
      <c r="E138" s="14" t="s">
        <v>69</v>
      </c>
      <c r="F138" s="14">
        <v>7000000</v>
      </c>
      <c r="G138" s="14" t="s">
        <v>44</v>
      </c>
      <c r="H138" s="14">
        <v>63711</v>
      </c>
      <c r="I138" s="14" t="s">
        <v>20</v>
      </c>
      <c r="J138" s="14">
        <v>50</v>
      </c>
      <c r="K138" s="14" t="s">
        <v>20</v>
      </c>
      <c r="L138" s="19" t="str">
        <f>SUBSTITUTE(SUBSTITUTE(SUBSTITUTE(ds_salaries!L138,"L","Large"),"S","Small"),"M","Medium")</f>
        <v>Small</v>
      </c>
      <c r="M138" s="14" t="str">
        <f>IF(Table2[[#This Row],[Remote Ratio]]=0,"No remote",IF(Table2[[#This Row],[Remote Ratio]]=50,"Partially remote","Fully Remote"))</f>
        <v>Partially remote</v>
      </c>
    </row>
    <row r="139" spans="1:13" x14ac:dyDescent="0.25">
      <c r="A139" s="18">
        <v>137</v>
      </c>
      <c r="B139" s="13">
        <v>2021</v>
      </c>
      <c r="C139" s="13" t="str">
        <f>SUBSTITUTE(SUBSTITUTE(SUBSTITUTE(SUBSTITUTE(ds_salaries!C139,"MI","Junior Level/ Mid"),"EN","Entry Level"),"SE","Senior Level/ Intermediate"),"EX","Executive Level/ Director")</f>
        <v>Junior Level/ Mid</v>
      </c>
      <c r="D139" s="14" t="str">
        <f>SUBSTITUTE(SUBSTITUTE(SUBSTITUTE(SUBSTITUTE(ds_salaries!D139,"PT","Part Time"),"FT","Full Time"),"CT","Contract"),"FL","Freelance")</f>
        <v>Full Time</v>
      </c>
      <c r="E139" s="13" t="s">
        <v>69</v>
      </c>
      <c r="F139" s="13">
        <v>8500000</v>
      </c>
      <c r="G139" s="13" t="s">
        <v>44</v>
      </c>
      <c r="H139" s="13">
        <v>77364</v>
      </c>
      <c r="I139" s="13" t="s">
        <v>20</v>
      </c>
      <c r="J139" s="13">
        <v>50</v>
      </c>
      <c r="K139" s="13" t="s">
        <v>20</v>
      </c>
      <c r="L139" s="19" t="str">
        <f>SUBSTITUTE(SUBSTITUTE(SUBSTITUTE(ds_salaries!L139,"L","Large"),"S","Small"),"M","Medium")</f>
        <v>Small</v>
      </c>
      <c r="M139" s="14" t="str">
        <f>IF(Table2[[#This Row],[Remote Ratio]]=0,"No remote",IF(Table2[[#This Row],[Remote Ratio]]=50,"Partially remote","Fully Remote"))</f>
        <v>Partially remote</v>
      </c>
    </row>
    <row r="140" spans="1:13" x14ac:dyDescent="0.25">
      <c r="A140" s="17">
        <v>138</v>
      </c>
      <c r="B140" s="14">
        <v>2021</v>
      </c>
      <c r="C140" s="13" t="str">
        <f>SUBSTITUTE(SUBSTITUTE(SUBSTITUTE(SUBSTITUTE(ds_salaries!C140,"MI","Junior Level/ Mid"),"EN","Entry Level"),"SE","Senior Level/ Intermediate"),"EX","Executive Level/ Director")</f>
        <v>Senior Level/ Intermediate</v>
      </c>
      <c r="D140" s="14" t="str">
        <f>SUBSTITUTE(SUBSTITUTE(SUBSTITUTE(SUBSTITUTE(ds_salaries!D140,"PT","Part Time"),"FT","Full Time"),"CT","Contract"),"FL","Freelance")</f>
        <v>Full Time</v>
      </c>
      <c r="E140" s="14" t="s">
        <v>76</v>
      </c>
      <c r="F140" s="14">
        <v>220000</v>
      </c>
      <c r="G140" s="14" t="s">
        <v>19</v>
      </c>
      <c r="H140" s="14">
        <v>220000</v>
      </c>
      <c r="I140" s="14" t="s">
        <v>29</v>
      </c>
      <c r="J140" s="14">
        <v>0</v>
      </c>
      <c r="K140" s="14" t="s">
        <v>29</v>
      </c>
      <c r="L140" s="19" t="str">
        <f>SUBSTITUTE(SUBSTITUTE(SUBSTITUTE(ds_salaries!L140,"L","Large"),"S","Small"),"M","Medium")</f>
        <v>Large</v>
      </c>
      <c r="M140" s="14" t="str">
        <f>IF(Table2[[#This Row],[Remote Ratio]]=0,"No remote",IF(Table2[[#This Row],[Remote Ratio]]=50,"Partially remote","Fully Remote"))</f>
        <v>No remote</v>
      </c>
    </row>
    <row r="141" spans="1:13" x14ac:dyDescent="0.25">
      <c r="A141" s="18">
        <v>139</v>
      </c>
      <c r="B141" s="13">
        <v>2021</v>
      </c>
      <c r="C141" s="13" t="str">
        <f>SUBSTITUTE(SUBSTITUTE(SUBSTITUTE(SUBSTITUTE(ds_salaries!C141,"MI","Junior Level/ Mid"),"EN","Entry Level"),"SE","Senior Level/ Intermediate"),"EX","Executive Level/ Director")</f>
        <v>Entry Level</v>
      </c>
      <c r="D141" s="14" t="str">
        <f>SUBSTITUTE(SUBSTITUTE(SUBSTITUTE(SUBSTITUTE(ds_salaries!D141,"PT","Part Time"),"FT","Full Time"),"CT","Contract"),"FL","Freelance")</f>
        <v>Full Time</v>
      </c>
      <c r="E141" s="13" t="s">
        <v>13</v>
      </c>
      <c r="F141" s="13">
        <v>80000</v>
      </c>
      <c r="G141" s="13" t="s">
        <v>19</v>
      </c>
      <c r="H141" s="13">
        <v>80000</v>
      </c>
      <c r="I141" s="13" t="s">
        <v>29</v>
      </c>
      <c r="J141" s="13">
        <v>100</v>
      </c>
      <c r="K141" s="13" t="s">
        <v>29</v>
      </c>
      <c r="L141" s="19" t="str">
        <f>SUBSTITUTE(SUBSTITUTE(SUBSTITUTE(ds_salaries!L141,"L","Large"),"S","Small"),"M","Medium")</f>
        <v>Medium</v>
      </c>
      <c r="M141" s="14" t="str">
        <f>IF(Table2[[#This Row],[Remote Ratio]]=0,"No remote",IF(Table2[[#This Row],[Remote Ratio]]=50,"Partially remote","Fully Remote"))</f>
        <v>Fully Remote</v>
      </c>
    </row>
    <row r="142" spans="1:13" x14ac:dyDescent="0.25">
      <c r="A142" s="17">
        <v>140</v>
      </c>
      <c r="B142" s="14">
        <v>2021</v>
      </c>
      <c r="C142" s="13" t="str">
        <f>SUBSTITUTE(SUBSTITUTE(SUBSTITUTE(SUBSTITUTE(ds_salaries!C142,"MI","Junior Level/ Mid"),"EN","Entry Level"),"SE","Senior Level/ Intermediate"),"EX","Executive Level/ Director")</f>
        <v>Junior Level/ Mid</v>
      </c>
      <c r="D142" s="14" t="str">
        <f>SUBSTITUTE(SUBSTITUTE(SUBSTITUTE(SUBSTITUTE(ds_salaries!D142,"PT","Part Time"),"FT","Full Time"),"CT","Contract"),"FL","Freelance")</f>
        <v>Full Time</v>
      </c>
      <c r="E142" s="14" t="s">
        <v>31</v>
      </c>
      <c r="F142" s="14">
        <v>135000</v>
      </c>
      <c r="G142" s="14" t="s">
        <v>19</v>
      </c>
      <c r="H142" s="14">
        <v>135000</v>
      </c>
      <c r="I142" s="14" t="s">
        <v>29</v>
      </c>
      <c r="J142" s="14">
        <v>100</v>
      </c>
      <c r="K142" s="14" t="s">
        <v>29</v>
      </c>
      <c r="L142" s="19" t="str">
        <f>SUBSTITUTE(SUBSTITUTE(SUBSTITUTE(ds_salaries!L142,"L","Large"),"S","Small"),"M","Medium")</f>
        <v>Large</v>
      </c>
      <c r="M142" s="14" t="str">
        <f>IF(Table2[[#This Row],[Remote Ratio]]=0,"No remote",IF(Table2[[#This Row],[Remote Ratio]]=50,"Partially remote","Fully Remote"))</f>
        <v>Fully Remote</v>
      </c>
    </row>
    <row r="143" spans="1:13" x14ac:dyDescent="0.25">
      <c r="A143" s="18">
        <v>141</v>
      </c>
      <c r="B143" s="13">
        <v>2021</v>
      </c>
      <c r="C143" s="13" t="str">
        <f>SUBSTITUTE(SUBSTITUTE(SUBSTITUTE(SUBSTITUTE(ds_salaries!C143,"MI","Junior Level/ Mid"),"EN","Entry Level"),"SE","Senior Level/ Intermediate"),"EX","Executive Level/ Director")</f>
        <v>Senior Level/ Intermediate</v>
      </c>
      <c r="D143" s="14" t="str">
        <f>SUBSTITUTE(SUBSTITUTE(SUBSTITUTE(SUBSTITUTE(ds_salaries!D143,"PT","Part Time"),"FT","Full Time"),"CT","Contract"),"FL","Freelance")</f>
        <v>Full Time</v>
      </c>
      <c r="E143" s="13" t="s">
        <v>79</v>
      </c>
      <c r="F143" s="13">
        <v>240000</v>
      </c>
      <c r="G143" s="13" t="s">
        <v>19</v>
      </c>
      <c r="H143" s="13">
        <v>240000</v>
      </c>
      <c r="I143" s="13" t="s">
        <v>29</v>
      </c>
      <c r="J143" s="13">
        <v>0</v>
      </c>
      <c r="K143" s="13" t="s">
        <v>29</v>
      </c>
      <c r="L143" s="19" t="str">
        <f>SUBSTITUTE(SUBSTITUTE(SUBSTITUTE(ds_salaries!L143,"L","Large"),"S","Small"),"M","Medium")</f>
        <v>Large</v>
      </c>
      <c r="M143" s="14" t="str">
        <f>IF(Table2[[#This Row],[Remote Ratio]]=0,"No remote",IF(Table2[[#This Row],[Remote Ratio]]=50,"Partially remote","Fully Remote"))</f>
        <v>No remote</v>
      </c>
    </row>
    <row r="144" spans="1:13" x14ac:dyDescent="0.25">
      <c r="A144" s="17">
        <v>142</v>
      </c>
      <c r="B144" s="14">
        <v>2021</v>
      </c>
      <c r="C144" s="13" t="str">
        <f>SUBSTITUTE(SUBSTITUTE(SUBSTITUTE(SUBSTITUTE(ds_salaries!C144,"MI","Junior Level/ Mid"),"EN","Entry Level"),"SE","Senior Level/ Intermediate"),"EX","Executive Level/ Director")</f>
        <v>Senior Level/ Intermediate</v>
      </c>
      <c r="D144" s="14" t="str">
        <f>SUBSTITUTE(SUBSTITUTE(SUBSTITUTE(SUBSTITUTE(ds_salaries!D144,"PT","Part Time"),"FT","Full Time"),"CT","Contract"),"FL","Freelance")</f>
        <v>Full Time</v>
      </c>
      <c r="E144" s="14" t="s">
        <v>63</v>
      </c>
      <c r="F144" s="14">
        <v>150000</v>
      </c>
      <c r="G144" s="14" t="s">
        <v>19</v>
      </c>
      <c r="H144" s="14">
        <v>150000</v>
      </c>
      <c r="I144" s="14" t="s">
        <v>29</v>
      </c>
      <c r="J144" s="14">
        <v>0</v>
      </c>
      <c r="K144" s="14" t="s">
        <v>29</v>
      </c>
      <c r="L144" s="19" t="str">
        <f>SUBSTITUTE(SUBSTITUTE(SUBSTITUTE(ds_salaries!L144,"L","Large"),"S","Small"),"M","Medium")</f>
        <v>Large</v>
      </c>
      <c r="M144" s="14" t="str">
        <f>IF(Table2[[#This Row],[Remote Ratio]]=0,"No remote",IF(Table2[[#This Row],[Remote Ratio]]=50,"Partially remote","Fully Remote"))</f>
        <v>No remote</v>
      </c>
    </row>
    <row r="145" spans="1:13" x14ac:dyDescent="0.25">
      <c r="A145" s="18">
        <v>143</v>
      </c>
      <c r="B145" s="13">
        <v>2021</v>
      </c>
      <c r="C145" s="13" t="str">
        <f>SUBSTITUTE(SUBSTITUTE(SUBSTITUTE(SUBSTITUTE(ds_salaries!C145,"MI","Junior Level/ Mid"),"EN","Entry Level"),"SE","Senior Level/ Intermediate"),"EX","Executive Level/ Director")</f>
        <v>Junior Level/ Mid</v>
      </c>
      <c r="D145" s="14" t="str">
        <f>SUBSTITUTE(SUBSTITUTE(SUBSTITUTE(SUBSTITUTE(ds_salaries!D145,"PT","Part Time"),"FT","Full Time"),"CT","Contract"),"FL","Freelance")</f>
        <v>Full Time</v>
      </c>
      <c r="E145" s="13" t="s">
        <v>13</v>
      </c>
      <c r="F145" s="13">
        <v>82500</v>
      </c>
      <c r="G145" s="13" t="s">
        <v>19</v>
      </c>
      <c r="H145" s="13">
        <v>82500</v>
      </c>
      <c r="I145" s="13" t="s">
        <v>29</v>
      </c>
      <c r="J145" s="13">
        <v>100</v>
      </c>
      <c r="K145" s="13" t="s">
        <v>29</v>
      </c>
      <c r="L145" s="19" t="str">
        <f>SUBSTITUTE(SUBSTITUTE(SUBSTITUTE(ds_salaries!L145,"L","Large"),"S","Small"),"M","Medium")</f>
        <v>Small</v>
      </c>
      <c r="M145" s="14" t="str">
        <f>IF(Table2[[#This Row],[Remote Ratio]]=0,"No remote",IF(Table2[[#This Row],[Remote Ratio]]=50,"Partially remote","Fully Remote"))</f>
        <v>Fully Remote</v>
      </c>
    </row>
    <row r="146" spans="1:13" x14ac:dyDescent="0.25">
      <c r="A146" s="17">
        <v>144</v>
      </c>
      <c r="B146" s="14">
        <v>2021</v>
      </c>
      <c r="C146" s="13" t="str">
        <f>SUBSTITUTE(SUBSTITUTE(SUBSTITUTE(SUBSTITUTE(ds_salaries!C146,"MI","Junior Level/ Mid"),"EN","Entry Level"),"SE","Senior Level/ Intermediate"),"EX","Executive Level/ Director")</f>
        <v>Junior Level/ Mid</v>
      </c>
      <c r="D146" s="14" t="str">
        <f>SUBSTITUTE(SUBSTITUTE(SUBSTITUTE(SUBSTITUTE(ds_salaries!D146,"PT","Part Time"),"FT","Full Time"),"CT","Contract"),"FL","Freelance")</f>
        <v>Full Time</v>
      </c>
      <c r="E146" s="14" t="s">
        <v>43</v>
      </c>
      <c r="F146" s="14">
        <v>100000</v>
      </c>
      <c r="G146" s="14" t="s">
        <v>19</v>
      </c>
      <c r="H146" s="14">
        <v>100000</v>
      </c>
      <c r="I146" s="14" t="s">
        <v>29</v>
      </c>
      <c r="J146" s="14">
        <v>100</v>
      </c>
      <c r="K146" s="14" t="s">
        <v>29</v>
      </c>
      <c r="L146" s="19" t="str">
        <f>SUBSTITUTE(SUBSTITUTE(SUBSTITUTE(ds_salaries!L146,"L","Large"),"S","Small"),"M","Medium")</f>
        <v>Large</v>
      </c>
      <c r="M146" s="14" t="str">
        <f>IF(Table2[[#This Row],[Remote Ratio]]=0,"No remote",IF(Table2[[#This Row],[Remote Ratio]]=50,"Partially remote","Fully Remote"))</f>
        <v>Fully Remote</v>
      </c>
    </row>
    <row r="147" spans="1:13" x14ac:dyDescent="0.25">
      <c r="A147" s="18">
        <v>145</v>
      </c>
      <c r="B147" s="13">
        <v>2021</v>
      </c>
      <c r="C147" s="13" t="str">
        <f>SUBSTITUTE(SUBSTITUTE(SUBSTITUTE(SUBSTITUTE(ds_salaries!C147,"MI","Junior Level/ Mid"),"EN","Entry Level"),"SE","Senior Level/ Intermediate"),"EX","Executive Level/ Director")</f>
        <v>Senior Level/ Intermediate</v>
      </c>
      <c r="D147" s="14" t="str">
        <f>SUBSTITUTE(SUBSTITUTE(SUBSTITUTE(SUBSTITUTE(ds_salaries!D147,"PT","Part Time"),"FT","Full Time"),"CT","Contract"),"FL","Freelance")</f>
        <v>Full Time</v>
      </c>
      <c r="E147" s="13" t="s">
        <v>28</v>
      </c>
      <c r="F147" s="13">
        <v>70000</v>
      </c>
      <c r="G147" s="13" t="s">
        <v>14</v>
      </c>
      <c r="H147" s="13">
        <v>82744</v>
      </c>
      <c r="I147" s="13" t="s">
        <v>102</v>
      </c>
      <c r="J147" s="13">
        <v>50</v>
      </c>
      <c r="K147" s="13" t="s">
        <v>102</v>
      </c>
      <c r="L147" s="19" t="str">
        <f>SUBSTITUTE(SUBSTITUTE(SUBSTITUTE(ds_salaries!L147,"L","Large"),"S","Small"),"M","Medium")</f>
        <v>Medium</v>
      </c>
      <c r="M147" s="14" t="str">
        <f>IF(Table2[[#This Row],[Remote Ratio]]=0,"No remote",IF(Table2[[#This Row],[Remote Ratio]]=50,"Partially remote","Fully Remote"))</f>
        <v>Partially remote</v>
      </c>
    </row>
    <row r="148" spans="1:13" x14ac:dyDescent="0.25">
      <c r="A148" s="17">
        <v>146</v>
      </c>
      <c r="B148" s="14">
        <v>2021</v>
      </c>
      <c r="C148" s="13" t="str">
        <f>SUBSTITUTE(SUBSTITUTE(SUBSTITUTE(SUBSTITUTE(ds_salaries!C148,"MI","Junior Level/ Mid"),"EN","Entry Level"),"SE","Senior Level/ Intermediate"),"EX","Executive Level/ Director")</f>
        <v>Junior Level/ Mid</v>
      </c>
      <c r="D148" s="14" t="str">
        <f>SUBSTITUTE(SUBSTITUTE(SUBSTITUTE(SUBSTITUTE(ds_salaries!D148,"PT","Part Time"),"FT","Full Time"),"CT","Contract"),"FL","Freelance")</f>
        <v>Full Time</v>
      </c>
      <c r="E148" s="14" t="s">
        <v>55</v>
      </c>
      <c r="F148" s="14">
        <v>53000</v>
      </c>
      <c r="G148" s="14" t="s">
        <v>14</v>
      </c>
      <c r="H148" s="14">
        <v>62649</v>
      </c>
      <c r="I148" s="14" t="s">
        <v>38</v>
      </c>
      <c r="J148" s="14">
        <v>50</v>
      </c>
      <c r="K148" s="14" t="s">
        <v>38</v>
      </c>
      <c r="L148" s="19" t="str">
        <f>SUBSTITUTE(SUBSTITUTE(SUBSTITUTE(ds_salaries!L148,"L","Large"),"S","Small"),"M","Medium")</f>
        <v>Medium</v>
      </c>
      <c r="M148" s="14" t="str">
        <f>IF(Table2[[#This Row],[Remote Ratio]]=0,"No remote",IF(Table2[[#This Row],[Remote Ratio]]=50,"Partially remote","Fully Remote"))</f>
        <v>Partially remote</v>
      </c>
    </row>
    <row r="149" spans="1:13" x14ac:dyDescent="0.25">
      <c r="A149" s="18">
        <v>147</v>
      </c>
      <c r="B149" s="13">
        <v>2021</v>
      </c>
      <c r="C149" s="13" t="str">
        <f>SUBSTITUTE(SUBSTITUTE(SUBSTITUTE(SUBSTITUTE(ds_salaries!C149,"MI","Junior Level/ Mid"),"EN","Entry Level"),"SE","Senior Level/ Intermediate"),"EX","Executive Level/ Director")</f>
        <v>Junior Level/ Mid</v>
      </c>
      <c r="D149" s="14" t="str">
        <f>SUBSTITUTE(SUBSTITUTE(SUBSTITUTE(SUBSTITUTE(ds_salaries!D149,"PT","Part Time"),"FT","Full Time"),"CT","Contract"),"FL","Freelance")</f>
        <v>Full Time</v>
      </c>
      <c r="E149" s="13" t="s">
        <v>43</v>
      </c>
      <c r="F149" s="13">
        <v>90000</v>
      </c>
      <c r="G149" s="13" t="s">
        <v>19</v>
      </c>
      <c r="H149" s="13">
        <v>90000</v>
      </c>
      <c r="I149" s="13" t="s">
        <v>29</v>
      </c>
      <c r="J149" s="13">
        <v>100</v>
      </c>
      <c r="K149" s="13" t="s">
        <v>29</v>
      </c>
      <c r="L149" s="19" t="str">
        <f>SUBSTITUTE(SUBSTITUTE(SUBSTITUTE(ds_salaries!L149,"L","Large"),"S","Small"),"M","Medium")</f>
        <v>Large</v>
      </c>
      <c r="M149" s="14" t="str">
        <f>IF(Table2[[#This Row],[Remote Ratio]]=0,"No remote",IF(Table2[[#This Row],[Remote Ratio]]=50,"Partially remote","Fully Remote"))</f>
        <v>Fully Remote</v>
      </c>
    </row>
    <row r="150" spans="1:13" x14ac:dyDescent="0.25">
      <c r="A150" s="17">
        <v>148</v>
      </c>
      <c r="B150" s="14">
        <v>2021</v>
      </c>
      <c r="C150" s="13" t="str">
        <f>SUBSTITUTE(SUBSTITUTE(SUBSTITUTE(SUBSTITUTE(ds_salaries!C150,"MI","Junior Level/ Mid"),"EN","Entry Level"),"SE","Senior Level/ Intermediate"),"EX","Executive Level/ Director")</f>
        <v>Senior Level/ Intermediate</v>
      </c>
      <c r="D150" s="14" t="str">
        <f>SUBSTITUTE(SUBSTITUTE(SUBSTITUTE(SUBSTITUTE(ds_salaries!D150,"PT","Part Time"),"FT","Full Time"),"CT","Contract"),"FL","Freelance")</f>
        <v>Full Time</v>
      </c>
      <c r="E150" s="14" t="s">
        <v>63</v>
      </c>
      <c r="F150" s="14">
        <v>153000</v>
      </c>
      <c r="G150" s="14" t="s">
        <v>19</v>
      </c>
      <c r="H150" s="14">
        <v>153000</v>
      </c>
      <c r="I150" s="14" t="s">
        <v>29</v>
      </c>
      <c r="J150" s="14">
        <v>100</v>
      </c>
      <c r="K150" s="14" t="s">
        <v>29</v>
      </c>
      <c r="L150" s="19" t="str">
        <f>SUBSTITUTE(SUBSTITUTE(SUBSTITUTE(ds_salaries!L150,"L","Large"),"S","Small"),"M","Medium")</f>
        <v>Large</v>
      </c>
      <c r="M150" s="14" t="str">
        <f>IF(Table2[[#This Row],[Remote Ratio]]=0,"No remote",IF(Table2[[#This Row],[Remote Ratio]]=50,"Partially remote","Fully Remote"))</f>
        <v>Fully Remote</v>
      </c>
    </row>
    <row r="151" spans="1:13" x14ac:dyDescent="0.25">
      <c r="A151" s="18">
        <v>149</v>
      </c>
      <c r="B151" s="13">
        <v>2021</v>
      </c>
      <c r="C151" s="13" t="str">
        <f>SUBSTITUTE(SUBSTITUTE(SUBSTITUTE(SUBSTITUTE(ds_salaries!C151,"MI","Junior Level/ Mid"),"EN","Entry Level"),"SE","Senior Level/ Intermediate"),"EX","Executive Level/ Director")</f>
        <v>Senior Level/ Intermediate</v>
      </c>
      <c r="D151" s="14" t="str">
        <f>SUBSTITUTE(SUBSTITUTE(SUBSTITUTE(SUBSTITUTE(ds_salaries!D151,"PT","Part Time"),"FT","Full Time"),"CT","Contract"),"FL","Freelance")</f>
        <v>Full Time</v>
      </c>
      <c r="E151" s="13" t="s">
        <v>88</v>
      </c>
      <c r="F151" s="13">
        <v>160000</v>
      </c>
      <c r="G151" s="13" t="s">
        <v>19</v>
      </c>
      <c r="H151" s="13">
        <v>160000</v>
      </c>
      <c r="I151" s="13" t="s">
        <v>91</v>
      </c>
      <c r="J151" s="13">
        <v>100</v>
      </c>
      <c r="K151" s="13" t="s">
        <v>29</v>
      </c>
      <c r="L151" s="19" t="str">
        <f>SUBSTITUTE(SUBSTITUTE(SUBSTITUTE(ds_salaries!L151,"L","Large"),"S","Small"),"M","Medium")</f>
        <v>Small</v>
      </c>
      <c r="M151" s="14" t="str">
        <f>IF(Table2[[#This Row],[Remote Ratio]]=0,"No remote",IF(Table2[[#This Row],[Remote Ratio]]=50,"Partially remote","Fully Remote"))</f>
        <v>Fully Remote</v>
      </c>
    </row>
    <row r="152" spans="1:13" x14ac:dyDescent="0.25">
      <c r="A152" s="17">
        <v>150</v>
      </c>
      <c r="B152" s="14">
        <v>2021</v>
      </c>
      <c r="C152" s="13" t="str">
        <f>SUBSTITUTE(SUBSTITUTE(SUBSTITUTE(SUBSTITUTE(ds_salaries!C152,"MI","Junior Level/ Mid"),"EN","Entry Level"),"SE","Senior Level/ Intermediate"),"EX","Executive Level/ Director")</f>
        <v>Senior Level/ Intermediate</v>
      </c>
      <c r="D152" s="14" t="str">
        <f>SUBSTITUTE(SUBSTITUTE(SUBSTITUTE(SUBSTITUTE(ds_salaries!D152,"PT","Part Time"),"FT","Full Time"),"CT","Contract"),"FL","Freelance")</f>
        <v>Full Time</v>
      </c>
      <c r="E152" s="14" t="s">
        <v>54</v>
      </c>
      <c r="F152" s="14">
        <v>168000</v>
      </c>
      <c r="G152" s="14" t="s">
        <v>19</v>
      </c>
      <c r="H152" s="14">
        <v>168000</v>
      </c>
      <c r="I152" s="14" t="s">
        <v>20</v>
      </c>
      <c r="J152" s="14">
        <v>0</v>
      </c>
      <c r="K152" s="14" t="s">
        <v>20</v>
      </c>
      <c r="L152" s="19" t="str">
        <f>SUBSTITUTE(SUBSTITUTE(SUBSTITUTE(ds_salaries!L152,"L","Large"),"S","Small"),"M","Medium")</f>
        <v>Small</v>
      </c>
      <c r="M152" s="14" t="str">
        <f>IF(Table2[[#This Row],[Remote Ratio]]=0,"No remote",IF(Table2[[#This Row],[Remote Ratio]]=50,"Partially remote","Fully Remote"))</f>
        <v>No remote</v>
      </c>
    </row>
    <row r="153" spans="1:13" x14ac:dyDescent="0.25">
      <c r="A153" s="18">
        <v>151</v>
      </c>
      <c r="B153" s="13">
        <v>2021</v>
      </c>
      <c r="C153" s="13" t="str">
        <f>SUBSTITUTE(SUBSTITUTE(SUBSTITUTE(SUBSTITUTE(ds_salaries!C153,"MI","Junior Level/ Mid"),"EN","Entry Level"),"SE","Senior Level/ Intermediate"),"EX","Executive Level/ Director")</f>
        <v>Junior Level/ Mid</v>
      </c>
      <c r="D153" s="14" t="str">
        <f>SUBSTITUTE(SUBSTITUTE(SUBSTITUTE(SUBSTITUTE(ds_salaries!D153,"PT","Part Time"),"FT","Full Time"),"CT","Contract"),"FL","Freelance")</f>
        <v>Full Time</v>
      </c>
      <c r="E153" s="13" t="s">
        <v>13</v>
      </c>
      <c r="F153" s="13">
        <v>150000</v>
      </c>
      <c r="G153" s="13" t="s">
        <v>19</v>
      </c>
      <c r="H153" s="13">
        <v>150000</v>
      </c>
      <c r="I153" s="13" t="s">
        <v>29</v>
      </c>
      <c r="J153" s="13">
        <v>100</v>
      </c>
      <c r="K153" s="13" t="s">
        <v>29</v>
      </c>
      <c r="L153" s="19" t="str">
        <f>SUBSTITUTE(SUBSTITUTE(SUBSTITUTE(ds_salaries!L153,"L","Large"),"S","Small"),"M","Medium")</f>
        <v>Medium</v>
      </c>
      <c r="M153" s="14" t="str">
        <f>IF(Table2[[#This Row],[Remote Ratio]]=0,"No remote",IF(Table2[[#This Row],[Remote Ratio]]=50,"Partially remote","Fully Remote"))</f>
        <v>Fully Remote</v>
      </c>
    </row>
    <row r="154" spans="1:13" x14ac:dyDescent="0.25">
      <c r="A154" s="17">
        <v>152</v>
      </c>
      <c r="B154" s="14">
        <v>2021</v>
      </c>
      <c r="C154" s="13" t="str">
        <f>SUBSTITUTE(SUBSTITUTE(SUBSTITUTE(SUBSTITUTE(ds_salaries!C154,"MI","Junior Level/ Mid"),"EN","Entry Level"),"SE","Senior Level/ Intermediate"),"EX","Executive Level/ Director")</f>
        <v>Junior Level/ Mid</v>
      </c>
      <c r="D154" s="14" t="str">
        <f>SUBSTITUTE(SUBSTITUTE(SUBSTITUTE(SUBSTITUTE(ds_salaries!D154,"PT","Part Time"),"FT","Full Time"),"CT","Contract"),"FL","Freelance")</f>
        <v>Full Time</v>
      </c>
      <c r="E154" s="14" t="s">
        <v>13</v>
      </c>
      <c r="F154" s="14">
        <v>95000</v>
      </c>
      <c r="G154" s="14" t="s">
        <v>61</v>
      </c>
      <c r="H154" s="14">
        <v>75774</v>
      </c>
      <c r="I154" s="14" t="s">
        <v>62</v>
      </c>
      <c r="J154" s="14">
        <v>100</v>
      </c>
      <c r="K154" s="14" t="s">
        <v>62</v>
      </c>
      <c r="L154" s="19" t="str">
        <f>SUBSTITUTE(SUBSTITUTE(SUBSTITUTE(ds_salaries!L154,"L","Large"),"S","Small"),"M","Medium")</f>
        <v>Large</v>
      </c>
      <c r="M154" s="14" t="str">
        <f>IF(Table2[[#This Row],[Remote Ratio]]=0,"No remote",IF(Table2[[#This Row],[Remote Ratio]]=50,"Partially remote","Fully Remote"))</f>
        <v>Fully Remote</v>
      </c>
    </row>
    <row r="155" spans="1:13" x14ac:dyDescent="0.25">
      <c r="A155" s="18">
        <v>153</v>
      </c>
      <c r="B155" s="13">
        <v>2021</v>
      </c>
      <c r="C155" s="13" t="str">
        <f>SUBSTITUTE(SUBSTITUTE(SUBSTITUTE(SUBSTITUTE(ds_salaries!C155,"MI","Junior Level/ Mid"),"EN","Entry Level"),"SE","Senior Level/ Intermediate"),"EX","Executive Level/ Director")</f>
        <v>Entry Level</v>
      </c>
      <c r="D155" s="14" t="str">
        <f>SUBSTITUTE(SUBSTITUTE(SUBSTITUTE(SUBSTITUTE(ds_salaries!D155,"PT","Part Time"),"FT","Full Time"),"CT","Contract"),"FL","Freelance")</f>
        <v>Full Time</v>
      </c>
      <c r="E155" s="13" t="s">
        <v>13</v>
      </c>
      <c r="F155" s="13">
        <v>13400</v>
      </c>
      <c r="G155" s="13" t="s">
        <v>19</v>
      </c>
      <c r="H155" s="13">
        <v>13400</v>
      </c>
      <c r="I155" s="13" t="s">
        <v>103</v>
      </c>
      <c r="J155" s="13">
        <v>100</v>
      </c>
      <c r="K155" s="13" t="s">
        <v>103</v>
      </c>
      <c r="L155" s="19" t="str">
        <f>SUBSTITUTE(SUBSTITUTE(SUBSTITUTE(ds_salaries!L155,"L","Large"),"S","Small"),"M","Medium")</f>
        <v>Large</v>
      </c>
      <c r="M155" s="14" t="str">
        <f>IF(Table2[[#This Row],[Remote Ratio]]=0,"No remote",IF(Table2[[#This Row],[Remote Ratio]]=50,"Partially remote","Fully Remote"))</f>
        <v>Fully Remote</v>
      </c>
    </row>
    <row r="156" spans="1:13" x14ac:dyDescent="0.25">
      <c r="A156" s="17">
        <v>154</v>
      </c>
      <c r="B156" s="14">
        <v>2021</v>
      </c>
      <c r="C156" s="13" t="str">
        <f>SUBSTITUTE(SUBSTITUTE(SUBSTITUTE(SUBSTITUTE(ds_salaries!C156,"MI","Junior Level/ Mid"),"EN","Entry Level"),"SE","Senior Level/ Intermediate"),"EX","Executive Level/ Director")</f>
        <v>Senior Level/ Intermediate</v>
      </c>
      <c r="D156" s="14" t="str">
        <f>SUBSTITUTE(SUBSTITUTE(SUBSTITUTE(SUBSTITUTE(ds_salaries!D156,"PT","Part Time"),"FT","Full Time"),"CT","Contract"),"FL","Freelance")</f>
        <v>Full Time</v>
      </c>
      <c r="E156" s="14" t="s">
        <v>79</v>
      </c>
      <c r="F156" s="14">
        <v>144000</v>
      </c>
      <c r="G156" s="14" t="s">
        <v>19</v>
      </c>
      <c r="H156" s="14">
        <v>144000</v>
      </c>
      <c r="I156" s="14" t="s">
        <v>29</v>
      </c>
      <c r="J156" s="14">
        <v>100</v>
      </c>
      <c r="K156" s="14" t="s">
        <v>29</v>
      </c>
      <c r="L156" s="19" t="str">
        <f>SUBSTITUTE(SUBSTITUTE(SUBSTITUTE(ds_salaries!L156,"L","Large"),"S","Small"),"M","Medium")</f>
        <v>Large</v>
      </c>
      <c r="M156" s="14" t="str">
        <f>IF(Table2[[#This Row],[Remote Ratio]]=0,"No remote",IF(Table2[[#This Row],[Remote Ratio]]=50,"Partially remote","Fully Remote"))</f>
        <v>Fully Remote</v>
      </c>
    </row>
    <row r="157" spans="1:13" x14ac:dyDescent="0.25">
      <c r="A157" s="18">
        <v>155</v>
      </c>
      <c r="B157" s="13">
        <v>2021</v>
      </c>
      <c r="C157" s="13" t="str">
        <f>SUBSTITUTE(SUBSTITUTE(SUBSTITUTE(SUBSTITUTE(ds_salaries!C157,"MI","Junior Level/ Mid"),"EN","Entry Level"),"SE","Senior Level/ Intermediate"),"EX","Executive Level/ Director")</f>
        <v>Senior Level/ Intermediate</v>
      </c>
      <c r="D157" s="14" t="str">
        <f>SUBSTITUTE(SUBSTITUTE(SUBSTITUTE(SUBSTITUTE(ds_salaries!D157,"PT","Part Time"),"FT","Full Time"),"CT","Contract"),"FL","Freelance")</f>
        <v>Full Time</v>
      </c>
      <c r="E157" s="13" t="s">
        <v>95</v>
      </c>
      <c r="F157" s="13">
        <v>159500</v>
      </c>
      <c r="G157" s="13" t="s">
        <v>61</v>
      </c>
      <c r="H157" s="13">
        <v>127221</v>
      </c>
      <c r="I157" s="13" t="s">
        <v>62</v>
      </c>
      <c r="J157" s="13">
        <v>50</v>
      </c>
      <c r="K157" s="13" t="s">
        <v>62</v>
      </c>
      <c r="L157" s="19" t="str">
        <f>SUBSTITUTE(SUBSTITUTE(SUBSTITUTE(ds_salaries!L157,"L","Large"),"S","Small"),"M","Medium")</f>
        <v>Large</v>
      </c>
      <c r="M157" s="14" t="str">
        <f>IF(Table2[[#This Row],[Remote Ratio]]=0,"No remote",IF(Table2[[#This Row],[Remote Ratio]]=50,"Partially remote","Fully Remote"))</f>
        <v>Partially remote</v>
      </c>
    </row>
    <row r="158" spans="1:13" x14ac:dyDescent="0.25">
      <c r="A158" s="17">
        <v>156</v>
      </c>
      <c r="B158" s="14">
        <v>2021</v>
      </c>
      <c r="C158" s="13" t="str">
        <f>SUBSTITUTE(SUBSTITUTE(SUBSTITUTE(SUBSTITUTE(ds_salaries!C158,"MI","Junior Level/ Mid"),"EN","Entry Level"),"SE","Senior Level/ Intermediate"),"EX","Executive Level/ Director")</f>
        <v>Junior Level/ Mid</v>
      </c>
      <c r="D158" s="14" t="str">
        <f>SUBSTITUTE(SUBSTITUTE(SUBSTITUTE(SUBSTITUTE(ds_salaries!D158,"PT","Part Time"),"FT","Full Time"),"CT","Contract"),"FL","Freelance")</f>
        <v>Full Time</v>
      </c>
      <c r="E158" s="14" t="s">
        <v>13</v>
      </c>
      <c r="F158" s="14">
        <v>160000</v>
      </c>
      <c r="G158" s="14" t="s">
        <v>89</v>
      </c>
      <c r="H158" s="14">
        <v>119059</v>
      </c>
      <c r="I158" s="14" t="s">
        <v>90</v>
      </c>
      <c r="J158" s="14">
        <v>100</v>
      </c>
      <c r="K158" s="14" t="s">
        <v>104</v>
      </c>
      <c r="L158" s="19" t="str">
        <f>SUBSTITUTE(SUBSTITUTE(SUBSTITUTE(ds_salaries!L158,"L","Large"),"S","Small"),"M","Medium")</f>
        <v>Medium</v>
      </c>
      <c r="M158" s="14" t="str">
        <f>IF(Table2[[#This Row],[Remote Ratio]]=0,"No remote",IF(Table2[[#This Row],[Remote Ratio]]=50,"Partially remote","Fully Remote"))</f>
        <v>Fully Remote</v>
      </c>
    </row>
    <row r="159" spans="1:13" x14ac:dyDescent="0.25">
      <c r="A159" s="18">
        <v>157</v>
      </c>
      <c r="B159" s="13">
        <v>2021</v>
      </c>
      <c r="C159" s="13" t="str">
        <f>SUBSTITUTE(SUBSTITUTE(SUBSTITUTE(SUBSTITUTE(ds_salaries!C159,"MI","Junior Level/ Mid"),"EN","Entry Level"),"SE","Senior Level/ Intermediate"),"EX","Executive Level/ Director")</f>
        <v>Junior Level/ Mid</v>
      </c>
      <c r="D159" s="14" t="str">
        <f>SUBSTITUTE(SUBSTITUTE(SUBSTITUTE(SUBSTITUTE(ds_salaries!D159,"PT","Part Time"),"FT","Full Time"),"CT","Contract"),"FL","Freelance")</f>
        <v>Full Time</v>
      </c>
      <c r="E159" s="13" t="s">
        <v>100</v>
      </c>
      <c r="F159" s="13">
        <v>423000</v>
      </c>
      <c r="G159" s="13" t="s">
        <v>19</v>
      </c>
      <c r="H159" s="13">
        <v>423000</v>
      </c>
      <c r="I159" s="13" t="s">
        <v>29</v>
      </c>
      <c r="J159" s="13">
        <v>50</v>
      </c>
      <c r="K159" s="13" t="s">
        <v>29</v>
      </c>
      <c r="L159" s="19" t="str">
        <f>SUBSTITUTE(SUBSTITUTE(SUBSTITUTE(ds_salaries!L159,"L","Large"),"S","Small"),"M","Medium")</f>
        <v>Large</v>
      </c>
      <c r="M159" s="14" t="str">
        <f>IF(Table2[[#This Row],[Remote Ratio]]=0,"No remote",IF(Table2[[#This Row],[Remote Ratio]]=50,"Partially remote","Fully Remote"))</f>
        <v>Partially remote</v>
      </c>
    </row>
    <row r="160" spans="1:13" x14ac:dyDescent="0.25">
      <c r="A160" s="17">
        <v>158</v>
      </c>
      <c r="B160" s="14">
        <v>2021</v>
      </c>
      <c r="C160" s="13" t="str">
        <f>SUBSTITUTE(SUBSTITUTE(SUBSTITUTE(SUBSTITUTE(ds_salaries!C160,"MI","Junior Level/ Mid"),"EN","Entry Level"),"SE","Senior Level/ Intermediate"),"EX","Executive Level/ Director")</f>
        <v>Senior Level/ Intermediate</v>
      </c>
      <c r="D160" s="14" t="str">
        <f>SUBSTITUTE(SUBSTITUTE(SUBSTITUTE(SUBSTITUTE(ds_salaries!D160,"PT","Part Time"),"FT","Full Time"),"CT","Contract"),"FL","Freelance")</f>
        <v>Full Time</v>
      </c>
      <c r="E160" s="14" t="s">
        <v>105</v>
      </c>
      <c r="F160" s="14">
        <v>120000</v>
      </c>
      <c r="G160" s="14" t="s">
        <v>19</v>
      </c>
      <c r="H160" s="14">
        <v>120000</v>
      </c>
      <c r="I160" s="14" t="s">
        <v>29</v>
      </c>
      <c r="J160" s="14">
        <v>100</v>
      </c>
      <c r="K160" s="14" t="s">
        <v>29</v>
      </c>
      <c r="L160" s="19" t="str">
        <f>SUBSTITUTE(SUBSTITUTE(SUBSTITUTE(ds_salaries!L160,"L","Large"),"S","Small"),"M","Medium")</f>
        <v>Medium</v>
      </c>
      <c r="M160" s="14" t="str">
        <f>IF(Table2[[#This Row],[Remote Ratio]]=0,"No remote",IF(Table2[[#This Row],[Remote Ratio]]=50,"Partially remote","Fully Remote"))</f>
        <v>Fully Remote</v>
      </c>
    </row>
    <row r="161" spans="1:13" x14ac:dyDescent="0.25">
      <c r="A161" s="18">
        <v>159</v>
      </c>
      <c r="B161" s="13">
        <v>2021</v>
      </c>
      <c r="C161" s="13" t="str">
        <f>SUBSTITUTE(SUBSTITUTE(SUBSTITUTE(SUBSTITUTE(ds_salaries!C161,"MI","Junior Level/ Mid"),"EN","Entry Level"),"SE","Senior Level/ Intermediate"),"EX","Executive Level/ Director")</f>
        <v>Entry Level</v>
      </c>
      <c r="D161" s="14" t="str">
        <f>SUBSTITUTE(SUBSTITUTE(SUBSTITUTE(SUBSTITUTE(ds_salaries!D161,"PT","Part Time"),"FT","Full Time"),"CT","Contract"),"FL","Freelance")</f>
        <v>Full Time</v>
      </c>
      <c r="E161" s="13" t="s">
        <v>28</v>
      </c>
      <c r="F161" s="13">
        <v>125000</v>
      </c>
      <c r="G161" s="13" t="s">
        <v>19</v>
      </c>
      <c r="H161" s="13">
        <v>125000</v>
      </c>
      <c r="I161" s="13" t="s">
        <v>29</v>
      </c>
      <c r="J161" s="13">
        <v>100</v>
      </c>
      <c r="K161" s="13" t="s">
        <v>29</v>
      </c>
      <c r="L161" s="19" t="str">
        <f>SUBSTITUTE(SUBSTITUTE(SUBSTITUTE(ds_salaries!L161,"L","Large"),"S","Small"),"M","Medium")</f>
        <v>Small</v>
      </c>
      <c r="M161" s="14" t="str">
        <f>IF(Table2[[#This Row],[Remote Ratio]]=0,"No remote",IF(Table2[[#This Row],[Remote Ratio]]=50,"Partially remote","Fully Remote"))</f>
        <v>Fully Remote</v>
      </c>
    </row>
    <row r="162" spans="1:13" x14ac:dyDescent="0.25">
      <c r="A162" s="17">
        <v>160</v>
      </c>
      <c r="B162" s="14">
        <v>2021</v>
      </c>
      <c r="C162" s="13" t="str">
        <f>SUBSTITUTE(SUBSTITUTE(SUBSTITUTE(SUBSTITUTE(ds_salaries!C162,"MI","Junior Level/ Mid"),"EN","Entry Level"),"SE","Senior Level/ Intermediate"),"EX","Executive Level/ Director")</f>
        <v>Executive Level/ Director</v>
      </c>
      <c r="D162" s="14" t="str">
        <f>SUBSTITUTE(SUBSTITUTE(SUBSTITUTE(SUBSTITUTE(ds_salaries!D162,"PT","Part Time"),"FT","Full Time"),"CT","Contract"),"FL","Freelance")</f>
        <v>Full Time</v>
      </c>
      <c r="E162" s="14" t="s">
        <v>81</v>
      </c>
      <c r="F162" s="14">
        <v>230000</v>
      </c>
      <c r="G162" s="14" t="s">
        <v>19</v>
      </c>
      <c r="H162" s="14">
        <v>230000</v>
      </c>
      <c r="I162" s="14" t="s">
        <v>75</v>
      </c>
      <c r="J162" s="14">
        <v>50</v>
      </c>
      <c r="K162" s="14" t="s">
        <v>75</v>
      </c>
      <c r="L162" s="19" t="str">
        <f>SUBSTITUTE(SUBSTITUTE(SUBSTITUTE(ds_salaries!L162,"L","Large"),"S","Small"),"M","Medium")</f>
        <v>Large</v>
      </c>
      <c r="M162" s="14" t="str">
        <f>IF(Table2[[#This Row],[Remote Ratio]]=0,"No remote",IF(Table2[[#This Row],[Remote Ratio]]=50,"Partially remote","Fully Remote"))</f>
        <v>Partially remote</v>
      </c>
    </row>
    <row r="163" spans="1:13" x14ac:dyDescent="0.25">
      <c r="A163" s="18">
        <v>161</v>
      </c>
      <c r="B163" s="13">
        <v>2021</v>
      </c>
      <c r="C163" s="13" t="str">
        <f>SUBSTITUTE(SUBSTITUTE(SUBSTITUTE(SUBSTITUTE(ds_salaries!C163,"MI","Junior Level/ Mid"),"EN","Entry Level"),"SE","Senior Level/ Intermediate"),"EX","Executive Level/ Director")</f>
        <v>Executive Level/ Director</v>
      </c>
      <c r="D163" s="14" t="str">
        <f>SUBSTITUTE(SUBSTITUTE(SUBSTITUTE(SUBSTITUTE(ds_salaries!D163,"PT","Part Time"),"FT","Full Time"),"CT","Contract"),"FL","Freelance")</f>
        <v>Full Time</v>
      </c>
      <c r="E163" s="13" t="s">
        <v>106</v>
      </c>
      <c r="F163" s="13">
        <v>85000</v>
      </c>
      <c r="G163" s="13" t="s">
        <v>19</v>
      </c>
      <c r="H163" s="13">
        <v>85000</v>
      </c>
      <c r="I163" s="13" t="s">
        <v>75</v>
      </c>
      <c r="J163" s="13">
        <v>0</v>
      </c>
      <c r="K163" s="13" t="s">
        <v>75</v>
      </c>
      <c r="L163" s="19" t="str">
        <f>SUBSTITUTE(SUBSTITUTE(SUBSTITUTE(ds_salaries!L163,"L","Large"),"S","Small"),"M","Medium")</f>
        <v>Medium</v>
      </c>
      <c r="M163" s="14" t="str">
        <f>IF(Table2[[#This Row],[Remote Ratio]]=0,"No remote",IF(Table2[[#This Row],[Remote Ratio]]=50,"Partially remote","Fully Remote"))</f>
        <v>No remote</v>
      </c>
    </row>
    <row r="164" spans="1:13" x14ac:dyDescent="0.25">
      <c r="A164" s="17">
        <v>162</v>
      </c>
      <c r="B164" s="14">
        <v>2021</v>
      </c>
      <c r="C164" s="13" t="str">
        <f>SUBSTITUTE(SUBSTITUTE(SUBSTITUTE(SUBSTITUTE(ds_salaries!C164,"MI","Junior Level/ Mid"),"EN","Entry Level"),"SE","Senior Level/ Intermediate"),"EX","Executive Level/ Director")</f>
        <v>Junior Level/ Mid</v>
      </c>
      <c r="D164" s="14" t="str">
        <f>SUBSTITUTE(SUBSTITUTE(SUBSTITUTE(SUBSTITUTE(ds_salaries!D164,"PT","Part Time"),"FT","Full Time"),"CT","Contract"),"FL","Freelance")</f>
        <v>Full Time</v>
      </c>
      <c r="E164" s="14" t="s">
        <v>43</v>
      </c>
      <c r="F164" s="14">
        <v>24000</v>
      </c>
      <c r="G164" s="14" t="s">
        <v>14</v>
      </c>
      <c r="H164" s="14">
        <v>28369</v>
      </c>
      <c r="I164" s="14" t="s">
        <v>107</v>
      </c>
      <c r="J164" s="14">
        <v>50</v>
      </c>
      <c r="K164" s="14" t="s">
        <v>107</v>
      </c>
      <c r="L164" s="19" t="str">
        <f>SUBSTITUTE(SUBSTITUTE(SUBSTITUTE(ds_salaries!L164,"L","Large"),"S","Small"),"M","Medium")</f>
        <v>Large</v>
      </c>
      <c r="M164" s="14" t="str">
        <f>IF(Table2[[#This Row],[Remote Ratio]]=0,"No remote",IF(Table2[[#This Row],[Remote Ratio]]=50,"Partially remote","Fully Remote"))</f>
        <v>Partially remote</v>
      </c>
    </row>
    <row r="165" spans="1:13" x14ac:dyDescent="0.25">
      <c r="A165" s="18">
        <v>163</v>
      </c>
      <c r="B165" s="13">
        <v>2021</v>
      </c>
      <c r="C165" s="13" t="str">
        <f>SUBSTITUTE(SUBSTITUTE(SUBSTITUTE(SUBSTITUTE(ds_salaries!C165,"MI","Junior Level/ Mid"),"EN","Entry Level"),"SE","Senior Level/ Intermediate"),"EX","Executive Level/ Director")</f>
        <v>Entry Level</v>
      </c>
      <c r="D165" s="14" t="str">
        <f>SUBSTITUTE(SUBSTITUTE(SUBSTITUTE(SUBSTITUTE(ds_salaries!D165,"PT","Part Time"),"FT","Full Time"),"CT","Contract"),"FL","Freelance")</f>
        <v>Full Time</v>
      </c>
      <c r="E165" s="13" t="s">
        <v>46</v>
      </c>
      <c r="F165" s="13">
        <v>54000</v>
      </c>
      <c r="G165" s="13" t="s">
        <v>14</v>
      </c>
      <c r="H165" s="13">
        <v>63831</v>
      </c>
      <c r="I165" s="13" t="s">
        <v>15</v>
      </c>
      <c r="J165" s="13">
        <v>50</v>
      </c>
      <c r="K165" s="13" t="s">
        <v>15</v>
      </c>
      <c r="L165" s="19" t="str">
        <f>SUBSTITUTE(SUBSTITUTE(SUBSTITUTE(ds_salaries!L165,"L","Large"),"S","Small"),"M","Medium")</f>
        <v>Large</v>
      </c>
      <c r="M165" s="14" t="str">
        <f>IF(Table2[[#This Row],[Remote Ratio]]=0,"No remote",IF(Table2[[#This Row],[Remote Ratio]]=50,"Partially remote","Fully Remote"))</f>
        <v>Partially remote</v>
      </c>
    </row>
    <row r="166" spans="1:13" x14ac:dyDescent="0.25">
      <c r="A166" s="17">
        <v>164</v>
      </c>
      <c r="B166" s="14">
        <v>2021</v>
      </c>
      <c r="C166" s="13" t="str">
        <f>SUBSTITUTE(SUBSTITUTE(SUBSTITUTE(SUBSTITUTE(ds_salaries!C166,"MI","Junior Level/ Mid"),"EN","Entry Level"),"SE","Senior Level/ Intermediate"),"EX","Executive Level/ Director")</f>
        <v>Executive Level/ Director</v>
      </c>
      <c r="D166" s="14" t="str">
        <f>SUBSTITUTE(SUBSTITUTE(SUBSTITUTE(SUBSTITUTE(ds_salaries!D166,"PT","Part Time"),"FT","Full Time"),"CT","Contract"),"FL","Freelance")</f>
        <v>Full Time</v>
      </c>
      <c r="E166" s="14" t="s">
        <v>54</v>
      </c>
      <c r="F166" s="14">
        <v>110000</v>
      </c>
      <c r="G166" s="14" t="s">
        <v>14</v>
      </c>
      <c r="H166" s="14">
        <v>130026</v>
      </c>
      <c r="I166" s="14" t="s">
        <v>15</v>
      </c>
      <c r="J166" s="14">
        <v>50</v>
      </c>
      <c r="K166" s="14" t="s">
        <v>15</v>
      </c>
      <c r="L166" s="19" t="str">
        <f>SUBSTITUTE(SUBSTITUTE(SUBSTITUTE(ds_salaries!L166,"L","Large"),"S","Small"),"M","Medium")</f>
        <v>Medium</v>
      </c>
      <c r="M166" s="14" t="str">
        <f>IF(Table2[[#This Row],[Remote Ratio]]=0,"No remote",IF(Table2[[#This Row],[Remote Ratio]]=50,"Partially remote","Fully Remote"))</f>
        <v>Partially remote</v>
      </c>
    </row>
    <row r="167" spans="1:13" x14ac:dyDescent="0.25">
      <c r="A167" s="18">
        <v>165</v>
      </c>
      <c r="B167" s="13">
        <v>2021</v>
      </c>
      <c r="C167" s="13" t="str">
        <f>SUBSTITUTE(SUBSTITUTE(SUBSTITUTE(SUBSTITUTE(ds_salaries!C167,"MI","Junior Level/ Mid"),"EN","Entry Level"),"SE","Senior Level/ Intermediate"),"EX","Executive Level/ Director")</f>
        <v>Senior Level/ Intermediate</v>
      </c>
      <c r="D167" s="14" t="str">
        <f>SUBSTITUTE(SUBSTITUTE(SUBSTITUTE(SUBSTITUTE(ds_salaries!D167,"PT","Part Time"),"FT","Full Time"),"CT","Contract"),"FL","Freelance")</f>
        <v>Full Time</v>
      </c>
      <c r="E167" s="13" t="s">
        <v>108</v>
      </c>
      <c r="F167" s="13">
        <v>165000</v>
      </c>
      <c r="G167" s="13" t="s">
        <v>19</v>
      </c>
      <c r="H167" s="13">
        <v>165000</v>
      </c>
      <c r="I167" s="13" t="s">
        <v>29</v>
      </c>
      <c r="J167" s="13">
        <v>100</v>
      </c>
      <c r="K167" s="13" t="s">
        <v>29</v>
      </c>
      <c r="L167" s="19" t="str">
        <f>SUBSTITUTE(SUBSTITUTE(SUBSTITUTE(ds_salaries!L167,"L","Large"),"S","Small"),"M","Medium")</f>
        <v>Large</v>
      </c>
      <c r="M167" s="14" t="str">
        <f>IF(Table2[[#This Row],[Remote Ratio]]=0,"No remote",IF(Table2[[#This Row],[Remote Ratio]]=50,"Partially remote","Fully Remote"))</f>
        <v>Fully Remote</v>
      </c>
    </row>
    <row r="168" spans="1:13" x14ac:dyDescent="0.25">
      <c r="A168" s="17">
        <v>166</v>
      </c>
      <c r="B168" s="14">
        <v>2021</v>
      </c>
      <c r="C168" s="13" t="str">
        <f>SUBSTITUTE(SUBSTITUTE(SUBSTITUTE(SUBSTITUTE(ds_salaries!C168,"MI","Junior Level/ Mid"),"EN","Entry Level"),"SE","Senior Level/ Intermediate"),"EX","Executive Level/ Director")</f>
        <v>Entry Level</v>
      </c>
      <c r="D168" s="14" t="str">
        <f>SUBSTITUTE(SUBSTITUTE(SUBSTITUTE(SUBSTITUTE(ds_salaries!D168,"PT","Part Time"),"FT","Full Time"),"CT","Contract"),"FL","Freelance")</f>
        <v>Full Time</v>
      </c>
      <c r="E168" s="14" t="s">
        <v>43</v>
      </c>
      <c r="F168" s="14">
        <v>80000</v>
      </c>
      <c r="G168" s="14" t="s">
        <v>19</v>
      </c>
      <c r="H168" s="14">
        <v>80000</v>
      </c>
      <c r="I168" s="14" t="s">
        <v>29</v>
      </c>
      <c r="J168" s="14">
        <v>100</v>
      </c>
      <c r="K168" s="14" t="s">
        <v>29</v>
      </c>
      <c r="L168" s="19" t="str">
        <f>SUBSTITUTE(SUBSTITUTE(SUBSTITUTE(ds_salaries!L168,"L","Large"),"S","Small"),"M","Medium")</f>
        <v>Large</v>
      </c>
      <c r="M168" s="14" t="str">
        <f>IF(Table2[[#This Row],[Remote Ratio]]=0,"No remote",IF(Table2[[#This Row],[Remote Ratio]]=50,"Partially remote","Fully Remote"))</f>
        <v>Fully Remote</v>
      </c>
    </row>
    <row r="169" spans="1:13" x14ac:dyDescent="0.25">
      <c r="A169" s="18">
        <v>167</v>
      </c>
      <c r="B169" s="13">
        <v>2021</v>
      </c>
      <c r="C169" s="13" t="str">
        <f>SUBSTITUTE(SUBSTITUTE(SUBSTITUTE(SUBSTITUTE(ds_salaries!C169,"MI","Junior Level/ Mid"),"EN","Entry Level"),"SE","Senior Level/ Intermediate"),"EX","Executive Level/ Director")</f>
        <v>Executive Level/ Director</v>
      </c>
      <c r="D169" s="14" t="str">
        <f>SUBSTITUTE(SUBSTITUTE(SUBSTITUTE(SUBSTITUTE(ds_salaries!D169,"PT","Part Time"),"FT","Full Time"),"CT","Contract"),"FL","Freelance")</f>
        <v>Full Time</v>
      </c>
      <c r="E169" s="13" t="s">
        <v>54</v>
      </c>
      <c r="F169" s="13">
        <v>250000</v>
      </c>
      <c r="G169" s="13" t="s">
        <v>19</v>
      </c>
      <c r="H169" s="13">
        <v>250000</v>
      </c>
      <c r="I169" s="13" t="s">
        <v>29</v>
      </c>
      <c r="J169" s="13">
        <v>0</v>
      </c>
      <c r="K169" s="13" t="s">
        <v>29</v>
      </c>
      <c r="L169" s="19" t="str">
        <f>SUBSTITUTE(SUBSTITUTE(SUBSTITUTE(ds_salaries!L169,"L","Large"),"S","Small"),"M","Medium")</f>
        <v>Large</v>
      </c>
      <c r="M169" s="14" t="str">
        <f>IF(Table2[[#This Row],[Remote Ratio]]=0,"No remote",IF(Table2[[#This Row],[Remote Ratio]]=50,"Partially remote","Fully Remote"))</f>
        <v>No remote</v>
      </c>
    </row>
    <row r="170" spans="1:13" x14ac:dyDescent="0.25">
      <c r="A170" s="17">
        <v>168</v>
      </c>
      <c r="B170" s="14">
        <v>2021</v>
      </c>
      <c r="C170" s="13" t="str">
        <f>SUBSTITUTE(SUBSTITUTE(SUBSTITUTE(SUBSTITUTE(ds_salaries!C170,"MI","Junior Level/ Mid"),"EN","Entry Level"),"SE","Senior Level/ Intermediate"),"EX","Executive Level/ Director")</f>
        <v>Entry Level</v>
      </c>
      <c r="D170" s="14" t="str">
        <f>SUBSTITUTE(SUBSTITUTE(SUBSTITUTE(SUBSTITUTE(ds_salaries!D170,"PT","Part Time"),"FT","Full Time"),"CT","Contract"),"FL","Freelance")</f>
        <v>Full Time</v>
      </c>
      <c r="E170" s="14" t="s">
        <v>51</v>
      </c>
      <c r="F170" s="14">
        <v>55000</v>
      </c>
      <c r="G170" s="14" t="s">
        <v>19</v>
      </c>
      <c r="H170" s="14">
        <v>55000</v>
      </c>
      <c r="I170" s="14" t="s">
        <v>29</v>
      </c>
      <c r="J170" s="14">
        <v>50</v>
      </c>
      <c r="K170" s="14" t="s">
        <v>29</v>
      </c>
      <c r="L170" s="19" t="str">
        <f>SUBSTITUTE(SUBSTITUTE(SUBSTITUTE(ds_salaries!L170,"L","Large"),"S","Small"),"M","Medium")</f>
        <v>Small</v>
      </c>
      <c r="M170" s="14" t="str">
        <f>IF(Table2[[#This Row],[Remote Ratio]]=0,"No remote",IF(Table2[[#This Row],[Remote Ratio]]=50,"Partially remote","Fully Remote"))</f>
        <v>Partially remote</v>
      </c>
    </row>
    <row r="171" spans="1:13" x14ac:dyDescent="0.25">
      <c r="A171" s="18">
        <v>169</v>
      </c>
      <c r="B171" s="13">
        <v>2021</v>
      </c>
      <c r="C171" s="13" t="str">
        <f>SUBSTITUTE(SUBSTITUTE(SUBSTITUTE(SUBSTITUTE(ds_salaries!C171,"MI","Junior Level/ Mid"),"EN","Entry Level"),"SE","Senior Level/ Intermediate"),"EX","Executive Level/ Director")</f>
        <v>Junior Level/ Mid</v>
      </c>
      <c r="D171" s="14" t="str">
        <f>SUBSTITUTE(SUBSTITUTE(SUBSTITUTE(SUBSTITUTE(ds_salaries!D171,"PT","Part Time"),"FT","Full Time"),"CT","Contract"),"FL","Freelance")</f>
        <v>Full Time</v>
      </c>
      <c r="E171" s="13" t="s">
        <v>109</v>
      </c>
      <c r="F171" s="13">
        <v>150000</v>
      </c>
      <c r="G171" s="13" t="s">
        <v>19</v>
      </c>
      <c r="H171" s="13">
        <v>150000</v>
      </c>
      <c r="I171" s="13" t="s">
        <v>29</v>
      </c>
      <c r="J171" s="13">
        <v>100</v>
      </c>
      <c r="K171" s="13" t="s">
        <v>29</v>
      </c>
      <c r="L171" s="19" t="str">
        <f>SUBSTITUTE(SUBSTITUTE(SUBSTITUTE(ds_salaries!L171,"L","Large"),"S","Small"),"M","Medium")</f>
        <v>Large</v>
      </c>
      <c r="M171" s="14" t="str">
        <f>IF(Table2[[#This Row],[Remote Ratio]]=0,"No remote",IF(Table2[[#This Row],[Remote Ratio]]=50,"Partially remote","Fully Remote"))</f>
        <v>Fully Remote</v>
      </c>
    </row>
    <row r="172" spans="1:13" x14ac:dyDescent="0.25">
      <c r="A172" s="17">
        <v>170</v>
      </c>
      <c r="B172" s="14">
        <v>2021</v>
      </c>
      <c r="C172" s="13" t="str">
        <f>SUBSTITUTE(SUBSTITUTE(SUBSTITUTE(SUBSTITUTE(ds_salaries!C172,"MI","Junior Level/ Mid"),"EN","Entry Level"),"SE","Senior Level/ Intermediate"),"EX","Executive Level/ Director")</f>
        <v>Junior Level/ Mid</v>
      </c>
      <c r="D172" s="14" t="str">
        <f>SUBSTITUTE(SUBSTITUTE(SUBSTITUTE(SUBSTITUTE(ds_salaries!D172,"PT","Part Time"),"FT","Full Time"),"CT","Contract"),"FL","Freelance")</f>
        <v>Full Time</v>
      </c>
      <c r="E172" s="14" t="s">
        <v>109</v>
      </c>
      <c r="F172" s="14">
        <v>170000</v>
      </c>
      <c r="G172" s="14" t="s">
        <v>19</v>
      </c>
      <c r="H172" s="14">
        <v>170000</v>
      </c>
      <c r="I172" s="14" t="s">
        <v>29</v>
      </c>
      <c r="J172" s="14">
        <v>100</v>
      </c>
      <c r="K172" s="14" t="s">
        <v>29</v>
      </c>
      <c r="L172" s="19" t="str">
        <f>SUBSTITUTE(SUBSTITUTE(SUBSTITUTE(ds_salaries!L172,"L","Large"),"S","Small"),"M","Medium")</f>
        <v>Large</v>
      </c>
      <c r="M172" s="14" t="str">
        <f>IF(Table2[[#This Row],[Remote Ratio]]=0,"No remote",IF(Table2[[#This Row],[Remote Ratio]]=50,"Partially remote","Fully Remote"))</f>
        <v>Fully Remote</v>
      </c>
    </row>
    <row r="173" spans="1:13" x14ac:dyDescent="0.25">
      <c r="A173" s="18">
        <v>171</v>
      </c>
      <c r="B173" s="13">
        <v>2021</v>
      </c>
      <c r="C173" s="13" t="str">
        <f>SUBSTITUTE(SUBSTITUTE(SUBSTITUTE(SUBSTITUTE(ds_salaries!C173,"MI","Junior Level/ Mid"),"EN","Entry Level"),"SE","Senior Level/ Intermediate"),"EX","Executive Level/ Director")</f>
        <v>Junior Level/ Mid</v>
      </c>
      <c r="D173" s="14" t="str">
        <f>SUBSTITUTE(SUBSTITUTE(SUBSTITUTE(SUBSTITUTE(ds_salaries!D173,"PT","Part Time"),"FT","Full Time"),"CT","Contract"),"FL","Freelance")</f>
        <v>Full Time</v>
      </c>
      <c r="E173" s="13" t="s">
        <v>43</v>
      </c>
      <c r="F173" s="13">
        <v>60000</v>
      </c>
      <c r="G173" s="13" t="s">
        <v>23</v>
      </c>
      <c r="H173" s="13">
        <v>82528</v>
      </c>
      <c r="I173" s="13" t="s">
        <v>24</v>
      </c>
      <c r="J173" s="13">
        <v>100</v>
      </c>
      <c r="K173" s="13" t="s">
        <v>24</v>
      </c>
      <c r="L173" s="19" t="str">
        <f>SUBSTITUTE(SUBSTITUTE(SUBSTITUTE(ds_salaries!L173,"L","Large"),"S","Small"),"M","Medium")</f>
        <v>Large</v>
      </c>
      <c r="M173" s="14" t="str">
        <f>IF(Table2[[#This Row],[Remote Ratio]]=0,"No remote",IF(Table2[[#This Row],[Remote Ratio]]=50,"Partially remote","Fully Remote"))</f>
        <v>Fully Remote</v>
      </c>
    </row>
    <row r="174" spans="1:13" x14ac:dyDescent="0.25">
      <c r="A174" s="17">
        <v>172</v>
      </c>
      <c r="B174" s="14">
        <v>2021</v>
      </c>
      <c r="C174" s="13" t="str">
        <f>SUBSTITUTE(SUBSTITUTE(SUBSTITUTE(SUBSTITUTE(ds_salaries!C174,"MI","Junior Level/ Mid"),"EN","Entry Level"),"SE","Senior Level/ Intermediate"),"EX","Executive Level/ Director")</f>
        <v>Entry Level</v>
      </c>
      <c r="D174" s="14" t="str">
        <f>SUBSTITUTE(SUBSTITUTE(SUBSTITUTE(SUBSTITUTE(ds_salaries!D174,"PT","Part Time"),"FT","Full Time"),"CT","Contract"),"FL","Freelance")</f>
        <v>Full Time</v>
      </c>
      <c r="E174" s="14" t="s">
        <v>31</v>
      </c>
      <c r="F174" s="14">
        <v>60000</v>
      </c>
      <c r="G174" s="14" t="s">
        <v>19</v>
      </c>
      <c r="H174" s="14">
        <v>60000</v>
      </c>
      <c r="I174" s="14" t="s">
        <v>29</v>
      </c>
      <c r="J174" s="14">
        <v>100</v>
      </c>
      <c r="K174" s="14" t="s">
        <v>29</v>
      </c>
      <c r="L174" s="19" t="str">
        <f>SUBSTITUTE(SUBSTITUTE(SUBSTITUTE(ds_salaries!L174,"L","Large"),"S","Small"),"M","Medium")</f>
        <v>Small</v>
      </c>
      <c r="M174" s="14" t="str">
        <f>IF(Table2[[#This Row],[Remote Ratio]]=0,"No remote",IF(Table2[[#This Row],[Remote Ratio]]=50,"Partially remote","Fully Remote"))</f>
        <v>Fully Remote</v>
      </c>
    </row>
    <row r="175" spans="1:13" x14ac:dyDescent="0.25">
      <c r="A175" s="18">
        <v>173</v>
      </c>
      <c r="B175" s="13">
        <v>2021</v>
      </c>
      <c r="C175" s="13" t="str">
        <f>SUBSTITUTE(SUBSTITUTE(SUBSTITUTE(SUBSTITUTE(ds_salaries!C175,"MI","Junior Level/ Mid"),"EN","Entry Level"),"SE","Senior Level/ Intermediate"),"EX","Executive Level/ Director")</f>
        <v>Senior Level/ Intermediate</v>
      </c>
      <c r="D175" s="14" t="str">
        <f>SUBSTITUTE(SUBSTITUTE(SUBSTITUTE(SUBSTITUTE(ds_salaries!D175,"PT","Part Time"),"FT","Full Time"),"CT","Contract"),"FL","Freelance")</f>
        <v>Full Time</v>
      </c>
      <c r="E175" s="13" t="s">
        <v>76</v>
      </c>
      <c r="F175" s="13">
        <v>235000</v>
      </c>
      <c r="G175" s="13" t="s">
        <v>19</v>
      </c>
      <c r="H175" s="13">
        <v>235000</v>
      </c>
      <c r="I175" s="13" t="s">
        <v>29</v>
      </c>
      <c r="J175" s="13">
        <v>100</v>
      </c>
      <c r="K175" s="13" t="s">
        <v>29</v>
      </c>
      <c r="L175" s="19" t="str">
        <f>SUBSTITUTE(SUBSTITUTE(SUBSTITUTE(ds_salaries!L175,"L","Large"),"S","Small"),"M","Medium")</f>
        <v>Large</v>
      </c>
      <c r="M175" s="14" t="str">
        <f>IF(Table2[[#This Row],[Remote Ratio]]=0,"No remote",IF(Table2[[#This Row],[Remote Ratio]]=50,"Partially remote","Fully Remote"))</f>
        <v>Fully Remote</v>
      </c>
    </row>
    <row r="176" spans="1:13" x14ac:dyDescent="0.25">
      <c r="A176" s="17">
        <v>174</v>
      </c>
      <c r="B176" s="14">
        <v>2021</v>
      </c>
      <c r="C176" s="13" t="str">
        <f>SUBSTITUTE(SUBSTITUTE(SUBSTITUTE(SUBSTITUTE(ds_salaries!C176,"MI","Junior Level/ Mid"),"EN","Entry Level"),"SE","Senior Level/ Intermediate"),"EX","Executive Level/ Director")</f>
        <v>Senior Level/ Intermediate</v>
      </c>
      <c r="D176" s="14" t="str">
        <f>SUBSTITUTE(SUBSTITUTE(SUBSTITUTE(SUBSTITUTE(ds_salaries!D176,"PT","Part Time"),"FT","Full Time"),"CT","Contract"),"FL","Freelance")</f>
        <v>Full Time</v>
      </c>
      <c r="E176" s="14" t="s">
        <v>55</v>
      </c>
      <c r="F176" s="14">
        <v>51400</v>
      </c>
      <c r="G176" s="14" t="s">
        <v>14</v>
      </c>
      <c r="H176" s="14">
        <v>60757</v>
      </c>
      <c r="I176" s="14" t="s">
        <v>47</v>
      </c>
      <c r="J176" s="14">
        <v>50</v>
      </c>
      <c r="K176" s="14" t="s">
        <v>47</v>
      </c>
      <c r="L176" s="19" t="str">
        <f>SUBSTITUTE(SUBSTITUTE(SUBSTITUTE(ds_salaries!L176,"L","Large"),"S","Small"),"M","Medium")</f>
        <v>Large</v>
      </c>
      <c r="M176" s="14" t="str">
        <f>IF(Table2[[#This Row],[Remote Ratio]]=0,"No remote",IF(Table2[[#This Row],[Remote Ratio]]=50,"Partially remote","Fully Remote"))</f>
        <v>Partially remote</v>
      </c>
    </row>
    <row r="177" spans="1:13" x14ac:dyDescent="0.25">
      <c r="A177" s="18">
        <v>175</v>
      </c>
      <c r="B177" s="13">
        <v>2021</v>
      </c>
      <c r="C177" s="13" t="str">
        <f>SUBSTITUTE(SUBSTITUTE(SUBSTITUTE(SUBSTITUTE(ds_salaries!C177,"MI","Junior Level/ Mid"),"EN","Entry Level"),"SE","Senior Level/ Intermediate"),"EX","Executive Level/ Director")</f>
        <v>Senior Level/ Intermediate</v>
      </c>
      <c r="D177" s="14" t="str">
        <f>SUBSTITUTE(SUBSTITUTE(SUBSTITUTE(SUBSTITUTE(ds_salaries!D177,"PT","Part Time"),"FT","Full Time"),"CT","Contract"),"FL","Freelance")</f>
        <v>Full Time</v>
      </c>
      <c r="E177" s="13" t="s">
        <v>63</v>
      </c>
      <c r="F177" s="13">
        <v>174000</v>
      </c>
      <c r="G177" s="13" t="s">
        <v>19</v>
      </c>
      <c r="H177" s="13">
        <v>174000</v>
      </c>
      <c r="I177" s="13" t="s">
        <v>29</v>
      </c>
      <c r="J177" s="13">
        <v>100</v>
      </c>
      <c r="K177" s="13" t="s">
        <v>29</v>
      </c>
      <c r="L177" s="19" t="str">
        <f>SUBSTITUTE(SUBSTITUTE(SUBSTITUTE(ds_salaries!L177,"L","Large"),"S","Small"),"M","Medium")</f>
        <v>Large</v>
      </c>
      <c r="M177" s="14" t="str">
        <f>IF(Table2[[#This Row],[Remote Ratio]]=0,"No remote",IF(Table2[[#This Row],[Remote Ratio]]=50,"Partially remote","Fully Remote"))</f>
        <v>Fully Remote</v>
      </c>
    </row>
    <row r="178" spans="1:13" x14ac:dyDescent="0.25">
      <c r="A178" s="17">
        <v>176</v>
      </c>
      <c r="B178" s="14">
        <v>2021</v>
      </c>
      <c r="C178" s="13" t="str">
        <f>SUBSTITUTE(SUBSTITUTE(SUBSTITUTE(SUBSTITUTE(ds_salaries!C178,"MI","Junior Level/ Mid"),"EN","Entry Level"),"SE","Senior Level/ Intermediate"),"EX","Executive Level/ Director")</f>
        <v>Junior Level/ Mid</v>
      </c>
      <c r="D178" s="14" t="str">
        <f>SUBSTITUTE(SUBSTITUTE(SUBSTITUTE(SUBSTITUTE(ds_salaries!D178,"PT","Part Time"),"FT","Full Time"),"CT","Contract"),"FL","Freelance")</f>
        <v>Full Time</v>
      </c>
      <c r="E178" s="14" t="s">
        <v>13</v>
      </c>
      <c r="F178" s="14">
        <v>58000</v>
      </c>
      <c r="G178" s="14" t="s">
        <v>57</v>
      </c>
      <c r="H178" s="14">
        <v>2859</v>
      </c>
      <c r="I178" s="14" t="s">
        <v>58</v>
      </c>
      <c r="J178" s="14">
        <v>0</v>
      </c>
      <c r="K178" s="14" t="s">
        <v>58</v>
      </c>
      <c r="L178" s="19" t="str">
        <f>SUBSTITUTE(SUBSTITUTE(SUBSTITUTE(ds_salaries!L178,"L","Large"),"S","Small"),"M","Medium")</f>
        <v>Small</v>
      </c>
      <c r="M178" s="14" t="str">
        <f>IF(Table2[[#This Row],[Remote Ratio]]=0,"No remote",IF(Table2[[#This Row],[Remote Ratio]]=50,"Partially remote","Fully Remote"))</f>
        <v>No remote</v>
      </c>
    </row>
    <row r="179" spans="1:13" x14ac:dyDescent="0.25">
      <c r="A179" s="18">
        <v>177</v>
      </c>
      <c r="B179" s="13">
        <v>2021</v>
      </c>
      <c r="C179" s="13" t="str">
        <f>SUBSTITUTE(SUBSTITUTE(SUBSTITUTE(SUBSTITUTE(ds_salaries!C179,"MI","Junior Level/ Mid"),"EN","Entry Level"),"SE","Senior Level/ Intermediate"),"EX","Executive Level/ Director")</f>
        <v>Junior Level/ Mid</v>
      </c>
      <c r="D179" s="14" t="str">
        <f>SUBSTITUTE(SUBSTITUTE(SUBSTITUTE(SUBSTITUTE(ds_salaries!D179,"PT","Part Time"),"FT","Full Time"),"CT","Contract"),"FL","Freelance")</f>
        <v>Full Time</v>
      </c>
      <c r="E179" s="13" t="s">
        <v>13</v>
      </c>
      <c r="F179" s="13">
        <v>30400000</v>
      </c>
      <c r="G179" s="13" t="s">
        <v>110</v>
      </c>
      <c r="H179" s="13">
        <v>40038</v>
      </c>
      <c r="I179" s="13" t="s">
        <v>111</v>
      </c>
      <c r="J179" s="13">
        <v>100</v>
      </c>
      <c r="K179" s="13" t="s">
        <v>111</v>
      </c>
      <c r="L179" s="19" t="str">
        <f>SUBSTITUTE(SUBSTITUTE(SUBSTITUTE(ds_salaries!L179,"L","Large"),"S","Small"),"M","Medium")</f>
        <v>Large</v>
      </c>
      <c r="M179" s="14" t="str">
        <f>IF(Table2[[#This Row],[Remote Ratio]]=0,"No remote",IF(Table2[[#This Row],[Remote Ratio]]=50,"Partially remote","Fully Remote"))</f>
        <v>Fully Remote</v>
      </c>
    </row>
    <row r="180" spans="1:13" x14ac:dyDescent="0.25">
      <c r="A180" s="17">
        <v>178</v>
      </c>
      <c r="B180" s="14">
        <v>2021</v>
      </c>
      <c r="C180" s="13" t="str">
        <f>SUBSTITUTE(SUBSTITUTE(SUBSTITUTE(SUBSTITUTE(ds_salaries!C180,"MI","Junior Level/ Mid"),"EN","Entry Level"),"SE","Senior Level/ Intermediate"),"EX","Executive Level/ Director")</f>
        <v>Entry Level</v>
      </c>
      <c r="D180" s="14" t="str">
        <f>SUBSTITUTE(SUBSTITUTE(SUBSTITUTE(SUBSTITUTE(ds_salaries!D180,"PT","Part Time"),"FT","Full Time"),"CT","Contract"),"FL","Freelance")</f>
        <v>Full Time</v>
      </c>
      <c r="E180" s="14" t="s">
        <v>28</v>
      </c>
      <c r="F180" s="14">
        <v>81000</v>
      </c>
      <c r="G180" s="14" t="s">
        <v>19</v>
      </c>
      <c r="H180" s="14">
        <v>81000</v>
      </c>
      <c r="I180" s="14" t="s">
        <v>29</v>
      </c>
      <c r="J180" s="14">
        <v>50</v>
      </c>
      <c r="K180" s="14" t="s">
        <v>29</v>
      </c>
      <c r="L180" s="19" t="str">
        <f>SUBSTITUTE(SUBSTITUTE(SUBSTITUTE(ds_salaries!L180,"L","Large"),"S","Small"),"M","Medium")</f>
        <v>Small</v>
      </c>
      <c r="M180" s="14" t="str">
        <f>IF(Table2[[#This Row],[Remote Ratio]]=0,"No remote",IF(Table2[[#This Row],[Remote Ratio]]=50,"Partially remote","Fully Remote"))</f>
        <v>Partially remote</v>
      </c>
    </row>
    <row r="181" spans="1:13" x14ac:dyDescent="0.25">
      <c r="A181" s="18">
        <v>179</v>
      </c>
      <c r="B181" s="13">
        <v>2021</v>
      </c>
      <c r="C181" s="13" t="str">
        <f>SUBSTITUTE(SUBSTITUTE(SUBSTITUTE(SUBSTITUTE(ds_salaries!C181,"MI","Junior Level/ Mid"),"EN","Entry Level"),"SE","Senior Level/ Intermediate"),"EX","Executive Level/ Director")</f>
        <v>Junior Level/ Mid</v>
      </c>
      <c r="D181" s="14" t="str">
        <f>SUBSTITUTE(SUBSTITUTE(SUBSTITUTE(SUBSTITUTE(ds_salaries!D181,"PT","Part Time"),"FT","Full Time"),"CT","Contract"),"FL","Freelance")</f>
        <v>Full Time</v>
      </c>
      <c r="E181" s="13" t="s">
        <v>13</v>
      </c>
      <c r="F181" s="13">
        <v>420000</v>
      </c>
      <c r="G181" s="13" t="s">
        <v>39</v>
      </c>
      <c r="H181" s="13">
        <v>5679</v>
      </c>
      <c r="I181" s="13" t="s">
        <v>40</v>
      </c>
      <c r="J181" s="13">
        <v>100</v>
      </c>
      <c r="K181" s="13" t="s">
        <v>29</v>
      </c>
      <c r="L181" s="19" t="str">
        <f>SUBSTITUTE(SUBSTITUTE(SUBSTITUTE(ds_salaries!L181,"L","Large"),"S","Small"),"M","Medium")</f>
        <v>Small</v>
      </c>
      <c r="M181" s="14" t="str">
        <f>IF(Table2[[#This Row],[Remote Ratio]]=0,"No remote",IF(Table2[[#This Row],[Remote Ratio]]=50,"Partially remote","Fully Remote"))</f>
        <v>Fully Remote</v>
      </c>
    </row>
    <row r="182" spans="1:13" x14ac:dyDescent="0.25">
      <c r="A182" s="17">
        <v>180</v>
      </c>
      <c r="B182" s="14">
        <v>2021</v>
      </c>
      <c r="C182" s="13" t="str">
        <f>SUBSTITUTE(SUBSTITUTE(SUBSTITUTE(SUBSTITUTE(ds_salaries!C182,"MI","Junior Level/ Mid"),"EN","Entry Level"),"SE","Senior Level/ Intermediate"),"EX","Executive Level/ Director")</f>
        <v>Junior Level/ Mid</v>
      </c>
      <c r="D182" s="14" t="str">
        <f>SUBSTITUTE(SUBSTITUTE(SUBSTITUTE(SUBSTITUTE(ds_salaries!D182,"PT","Part Time"),"FT","Full Time"),"CT","Contract"),"FL","Freelance")</f>
        <v>Full Time</v>
      </c>
      <c r="E182" s="14" t="s">
        <v>22</v>
      </c>
      <c r="F182" s="14">
        <v>1672000</v>
      </c>
      <c r="G182" s="14" t="s">
        <v>39</v>
      </c>
      <c r="H182" s="14">
        <v>22611</v>
      </c>
      <c r="I182" s="14" t="s">
        <v>40</v>
      </c>
      <c r="J182" s="14">
        <v>0</v>
      </c>
      <c r="K182" s="14" t="s">
        <v>40</v>
      </c>
      <c r="L182" s="19" t="str">
        <f>SUBSTITUTE(SUBSTITUTE(SUBSTITUTE(ds_salaries!L182,"L","Large"),"S","Small"),"M","Medium")</f>
        <v>Large</v>
      </c>
      <c r="M182" s="14" t="str">
        <f>IF(Table2[[#This Row],[Remote Ratio]]=0,"No remote",IF(Table2[[#This Row],[Remote Ratio]]=50,"Partially remote","Fully Remote"))</f>
        <v>No remote</v>
      </c>
    </row>
    <row r="183" spans="1:13" x14ac:dyDescent="0.25">
      <c r="A183" s="18">
        <v>181</v>
      </c>
      <c r="B183" s="13">
        <v>2021</v>
      </c>
      <c r="C183" s="13" t="str">
        <f>SUBSTITUTE(SUBSTITUTE(SUBSTITUTE(SUBSTITUTE(ds_salaries!C183,"MI","Junior Level/ Mid"),"EN","Entry Level"),"SE","Senior Level/ Intermediate"),"EX","Executive Level/ Director")</f>
        <v>Junior Level/ Mid</v>
      </c>
      <c r="D183" s="14" t="str">
        <f>SUBSTITUTE(SUBSTITUTE(SUBSTITUTE(SUBSTITUTE(ds_salaries!D183,"PT","Part Time"),"FT","Full Time"),"CT","Contract"),"FL","Freelance")</f>
        <v>Full Time</v>
      </c>
      <c r="E183" s="13" t="s">
        <v>13</v>
      </c>
      <c r="F183" s="13">
        <v>76760</v>
      </c>
      <c r="G183" s="13" t="s">
        <v>14</v>
      </c>
      <c r="H183" s="13">
        <v>90734</v>
      </c>
      <c r="I183" s="13" t="s">
        <v>15</v>
      </c>
      <c r="J183" s="13">
        <v>50</v>
      </c>
      <c r="K183" s="13" t="s">
        <v>15</v>
      </c>
      <c r="L183" s="19" t="str">
        <f>SUBSTITUTE(SUBSTITUTE(SUBSTITUTE(ds_salaries!L183,"L","Large"),"S","Small"),"M","Medium")</f>
        <v>Large</v>
      </c>
      <c r="M183" s="14" t="str">
        <f>IF(Table2[[#This Row],[Remote Ratio]]=0,"No remote",IF(Table2[[#This Row],[Remote Ratio]]=50,"Partially remote","Fully Remote"))</f>
        <v>Partially remote</v>
      </c>
    </row>
    <row r="184" spans="1:13" x14ac:dyDescent="0.25">
      <c r="A184" s="17">
        <v>182</v>
      </c>
      <c r="B184" s="14">
        <v>2021</v>
      </c>
      <c r="C184" s="13" t="str">
        <f>SUBSTITUTE(SUBSTITUTE(SUBSTITUTE(SUBSTITUTE(ds_salaries!C184,"MI","Junior Level/ Mid"),"EN","Entry Level"),"SE","Senior Level/ Intermediate"),"EX","Executive Level/ Director")</f>
        <v>Junior Level/ Mid</v>
      </c>
      <c r="D184" s="14" t="str">
        <f>SUBSTITUTE(SUBSTITUTE(SUBSTITUTE(SUBSTITUTE(ds_salaries!D184,"PT","Part Time"),"FT","Full Time"),"CT","Contract"),"FL","Freelance")</f>
        <v>Full Time</v>
      </c>
      <c r="E184" s="14" t="s">
        <v>43</v>
      </c>
      <c r="F184" s="14">
        <v>22000</v>
      </c>
      <c r="G184" s="14" t="s">
        <v>14</v>
      </c>
      <c r="H184" s="14">
        <v>26005</v>
      </c>
      <c r="I184" s="14" t="s">
        <v>96</v>
      </c>
      <c r="J184" s="14">
        <v>0</v>
      </c>
      <c r="K184" s="14" t="s">
        <v>29</v>
      </c>
      <c r="L184" s="19" t="str">
        <f>SUBSTITUTE(SUBSTITUTE(SUBSTITUTE(ds_salaries!L184,"L","Large"),"S","Small"),"M","Medium")</f>
        <v>Large</v>
      </c>
      <c r="M184" s="14" t="str">
        <f>IF(Table2[[#This Row],[Remote Ratio]]=0,"No remote",IF(Table2[[#This Row],[Remote Ratio]]=50,"Partially remote","Fully Remote"))</f>
        <v>No remote</v>
      </c>
    </row>
    <row r="185" spans="1:13" x14ac:dyDescent="0.25">
      <c r="A185" s="18">
        <v>183</v>
      </c>
      <c r="B185" s="13">
        <v>2021</v>
      </c>
      <c r="C185" s="13" t="str">
        <f>SUBSTITUTE(SUBSTITUTE(SUBSTITUTE(SUBSTITUTE(ds_salaries!C185,"MI","Junior Level/ Mid"),"EN","Entry Level"),"SE","Senior Level/ Intermediate"),"EX","Executive Level/ Director")</f>
        <v>Senior Level/ Intermediate</v>
      </c>
      <c r="D185" s="14" t="str">
        <f>SUBSTITUTE(SUBSTITUTE(SUBSTITUTE(SUBSTITUTE(ds_salaries!D185,"PT","Part Time"),"FT","Full Time"),"CT","Contract"),"FL","Freelance")</f>
        <v>Full Time</v>
      </c>
      <c r="E185" s="13" t="s">
        <v>112</v>
      </c>
      <c r="F185" s="13">
        <v>45000</v>
      </c>
      <c r="G185" s="13" t="s">
        <v>23</v>
      </c>
      <c r="H185" s="13">
        <v>61896</v>
      </c>
      <c r="I185" s="13" t="s">
        <v>24</v>
      </c>
      <c r="J185" s="13">
        <v>50</v>
      </c>
      <c r="K185" s="13" t="s">
        <v>24</v>
      </c>
      <c r="L185" s="19" t="str">
        <f>SUBSTITUTE(SUBSTITUTE(SUBSTITUTE(ds_salaries!L185,"L","Large"),"S","Small"),"M","Medium")</f>
        <v>Large</v>
      </c>
      <c r="M185" s="14" t="str">
        <f>IF(Table2[[#This Row],[Remote Ratio]]=0,"No remote",IF(Table2[[#This Row],[Remote Ratio]]=50,"Partially remote","Fully Remote"))</f>
        <v>Partially remote</v>
      </c>
    </row>
    <row r="186" spans="1:13" x14ac:dyDescent="0.25">
      <c r="A186" s="17">
        <v>184</v>
      </c>
      <c r="B186" s="14">
        <v>2021</v>
      </c>
      <c r="C186" s="13" t="str">
        <f>SUBSTITUTE(SUBSTITUTE(SUBSTITUTE(SUBSTITUTE(ds_salaries!C186,"MI","Junior Level/ Mid"),"EN","Entry Level"),"SE","Senior Level/ Intermediate"),"EX","Executive Level/ Director")</f>
        <v>Junior Level/ Mid</v>
      </c>
      <c r="D186" s="14" t="str">
        <f>SUBSTITUTE(SUBSTITUTE(SUBSTITUTE(SUBSTITUTE(ds_salaries!D186,"PT","Part Time"),"FT","Full Time"),"CT","Contract"),"FL","Freelance")</f>
        <v>Freelance</v>
      </c>
      <c r="E186" s="14" t="s">
        <v>18</v>
      </c>
      <c r="F186" s="14">
        <v>12000</v>
      </c>
      <c r="G186" s="14" t="s">
        <v>19</v>
      </c>
      <c r="H186" s="14">
        <v>12000</v>
      </c>
      <c r="I186" s="14" t="s">
        <v>42</v>
      </c>
      <c r="J186" s="14">
        <v>50</v>
      </c>
      <c r="K186" s="14" t="s">
        <v>42</v>
      </c>
      <c r="L186" s="19" t="str">
        <f>SUBSTITUTE(SUBSTITUTE(SUBSTITUTE(ds_salaries!L186,"L","Large"),"S","Small"),"M","Medium")</f>
        <v>Medium</v>
      </c>
      <c r="M186" s="14" t="str">
        <f>IF(Table2[[#This Row],[Remote Ratio]]=0,"No remote",IF(Table2[[#This Row],[Remote Ratio]]=50,"Partially remote","Fully Remote"))</f>
        <v>Partially remote</v>
      </c>
    </row>
    <row r="187" spans="1:13" x14ac:dyDescent="0.25">
      <c r="A187" s="18">
        <v>185</v>
      </c>
      <c r="B187" s="13">
        <v>2021</v>
      </c>
      <c r="C187" s="13" t="str">
        <f>SUBSTITUTE(SUBSTITUTE(SUBSTITUTE(SUBSTITUTE(ds_salaries!C187,"MI","Junior Level/ Mid"),"EN","Entry Level"),"SE","Senior Level/ Intermediate"),"EX","Executive Level/ Director")</f>
        <v>Junior Level/ Mid</v>
      </c>
      <c r="D187" s="14" t="str">
        <f>SUBSTITUTE(SUBSTITUTE(SUBSTITUTE(SUBSTITUTE(ds_salaries!D187,"PT","Part Time"),"FT","Full Time"),"CT","Contract"),"FL","Freelance")</f>
        <v>Full Time</v>
      </c>
      <c r="E187" s="13" t="s">
        <v>43</v>
      </c>
      <c r="F187" s="13">
        <v>4000</v>
      </c>
      <c r="G187" s="13" t="s">
        <v>19</v>
      </c>
      <c r="H187" s="13">
        <v>4000</v>
      </c>
      <c r="I187" s="13" t="s">
        <v>113</v>
      </c>
      <c r="J187" s="13">
        <v>100</v>
      </c>
      <c r="K187" s="13" t="s">
        <v>113</v>
      </c>
      <c r="L187" s="19" t="str">
        <f>SUBSTITUTE(SUBSTITUTE(SUBSTITUTE(ds_salaries!L187,"L","Large"),"S","Small"),"M","Medium")</f>
        <v>Medium</v>
      </c>
      <c r="M187" s="14" t="str">
        <f>IF(Table2[[#This Row],[Remote Ratio]]=0,"No remote",IF(Table2[[#This Row],[Remote Ratio]]=50,"Partially remote","Fully Remote"))</f>
        <v>Fully Remote</v>
      </c>
    </row>
    <row r="188" spans="1:13" x14ac:dyDescent="0.25">
      <c r="A188" s="17">
        <v>186</v>
      </c>
      <c r="B188" s="14">
        <v>2021</v>
      </c>
      <c r="C188" s="13" t="str">
        <f>SUBSTITUTE(SUBSTITUTE(SUBSTITUTE(SUBSTITUTE(ds_salaries!C188,"MI","Junior Level/ Mid"),"EN","Entry Level"),"SE","Senior Level/ Intermediate"),"EX","Executive Level/ Director")</f>
        <v>Senior Level/ Intermediate</v>
      </c>
      <c r="D188" s="14" t="str">
        <f>SUBSTITUTE(SUBSTITUTE(SUBSTITUTE(SUBSTITUTE(ds_salaries!D188,"PT","Part Time"),"FT","Full Time"),"CT","Contract"),"FL","Freelance")</f>
        <v>Full Time</v>
      </c>
      <c r="E188" s="14" t="s">
        <v>83</v>
      </c>
      <c r="F188" s="14">
        <v>50000</v>
      </c>
      <c r="G188" s="14" t="s">
        <v>19</v>
      </c>
      <c r="H188" s="14">
        <v>50000</v>
      </c>
      <c r="I188" s="14" t="s">
        <v>101</v>
      </c>
      <c r="J188" s="14">
        <v>100</v>
      </c>
      <c r="K188" s="14" t="s">
        <v>24</v>
      </c>
      <c r="L188" s="19" t="str">
        <f>SUBSTITUTE(SUBSTITUTE(SUBSTITUTE(ds_salaries!L188,"L","Large"),"S","Small"),"M","Medium")</f>
        <v>Medium</v>
      </c>
      <c r="M188" s="14" t="str">
        <f>IF(Table2[[#This Row],[Remote Ratio]]=0,"No remote",IF(Table2[[#This Row],[Remote Ratio]]=50,"Partially remote","Fully Remote"))</f>
        <v>Fully Remote</v>
      </c>
    </row>
    <row r="189" spans="1:13" x14ac:dyDescent="0.25">
      <c r="A189" s="18">
        <v>187</v>
      </c>
      <c r="B189" s="13">
        <v>2021</v>
      </c>
      <c r="C189" s="13" t="str">
        <f>SUBSTITUTE(SUBSTITUTE(SUBSTITUTE(SUBSTITUTE(ds_salaries!C189,"MI","Junior Level/ Mid"),"EN","Entry Level"),"SE","Senior Level/ Intermediate"),"EX","Executive Level/ Director")</f>
        <v>Executive Level/ Director</v>
      </c>
      <c r="D189" s="14" t="str">
        <f>SUBSTITUTE(SUBSTITUTE(SUBSTITUTE(SUBSTITUTE(ds_salaries!D189,"PT","Part Time"),"FT","Full Time"),"CT","Contract"),"FL","Freelance")</f>
        <v>Full Time</v>
      </c>
      <c r="E189" s="13" t="s">
        <v>46</v>
      </c>
      <c r="F189" s="13">
        <v>59000</v>
      </c>
      <c r="G189" s="13" t="s">
        <v>14</v>
      </c>
      <c r="H189" s="13">
        <v>69741</v>
      </c>
      <c r="I189" s="13" t="s">
        <v>38</v>
      </c>
      <c r="J189" s="13">
        <v>100</v>
      </c>
      <c r="K189" s="13" t="s">
        <v>67</v>
      </c>
      <c r="L189" s="19" t="str">
        <f>SUBSTITUTE(SUBSTITUTE(SUBSTITUTE(ds_salaries!L189,"L","Large"),"S","Small"),"M","Medium")</f>
        <v>Small</v>
      </c>
      <c r="M189" s="14" t="str">
        <f>IF(Table2[[#This Row],[Remote Ratio]]=0,"No remote",IF(Table2[[#This Row],[Remote Ratio]]=50,"Partially remote","Fully Remote"))</f>
        <v>Fully Remote</v>
      </c>
    </row>
    <row r="190" spans="1:13" x14ac:dyDescent="0.25">
      <c r="A190" s="17">
        <v>188</v>
      </c>
      <c r="B190" s="14">
        <v>2021</v>
      </c>
      <c r="C190" s="13" t="str">
        <f>SUBSTITUTE(SUBSTITUTE(SUBSTITUTE(SUBSTITUTE(ds_salaries!C190,"MI","Junior Level/ Mid"),"EN","Entry Level"),"SE","Senior Level/ Intermediate"),"EX","Executive Level/ Director")</f>
        <v>Senior Level/ Intermediate</v>
      </c>
      <c r="D190" s="14" t="str">
        <f>SUBSTITUTE(SUBSTITUTE(SUBSTITUTE(SUBSTITUTE(ds_salaries!D190,"PT","Part Time"),"FT","Full Time"),"CT","Contract"),"FL","Freelance")</f>
        <v>Full Time</v>
      </c>
      <c r="E190" s="14" t="s">
        <v>43</v>
      </c>
      <c r="F190" s="14">
        <v>65000</v>
      </c>
      <c r="G190" s="14" t="s">
        <v>14</v>
      </c>
      <c r="H190" s="14">
        <v>76833</v>
      </c>
      <c r="I190" s="14" t="s">
        <v>96</v>
      </c>
      <c r="J190" s="14">
        <v>50</v>
      </c>
      <c r="K190" s="14" t="s">
        <v>24</v>
      </c>
      <c r="L190" s="19" t="str">
        <f>SUBSTITUTE(SUBSTITUTE(SUBSTITUTE(ds_salaries!L190,"L","Large"),"S","Small"),"M","Medium")</f>
        <v>Small</v>
      </c>
      <c r="M190" s="14" t="str">
        <f>IF(Table2[[#This Row],[Remote Ratio]]=0,"No remote",IF(Table2[[#This Row],[Remote Ratio]]=50,"Partially remote","Fully Remote"))</f>
        <v>Partially remote</v>
      </c>
    </row>
    <row r="191" spans="1:13" x14ac:dyDescent="0.25">
      <c r="A191" s="18">
        <v>189</v>
      </c>
      <c r="B191" s="13">
        <v>2021</v>
      </c>
      <c r="C191" s="13" t="str">
        <f>SUBSTITUTE(SUBSTITUTE(SUBSTITUTE(SUBSTITUTE(ds_salaries!C191,"MI","Junior Level/ Mid"),"EN","Entry Level"),"SE","Senior Level/ Intermediate"),"EX","Executive Level/ Director")</f>
        <v>Junior Level/ Mid</v>
      </c>
      <c r="D191" s="14" t="str">
        <f>SUBSTITUTE(SUBSTITUTE(SUBSTITUTE(SUBSTITUTE(ds_salaries!D191,"PT","Part Time"),"FT","Full Time"),"CT","Contract"),"FL","Freelance")</f>
        <v>Full Time</v>
      </c>
      <c r="E191" s="13" t="s">
        <v>28</v>
      </c>
      <c r="F191" s="13">
        <v>74000</v>
      </c>
      <c r="G191" s="13" t="s">
        <v>19</v>
      </c>
      <c r="H191" s="13">
        <v>74000</v>
      </c>
      <c r="I191" s="13" t="s">
        <v>20</v>
      </c>
      <c r="J191" s="13">
        <v>50</v>
      </c>
      <c r="K191" s="13" t="s">
        <v>20</v>
      </c>
      <c r="L191" s="19" t="str">
        <f>SUBSTITUTE(SUBSTITUTE(SUBSTITUTE(ds_salaries!L191,"L","Large"),"S","Small"),"M","Medium")</f>
        <v>Small</v>
      </c>
      <c r="M191" s="14" t="str">
        <f>IF(Table2[[#This Row],[Remote Ratio]]=0,"No remote",IF(Table2[[#This Row],[Remote Ratio]]=50,"Partially remote","Fully Remote"))</f>
        <v>Partially remote</v>
      </c>
    </row>
    <row r="192" spans="1:13" x14ac:dyDescent="0.25">
      <c r="A192" s="17">
        <v>190</v>
      </c>
      <c r="B192" s="14">
        <v>2021</v>
      </c>
      <c r="C192" s="13" t="str">
        <f>SUBSTITUTE(SUBSTITUTE(SUBSTITUTE(SUBSTITUTE(ds_salaries!C192,"MI","Junior Level/ Mid"),"EN","Entry Level"),"SE","Senior Level/ Intermediate"),"EX","Executive Level/ Director")</f>
        <v>Senior Level/ Intermediate</v>
      </c>
      <c r="D192" s="14" t="str">
        <f>SUBSTITUTE(SUBSTITUTE(SUBSTITUTE(SUBSTITUTE(ds_salaries!D192,"PT","Part Time"),"FT","Full Time"),"CT","Contract"),"FL","Freelance")</f>
        <v>Full Time</v>
      </c>
      <c r="E192" s="14" t="s">
        <v>79</v>
      </c>
      <c r="F192" s="14">
        <v>152000</v>
      </c>
      <c r="G192" s="14" t="s">
        <v>19</v>
      </c>
      <c r="H192" s="14">
        <v>152000</v>
      </c>
      <c r="I192" s="14" t="s">
        <v>29</v>
      </c>
      <c r="J192" s="14">
        <v>100</v>
      </c>
      <c r="K192" s="14" t="s">
        <v>38</v>
      </c>
      <c r="L192" s="19" t="str">
        <f>SUBSTITUTE(SUBSTITUTE(SUBSTITUTE(ds_salaries!L192,"L","Large"),"S","Small"),"M","Medium")</f>
        <v>Large</v>
      </c>
      <c r="M192" s="14" t="str">
        <f>IF(Table2[[#This Row],[Remote Ratio]]=0,"No remote",IF(Table2[[#This Row],[Remote Ratio]]=50,"Partially remote","Fully Remote"))</f>
        <v>Fully Remote</v>
      </c>
    </row>
    <row r="193" spans="1:13" x14ac:dyDescent="0.25">
      <c r="A193" s="18">
        <v>191</v>
      </c>
      <c r="B193" s="13">
        <v>2021</v>
      </c>
      <c r="C193" s="13" t="str">
        <f>SUBSTITUTE(SUBSTITUTE(SUBSTITUTE(SUBSTITUTE(ds_salaries!C193,"MI","Junior Level/ Mid"),"EN","Entry Level"),"SE","Senior Level/ Intermediate"),"EX","Executive Level/ Director")</f>
        <v>Entry Level</v>
      </c>
      <c r="D193" s="14" t="str">
        <f>SUBSTITUTE(SUBSTITUTE(SUBSTITUTE(SUBSTITUTE(ds_salaries!D193,"PT","Part Time"),"FT","Full Time"),"CT","Contract"),"FL","Freelance")</f>
        <v>Full Time</v>
      </c>
      <c r="E193" s="13" t="s">
        <v>28</v>
      </c>
      <c r="F193" s="13">
        <v>21844</v>
      </c>
      <c r="G193" s="13" t="s">
        <v>19</v>
      </c>
      <c r="H193" s="13">
        <v>21844</v>
      </c>
      <c r="I193" s="13" t="s">
        <v>114</v>
      </c>
      <c r="J193" s="13">
        <v>50</v>
      </c>
      <c r="K193" s="13" t="s">
        <v>114</v>
      </c>
      <c r="L193" s="19" t="str">
        <f>SUBSTITUTE(SUBSTITUTE(SUBSTITUTE(ds_salaries!L193,"L","Large"),"S","Small"),"M","Medium")</f>
        <v>Medium</v>
      </c>
      <c r="M193" s="14" t="str">
        <f>IF(Table2[[#This Row],[Remote Ratio]]=0,"No remote",IF(Table2[[#This Row],[Remote Ratio]]=50,"Partially remote","Fully Remote"))</f>
        <v>Partially remote</v>
      </c>
    </row>
    <row r="194" spans="1:13" x14ac:dyDescent="0.25">
      <c r="A194" s="17">
        <v>192</v>
      </c>
      <c r="B194" s="14">
        <v>2021</v>
      </c>
      <c r="C194" s="13" t="str">
        <f>SUBSTITUTE(SUBSTITUTE(SUBSTITUTE(SUBSTITUTE(ds_salaries!C194,"MI","Junior Level/ Mid"),"EN","Entry Level"),"SE","Senior Level/ Intermediate"),"EX","Executive Level/ Director")</f>
        <v>Junior Level/ Mid</v>
      </c>
      <c r="D194" s="14" t="str">
        <f>SUBSTITUTE(SUBSTITUTE(SUBSTITUTE(SUBSTITUTE(ds_salaries!D194,"PT","Part Time"),"FT","Full Time"),"CT","Contract"),"FL","Freelance")</f>
        <v>Full Time</v>
      </c>
      <c r="E194" s="14" t="s">
        <v>22</v>
      </c>
      <c r="F194" s="14">
        <v>18000</v>
      </c>
      <c r="G194" s="14" t="s">
        <v>19</v>
      </c>
      <c r="H194" s="14">
        <v>18000</v>
      </c>
      <c r="I194" s="14" t="s">
        <v>115</v>
      </c>
      <c r="J194" s="14">
        <v>0</v>
      </c>
      <c r="K194" s="14" t="s">
        <v>115</v>
      </c>
      <c r="L194" s="19" t="str">
        <f>SUBSTITUTE(SUBSTITUTE(SUBSTITUTE(ds_salaries!L194,"L","Large"),"S","Small"),"M","Medium")</f>
        <v>Small</v>
      </c>
      <c r="M194" s="14" t="str">
        <f>IF(Table2[[#This Row],[Remote Ratio]]=0,"No remote",IF(Table2[[#This Row],[Remote Ratio]]=50,"Partially remote","Fully Remote"))</f>
        <v>No remote</v>
      </c>
    </row>
    <row r="195" spans="1:13" x14ac:dyDescent="0.25">
      <c r="A195" s="18">
        <v>193</v>
      </c>
      <c r="B195" s="13">
        <v>2021</v>
      </c>
      <c r="C195" s="13" t="str">
        <f>SUBSTITUTE(SUBSTITUTE(SUBSTITUTE(SUBSTITUTE(ds_salaries!C195,"MI","Junior Level/ Mid"),"EN","Entry Level"),"SE","Senior Level/ Intermediate"),"EX","Executive Level/ Director")</f>
        <v>Senior Level/ Intermediate</v>
      </c>
      <c r="D195" s="14" t="str">
        <f>SUBSTITUTE(SUBSTITUTE(SUBSTITUTE(SUBSTITUTE(ds_salaries!D195,"PT","Part Time"),"FT","Full Time"),"CT","Contract"),"FL","Freelance")</f>
        <v>Full Time</v>
      </c>
      <c r="E195" s="13" t="s">
        <v>79</v>
      </c>
      <c r="F195" s="13">
        <v>174000</v>
      </c>
      <c r="G195" s="13" t="s">
        <v>19</v>
      </c>
      <c r="H195" s="13">
        <v>174000</v>
      </c>
      <c r="I195" s="13" t="s">
        <v>29</v>
      </c>
      <c r="J195" s="13">
        <v>100</v>
      </c>
      <c r="K195" s="13" t="s">
        <v>29</v>
      </c>
      <c r="L195" s="19" t="str">
        <f>SUBSTITUTE(SUBSTITUTE(SUBSTITUTE(ds_salaries!L195,"L","Large"),"S","Small"),"M","Medium")</f>
        <v>Large</v>
      </c>
      <c r="M195" s="14" t="str">
        <f>IF(Table2[[#This Row],[Remote Ratio]]=0,"No remote",IF(Table2[[#This Row],[Remote Ratio]]=50,"Partially remote","Fully Remote"))</f>
        <v>Fully Remote</v>
      </c>
    </row>
    <row r="196" spans="1:13" x14ac:dyDescent="0.25">
      <c r="A196" s="17">
        <v>194</v>
      </c>
      <c r="B196" s="14">
        <v>2021</v>
      </c>
      <c r="C196" s="13" t="str">
        <f>SUBSTITUTE(SUBSTITUTE(SUBSTITUTE(SUBSTITUTE(ds_salaries!C196,"MI","Junior Level/ Mid"),"EN","Entry Level"),"SE","Senior Level/ Intermediate"),"EX","Executive Level/ Director")</f>
        <v>Senior Level/ Intermediate</v>
      </c>
      <c r="D196" s="14" t="str">
        <f>SUBSTITUTE(SUBSTITUTE(SUBSTITUTE(SUBSTITUTE(ds_salaries!D196,"PT","Part Time"),"FT","Full Time"),"CT","Contract"),"FL","Freelance")</f>
        <v>Full Time</v>
      </c>
      <c r="E196" s="14" t="s">
        <v>55</v>
      </c>
      <c r="F196" s="14">
        <v>120500</v>
      </c>
      <c r="G196" s="14" t="s">
        <v>61</v>
      </c>
      <c r="H196" s="14">
        <v>96113</v>
      </c>
      <c r="I196" s="14" t="s">
        <v>62</v>
      </c>
      <c r="J196" s="14">
        <v>50</v>
      </c>
      <c r="K196" s="14" t="s">
        <v>62</v>
      </c>
      <c r="L196" s="19" t="str">
        <f>SUBSTITUTE(SUBSTITUTE(SUBSTITUTE(ds_salaries!L196,"L","Large"),"S","Small"),"M","Medium")</f>
        <v>Large</v>
      </c>
      <c r="M196" s="14" t="str">
        <f>IF(Table2[[#This Row],[Remote Ratio]]=0,"No remote",IF(Table2[[#This Row],[Remote Ratio]]=50,"Partially remote","Fully Remote"))</f>
        <v>Partially remote</v>
      </c>
    </row>
    <row r="197" spans="1:13" x14ac:dyDescent="0.25">
      <c r="A197" s="18">
        <v>195</v>
      </c>
      <c r="B197" s="13">
        <v>2021</v>
      </c>
      <c r="C197" s="13" t="str">
        <f>SUBSTITUTE(SUBSTITUTE(SUBSTITUTE(SUBSTITUTE(ds_salaries!C197,"MI","Junior Level/ Mid"),"EN","Entry Level"),"SE","Senior Level/ Intermediate"),"EX","Executive Level/ Director")</f>
        <v>Junior Level/ Mid</v>
      </c>
      <c r="D197" s="14" t="str">
        <f>SUBSTITUTE(SUBSTITUTE(SUBSTITUTE(SUBSTITUTE(ds_salaries!D197,"PT","Part Time"),"FT","Full Time"),"CT","Contract"),"FL","Freelance")</f>
        <v>Full Time</v>
      </c>
      <c r="E197" s="13" t="s">
        <v>13</v>
      </c>
      <c r="F197" s="13">
        <v>147000</v>
      </c>
      <c r="G197" s="13" t="s">
        <v>19</v>
      </c>
      <c r="H197" s="13">
        <v>147000</v>
      </c>
      <c r="I197" s="13" t="s">
        <v>29</v>
      </c>
      <c r="J197" s="13">
        <v>50</v>
      </c>
      <c r="K197" s="13" t="s">
        <v>29</v>
      </c>
      <c r="L197" s="19" t="str">
        <f>SUBSTITUTE(SUBSTITUTE(SUBSTITUTE(ds_salaries!L197,"L","Large"),"S","Small"),"M","Medium")</f>
        <v>Large</v>
      </c>
      <c r="M197" s="14" t="str">
        <f>IF(Table2[[#This Row],[Remote Ratio]]=0,"No remote",IF(Table2[[#This Row],[Remote Ratio]]=50,"Partially remote","Fully Remote"))</f>
        <v>Partially remote</v>
      </c>
    </row>
    <row r="198" spans="1:13" x14ac:dyDescent="0.25">
      <c r="A198" s="17">
        <v>196</v>
      </c>
      <c r="B198" s="14">
        <v>2021</v>
      </c>
      <c r="C198" s="13" t="str">
        <f>SUBSTITUTE(SUBSTITUTE(SUBSTITUTE(SUBSTITUTE(ds_salaries!C198,"MI","Junior Level/ Mid"),"EN","Entry Level"),"SE","Senior Level/ Intermediate"),"EX","Executive Level/ Director")</f>
        <v>Entry Level</v>
      </c>
      <c r="D198" s="14" t="str">
        <f>SUBSTITUTE(SUBSTITUTE(SUBSTITUTE(SUBSTITUTE(ds_salaries!D198,"PT","Part Time"),"FT","Full Time"),"CT","Contract"),"FL","Freelance")</f>
        <v>Full Time</v>
      </c>
      <c r="E198" s="14" t="s">
        <v>51</v>
      </c>
      <c r="F198" s="14">
        <v>9272</v>
      </c>
      <c r="G198" s="14" t="s">
        <v>19</v>
      </c>
      <c r="H198" s="14">
        <v>9272</v>
      </c>
      <c r="I198" s="14" t="s">
        <v>116</v>
      </c>
      <c r="J198" s="14">
        <v>100</v>
      </c>
      <c r="K198" s="14" t="s">
        <v>116</v>
      </c>
      <c r="L198" s="19" t="str">
        <f>SUBSTITUTE(SUBSTITUTE(SUBSTITUTE(ds_salaries!L198,"L","Large"),"S","Small"),"M","Medium")</f>
        <v>Small</v>
      </c>
      <c r="M198" s="14" t="str">
        <f>IF(Table2[[#This Row],[Remote Ratio]]=0,"No remote",IF(Table2[[#This Row],[Remote Ratio]]=50,"Partially remote","Fully Remote"))</f>
        <v>Fully Remote</v>
      </c>
    </row>
    <row r="199" spans="1:13" x14ac:dyDescent="0.25">
      <c r="A199" s="18">
        <v>197</v>
      </c>
      <c r="B199" s="13">
        <v>2021</v>
      </c>
      <c r="C199" s="13" t="str">
        <f>SUBSTITUTE(SUBSTITUTE(SUBSTITUTE(SUBSTITUTE(ds_salaries!C199,"MI","Junior Level/ Mid"),"EN","Entry Level"),"SE","Senior Level/ Intermediate"),"EX","Executive Level/ Director")</f>
        <v>Senior Level/ Intermediate</v>
      </c>
      <c r="D199" s="14" t="str">
        <f>SUBSTITUTE(SUBSTITUTE(SUBSTITUTE(SUBSTITUTE(ds_salaries!D199,"PT","Part Time"),"FT","Full Time"),"CT","Contract"),"FL","Freelance")</f>
        <v>Full Time</v>
      </c>
      <c r="E199" s="13" t="s">
        <v>28</v>
      </c>
      <c r="F199" s="13">
        <v>1799997</v>
      </c>
      <c r="G199" s="13" t="s">
        <v>39</v>
      </c>
      <c r="H199" s="13">
        <v>24342</v>
      </c>
      <c r="I199" s="13" t="s">
        <v>40</v>
      </c>
      <c r="J199" s="13">
        <v>100</v>
      </c>
      <c r="K199" s="13" t="s">
        <v>40</v>
      </c>
      <c r="L199" s="19" t="str">
        <f>SUBSTITUTE(SUBSTITUTE(SUBSTITUTE(ds_salaries!L199,"L","Large"),"S","Small"),"M","Medium")</f>
        <v>Large</v>
      </c>
      <c r="M199" s="14" t="str">
        <f>IF(Table2[[#This Row],[Remote Ratio]]=0,"No remote",IF(Table2[[#This Row],[Remote Ratio]]=50,"Partially remote","Fully Remote"))</f>
        <v>Fully Remote</v>
      </c>
    </row>
    <row r="200" spans="1:13" x14ac:dyDescent="0.25">
      <c r="A200" s="17">
        <v>198</v>
      </c>
      <c r="B200" s="14">
        <v>2021</v>
      </c>
      <c r="C200" s="13" t="str">
        <f>SUBSTITUTE(SUBSTITUTE(SUBSTITUTE(SUBSTITUTE(ds_salaries!C200,"MI","Junior Level/ Mid"),"EN","Entry Level"),"SE","Senior Level/ Intermediate"),"EX","Executive Level/ Director")</f>
        <v>Senior Level/ Intermediate</v>
      </c>
      <c r="D200" s="14" t="str">
        <f>SUBSTITUTE(SUBSTITUTE(SUBSTITUTE(SUBSTITUTE(ds_salaries!D200,"PT","Part Time"),"FT","Full Time"),"CT","Contract"),"FL","Freelance")</f>
        <v>Full Time</v>
      </c>
      <c r="E200" s="14" t="s">
        <v>79</v>
      </c>
      <c r="F200" s="14">
        <v>4000000</v>
      </c>
      <c r="G200" s="14" t="s">
        <v>39</v>
      </c>
      <c r="H200" s="14">
        <v>54094</v>
      </c>
      <c r="I200" s="14" t="s">
        <v>40</v>
      </c>
      <c r="J200" s="14">
        <v>50</v>
      </c>
      <c r="K200" s="14" t="s">
        <v>29</v>
      </c>
      <c r="L200" s="19" t="str">
        <f>SUBSTITUTE(SUBSTITUTE(SUBSTITUTE(ds_salaries!L200,"L","Large"),"S","Small"),"M","Medium")</f>
        <v>Large</v>
      </c>
      <c r="M200" s="14" t="str">
        <f>IF(Table2[[#This Row],[Remote Ratio]]=0,"No remote",IF(Table2[[#This Row],[Remote Ratio]]=50,"Partially remote","Fully Remote"))</f>
        <v>Partially remote</v>
      </c>
    </row>
    <row r="201" spans="1:13" x14ac:dyDescent="0.25">
      <c r="A201" s="18">
        <v>199</v>
      </c>
      <c r="B201" s="13">
        <v>2021</v>
      </c>
      <c r="C201" s="13" t="str">
        <f>SUBSTITUTE(SUBSTITUTE(SUBSTITUTE(SUBSTITUTE(ds_salaries!C201,"MI","Junior Level/ Mid"),"EN","Entry Level"),"SE","Senior Level/ Intermediate"),"EX","Executive Level/ Director")</f>
        <v>Entry Level</v>
      </c>
      <c r="D201" s="14" t="str">
        <f>SUBSTITUTE(SUBSTITUTE(SUBSTITUTE(SUBSTITUTE(ds_salaries!D201,"PT","Part Time"),"FT","Full Time"),"CT","Contract"),"FL","Freelance")</f>
        <v>Full Time</v>
      </c>
      <c r="E201" s="13" t="s">
        <v>46</v>
      </c>
      <c r="F201" s="13">
        <v>90000</v>
      </c>
      <c r="G201" s="13" t="s">
        <v>19</v>
      </c>
      <c r="H201" s="13">
        <v>90000</v>
      </c>
      <c r="I201" s="13" t="s">
        <v>29</v>
      </c>
      <c r="J201" s="13">
        <v>100</v>
      </c>
      <c r="K201" s="13" t="s">
        <v>29</v>
      </c>
      <c r="L201" s="19" t="str">
        <f>SUBSTITUTE(SUBSTITUTE(SUBSTITUTE(ds_salaries!L201,"L","Large"),"S","Small"),"M","Medium")</f>
        <v>Small</v>
      </c>
      <c r="M201" s="14" t="str">
        <f>IF(Table2[[#This Row],[Remote Ratio]]=0,"No remote",IF(Table2[[#This Row],[Remote Ratio]]=50,"Partially remote","Fully Remote"))</f>
        <v>Fully Remote</v>
      </c>
    </row>
    <row r="202" spans="1:13" x14ac:dyDescent="0.25">
      <c r="A202" s="17">
        <v>200</v>
      </c>
      <c r="B202" s="14">
        <v>2021</v>
      </c>
      <c r="C202" s="13" t="str">
        <f>SUBSTITUTE(SUBSTITUTE(SUBSTITUTE(SUBSTITUTE(ds_salaries!C202,"MI","Junior Level/ Mid"),"EN","Entry Level"),"SE","Senior Level/ Intermediate"),"EX","Executive Level/ Director")</f>
        <v>Junior Level/ Mid</v>
      </c>
      <c r="D202" s="14" t="str">
        <f>SUBSTITUTE(SUBSTITUTE(SUBSTITUTE(SUBSTITUTE(ds_salaries!D202,"PT","Part Time"),"FT","Full Time"),"CT","Contract"),"FL","Freelance")</f>
        <v>Full Time</v>
      </c>
      <c r="E202" s="14" t="s">
        <v>13</v>
      </c>
      <c r="F202" s="14">
        <v>52000</v>
      </c>
      <c r="G202" s="14" t="s">
        <v>14</v>
      </c>
      <c r="H202" s="14">
        <v>61467</v>
      </c>
      <c r="I202" s="14" t="s">
        <v>15</v>
      </c>
      <c r="J202" s="14">
        <v>50</v>
      </c>
      <c r="K202" s="14" t="s">
        <v>64</v>
      </c>
      <c r="L202" s="19" t="str">
        <f>SUBSTITUTE(SUBSTITUTE(SUBSTITUTE(ds_salaries!L202,"L","Large"),"S","Small"),"M","Medium")</f>
        <v>Medium</v>
      </c>
      <c r="M202" s="14" t="str">
        <f>IF(Table2[[#This Row],[Remote Ratio]]=0,"No remote",IF(Table2[[#This Row],[Remote Ratio]]=50,"Partially remote","Fully Remote"))</f>
        <v>Partially remote</v>
      </c>
    </row>
    <row r="203" spans="1:13" x14ac:dyDescent="0.25">
      <c r="A203" s="18">
        <v>201</v>
      </c>
      <c r="B203" s="13">
        <v>2021</v>
      </c>
      <c r="C203" s="13" t="str">
        <f>SUBSTITUTE(SUBSTITUTE(SUBSTITUTE(SUBSTITUTE(ds_salaries!C203,"MI","Junior Level/ Mid"),"EN","Entry Level"),"SE","Senior Level/ Intermediate"),"EX","Executive Level/ Director")</f>
        <v>Senior Level/ Intermediate</v>
      </c>
      <c r="D203" s="14" t="str">
        <f>SUBSTITUTE(SUBSTITUTE(SUBSTITUTE(SUBSTITUTE(ds_salaries!D203,"PT","Part Time"),"FT","Full Time"),"CT","Contract"),"FL","Freelance")</f>
        <v>Full Time</v>
      </c>
      <c r="E203" s="13" t="s">
        <v>68</v>
      </c>
      <c r="F203" s="13">
        <v>195000</v>
      </c>
      <c r="G203" s="13" t="s">
        <v>19</v>
      </c>
      <c r="H203" s="13">
        <v>195000</v>
      </c>
      <c r="I203" s="13" t="s">
        <v>29</v>
      </c>
      <c r="J203" s="13">
        <v>100</v>
      </c>
      <c r="K203" s="13" t="s">
        <v>29</v>
      </c>
      <c r="L203" s="19" t="str">
        <f>SUBSTITUTE(SUBSTITUTE(SUBSTITUTE(ds_salaries!L203,"L","Large"),"S","Small"),"M","Medium")</f>
        <v>Medium</v>
      </c>
      <c r="M203" s="14" t="str">
        <f>IF(Table2[[#This Row],[Remote Ratio]]=0,"No remote",IF(Table2[[#This Row],[Remote Ratio]]=50,"Partially remote","Fully Remote"))</f>
        <v>Fully Remote</v>
      </c>
    </row>
    <row r="204" spans="1:13" x14ac:dyDescent="0.25">
      <c r="A204" s="17">
        <v>202</v>
      </c>
      <c r="B204" s="14">
        <v>2021</v>
      </c>
      <c r="C204" s="13" t="str">
        <f>SUBSTITUTE(SUBSTITUTE(SUBSTITUTE(SUBSTITUTE(ds_salaries!C204,"MI","Junior Level/ Mid"),"EN","Entry Level"),"SE","Senior Level/ Intermediate"),"EX","Executive Level/ Director")</f>
        <v>Junior Level/ Mid</v>
      </c>
      <c r="D204" s="14" t="str">
        <f>SUBSTITUTE(SUBSTITUTE(SUBSTITUTE(SUBSTITUTE(ds_salaries!D204,"PT","Part Time"),"FT","Full Time"),"CT","Contract"),"FL","Freelance")</f>
        <v>Full Time</v>
      </c>
      <c r="E204" s="14" t="s">
        <v>13</v>
      </c>
      <c r="F204" s="14">
        <v>32000</v>
      </c>
      <c r="G204" s="14" t="s">
        <v>14</v>
      </c>
      <c r="H204" s="14">
        <v>37825</v>
      </c>
      <c r="I204" s="14" t="s">
        <v>67</v>
      </c>
      <c r="J204" s="14">
        <v>100</v>
      </c>
      <c r="K204" s="14" t="s">
        <v>67</v>
      </c>
      <c r="L204" s="19" t="str">
        <f>SUBSTITUTE(SUBSTITUTE(SUBSTITUTE(ds_salaries!L204,"L","Large"),"S","Small"),"M","Medium")</f>
        <v>Large</v>
      </c>
      <c r="M204" s="14" t="str">
        <f>IF(Table2[[#This Row],[Remote Ratio]]=0,"No remote",IF(Table2[[#This Row],[Remote Ratio]]=50,"Partially remote","Fully Remote"))</f>
        <v>Fully Remote</v>
      </c>
    </row>
    <row r="205" spans="1:13" x14ac:dyDescent="0.25">
      <c r="A205" s="18">
        <v>203</v>
      </c>
      <c r="B205" s="13">
        <v>2021</v>
      </c>
      <c r="C205" s="13" t="str">
        <f>SUBSTITUTE(SUBSTITUTE(SUBSTITUTE(SUBSTITUTE(ds_salaries!C205,"MI","Junior Level/ Mid"),"EN","Entry Level"),"SE","Senior Level/ Intermediate"),"EX","Executive Level/ Director")</f>
        <v>Senior Level/ Intermediate</v>
      </c>
      <c r="D205" s="14" t="str">
        <f>SUBSTITUTE(SUBSTITUTE(SUBSTITUTE(SUBSTITUTE(ds_salaries!D205,"PT","Part Time"),"FT","Full Time"),"CT","Contract"),"FL","Freelance")</f>
        <v>Full Time</v>
      </c>
      <c r="E205" s="13" t="s">
        <v>55</v>
      </c>
      <c r="F205" s="13">
        <v>50000</v>
      </c>
      <c r="G205" s="13" t="s">
        <v>19</v>
      </c>
      <c r="H205" s="13">
        <v>50000</v>
      </c>
      <c r="I205" s="13" t="s">
        <v>38</v>
      </c>
      <c r="J205" s="13">
        <v>100</v>
      </c>
      <c r="K205" s="13" t="s">
        <v>29</v>
      </c>
      <c r="L205" s="19" t="str">
        <f>SUBSTITUTE(SUBSTITUTE(SUBSTITUTE(ds_salaries!L205,"L","Large"),"S","Small"),"M","Medium")</f>
        <v>Small</v>
      </c>
      <c r="M205" s="14" t="str">
        <f>IF(Table2[[#This Row],[Remote Ratio]]=0,"No remote",IF(Table2[[#This Row],[Remote Ratio]]=50,"Partially remote","Fully Remote"))</f>
        <v>Fully Remote</v>
      </c>
    </row>
    <row r="206" spans="1:13" x14ac:dyDescent="0.25">
      <c r="A206" s="17">
        <v>204</v>
      </c>
      <c r="B206" s="14">
        <v>2021</v>
      </c>
      <c r="C206" s="13" t="str">
        <f>SUBSTITUTE(SUBSTITUTE(SUBSTITUTE(SUBSTITUTE(ds_salaries!C206,"MI","Junior Level/ Mid"),"EN","Entry Level"),"SE","Senior Level/ Intermediate"),"EX","Executive Level/ Director")</f>
        <v>Junior Level/ Mid</v>
      </c>
      <c r="D206" s="14" t="str">
        <f>SUBSTITUTE(SUBSTITUTE(SUBSTITUTE(SUBSTITUTE(ds_salaries!D206,"PT","Part Time"),"FT","Full Time"),"CT","Contract"),"FL","Freelance")</f>
        <v>Full Time</v>
      </c>
      <c r="E206" s="14" t="s">
        <v>13</v>
      </c>
      <c r="F206" s="14">
        <v>160000</v>
      </c>
      <c r="G206" s="14" t="s">
        <v>19</v>
      </c>
      <c r="H206" s="14">
        <v>160000</v>
      </c>
      <c r="I206" s="14" t="s">
        <v>29</v>
      </c>
      <c r="J206" s="14">
        <v>100</v>
      </c>
      <c r="K206" s="14" t="s">
        <v>29</v>
      </c>
      <c r="L206" s="19" t="str">
        <f>SUBSTITUTE(SUBSTITUTE(SUBSTITUTE(ds_salaries!L206,"L","Large"),"S","Small"),"M","Medium")</f>
        <v>Large</v>
      </c>
      <c r="M206" s="14" t="str">
        <f>IF(Table2[[#This Row],[Remote Ratio]]=0,"No remote",IF(Table2[[#This Row],[Remote Ratio]]=50,"Partially remote","Fully Remote"))</f>
        <v>Fully Remote</v>
      </c>
    </row>
    <row r="207" spans="1:13" x14ac:dyDescent="0.25">
      <c r="A207" s="18">
        <v>205</v>
      </c>
      <c r="B207" s="13">
        <v>2021</v>
      </c>
      <c r="C207" s="13" t="str">
        <f>SUBSTITUTE(SUBSTITUTE(SUBSTITUTE(SUBSTITUTE(ds_salaries!C207,"MI","Junior Level/ Mid"),"EN","Entry Level"),"SE","Senior Level/ Intermediate"),"EX","Executive Level/ Director")</f>
        <v>Junior Level/ Mid</v>
      </c>
      <c r="D207" s="14" t="str">
        <f>SUBSTITUTE(SUBSTITUTE(SUBSTITUTE(SUBSTITUTE(ds_salaries!D207,"PT","Part Time"),"FT","Full Time"),"CT","Contract"),"FL","Freelance")</f>
        <v>Full Time</v>
      </c>
      <c r="E207" s="13" t="s">
        <v>13</v>
      </c>
      <c r="F207" s="13">
        <v>69600</v>
      </c>
      <c r="G207" s="13" t="s">
        <v>117</v>
      </c>
      <c r="H207" s="13">
        <v>12901</v>
      </c>
      <c r="I207" s="13" t="s">
        <v>91</v>
      </c>
      <c r="J207" s="13">
        <v>0</v>
      </c>
      <c r="K207" s="13" t="s">
        <v>91</v>
      </c>
      <c r="L207" s="19" t="str">
        <f>SUBSTITUTE(SUBSTITUTE(SUBSTITUTE(ds_salaries!L207,"L","Large"),"S","Small"),"M","Medium")</f>
        <v>Small</v>
      </c>
      <c r="M207" s="14" t="str">
        <f>IF(Table2[[#This Row],[Remote Ratio]]=0,"No remote",IF(Table2[[#This Row],[Remote Ratio]]=50,"Partially remote","Fully Remote"))</f>
        <v>No remote</v>
      </c>
    </row>
    <row r="208" spans="1:13" x14ac:dyDescent="0.25">
      <c r="A208" s="17">
        <v>206</v>
      </c>
      <c r="B208" s="14">
        <v>2021</v>
      </c>
      <c r="C208" s="13" t="str">
        <f>SUBSTITUTE(SUBSTITUTE(SUBSTITUTE(SUBSTITUTE(ds_salaries!C208,"MI","Junior Level/ Mid"),"EN","Entry Level"),"SE","Senior Level/ Intermediate"),"EX","Executive Level/ Director")</f>
        <v>Senior Level/ Intermediate</v>
      </c>
      <c r="D208" s="14" t="str">
        <f>SUBSTITUTE(SUBSTITUTE(SUBSTITUTE(SUBSTITUTE(ds_salaries!D208,"PT","Part Time"),"FT","Full Time"),"CT","Contract"),"FL","Freelance")</f>
        <v>Full Time</v>
      </c>
      <c r="E208" s="14" t="s">
        <v>28</v>
      </c>
      <c r="F208" s="14">
        <v>200000</v>
      </c>
      <c r="G208" s="14" t="s">
        <v>19</v>
      </c>
      <c r="H208" s="14">
        <v>200000</v>
      </c>
      <c r="I208" s="14" t="s">
        <v>29</v>
      </c>
      <c r="J208" s="14">
        <v>100</v>
      </c>
      <c r="K208" s="14" t="s">
        <v>29</v>
      </c>
      <c r="L208" s="19" t="str">
        <f>SUBSTITUTE(SUBSTITUTE(SUBSTITUTE(ds_salaries!L208,"L","Large"),"S","Small"),"M","Medium")</f>
        <v>Large</v>
      </c>
      <c r="M208" s="14" t="str">
        <f>IF(Table2[[#This Row],[Remote Ratio]]=0,"No remote",IF(Table2[[#This Row],[Remote Ratio]]=50,"Partially remote","Fully Remote"))</f>
        <v>Fully Remote</v>
      </c>
    </row>
    <row r="209" spans="1:13" x14ac:dyDescent="0.25">
      <c r="A209" s="18">
        <v>207</v>
      </c>
      <c r="B209" s="13">
        <v>2021</v>
      </c>
      <c r="C209" s="13" t="str">
        <f>SUBSTITUTE(SUBSTITUTE(SUBSTITUTE(SUBSTITUTE(ds_salaries!C209,"MI","Junior Level/ Mid"),"EN","Entry Level"),"SE","Senior Level/ Intermediate"),"EX","Executive Level/ Director")</f>
        <v>Senior Level/ Intermediate</v>
      </c>
      <c r="D209" s="14" t="str">
        <f>SUBSTITUTE(SUBSTITUTE(SUBSTITUTE(SUBSTITUTE(ds_salaries!D209,"PT","Part Time"),"FT","Full Time"),"CT","Contract"),"FL","Freelance")</f>
        <v>Full Time</v>
      </c>
      <c r="E209" s="13" t="s">
        <v>43</v>
      </c>
      <c r="F209" s="13">
        <v>165000</v>
      </c>
      <c r="G209" s="13" t="s">
        <v>19</v>
      </c>
      <c r="H209" s="13">
        <v>165000</v>
      </c>
      <c r="I209" s="13" t="s">
        <v>29</v>
      </c>
      <c r="J209" s="13">
        <v>0</v>
      </c>
      <c r="K209" s="13" t="s">
        <v>29</v>
      </c>
      <c r="L209" s="19" t="str">
        <f>SUBSTITUTE(SUBSTITUTE(SUBSTITUTE(ds_salaries!L209,"L","Large"),"S","Small"),"M","Medium")</f>
        <v>Medium</v>
      </c>
      <c r="M209" s="14" t="str">
        <f>IF(Table2[[#This Row],[Remote Ratio]]=0,"No remote",IF(Table2[[#This Row],[Remote Ratio]]=50,"Partially remote","Fully Remote"))</f>
        <v>No remote</v>
      </c>
    </row>
    <row r="210" spans="1:13" x14ac:dyDescent="0.25">
      <c r="A210" s="17">
        <v>208</v>
      </c>
      <c r="B210" s="14">
        <v>2021</v>
      </c>
      <c r="C210" s="13" t="str">
        <f>SUBSTITUTE(SUBSTITUTE(SUBSTITUTE(SUBSTITUTE(ds_salaries!C210,"MI","Junior Level/ Mid"),"EN","Entry Level"),"SE","Senior Level/ Intermediate"),"EX","Executive Level/ Director")</f>
        <v>Junior Level/ Mid</v>
      </c>
      <c r="D210" s="14" t="str">
        <f>SUBSTITUTE(SUBSTITUTE(SUBSTITUTE(SUBSTITUTE(ds_salaries!D210,"PT","Part Time"),"FT","Full Time"),"CT","Contract"),"FL","Freelance")</f>
        <v>Freelance</v>
      </c>
      <c r="E210" s="14" t="s">
        <v>43</v>
      </c>
      <c r="F210" s="14">
        <v>20000</v>
      </c>
      <c r="G210" s="14" t="s">
        <v>19</v>
      </c>
      <c r="H210" s="14">
        <v>20000</v>
      </c>
      <c r="I210" s="14" t="s">
        <v>77</v>
      </c>
      <c r="J210" s="14">
        <v>0</v>
      </c>
      <c r="K210" s="14" t="s">
        <v>29</v>
      </c>
      <c r="L210" s="19" t="str">
        <f>SUBSTITUTE(SUBSTITUTE(SUBSTITUTE(ds_salaries!L210,"L","Large"),"S","Small"),"M","Medium")</f>
        <v>Large</v>
      </c>
      <c r="M210" s="14" t="str">
        <f>IF(Table2[[#This Row],[Remote Ratio]]=0,"No remote",IF(Table2[[#This Row],[Remote Ratio]]=50,"Partially remote","Fully Remote"))</f>
        <v>No remote</v>
      </c>
    </row>
    <row r="211" spans="1:13" x14ac:dyDescent="0.25">
      <c r="A211" s="18">
        <v>209</v>
      </c>
      <c r="B211" s="13">
        <v>2021</v>
      </c>
      <c r="C211" s="13" t="str">
        <f>SUBSTITUTE(SUBSTITUTE(SUBSTITUTE(SUBSTITUTE(ds_salaries!C211,"MI","Junior Level/ Mid"),"EN","Entry Level"),"SE","Senior Level/ Intermediate"),"EX","Executive Level/ Director")</f>
        <v>Senior Level/ Intermediate</v>
      </c>
      <c r="D211" s="14" t="str">
        <f>SUBSTITUTE(SUBSTITUTE(SUBSTITUTE(SUBSTITUTE(ds_salaries!D211,"PT","Part Time"),"FT","Full Time"),"CT","Contract"),"FL","Freelance")</f>
        <v>Full Time</v>
      </c>
      <c r="E211" s="13" t="s">
        <v>105</v>
      </c>
      <c r="F211" s="13">
        <v>120000</v>
      </c>
      <c r="G211" s="13" t="s">
        <v>19</v>
      </c>
      <c r="H211" s="13">
        <v>120000</v>
      </c>
      <c r="I211" s="13" t="s">
        <v>29</v>
      </c>
      <c r="J211" s="13">
        <v>0</v>
      </c>
      <c r="K211" s="13" t="s">
        <v>29</v>
      </c>
      <c r="L211" s="19" t="str">
        <f>SUBSTITUTE(SUBSTITUTE(SUBSTITUTE(ds_salaries!L211,"L","Large"),"S","Small"),"M","Medium")</f>
        <v>Large</v>
      </c>
      <c r="M211" s="14" t="str">
        <f>IF(Table2[[#This Row],[Remote Ratio]]=0,"No remote",IF(Table2[[#This Row],[Remote Ratio]]=50,"Partially remote","Fully Remote"))</f>
        <v>No remote</v>
      </c>
    </row>
    <row r="212" spans="1:13" x14ac:dyDescent="0.25">
      <c r="A212" s="17">
        <v>210</v>
      </c>
      <c r="B212" s="14">
        <v>2021</v>
      </c>
      <c r="C212" s="13" t="str">
        <f>SUBSTITUTE(SUBSTITUTE(SUBSTITUTE(SUBSTITUTE(ds_salaries!C212,"MI","Junior Level/ Mid"),"EN","Entry Level"),"SE","Senior Level/ Intermediate"),"EX","Executive Level/ Director")</f>
        <v>Junior Level/ Mid</v>
      </c>
      <c r="D212" s="14" t="str">
        <f>SUBSTITUTE(SUBSTITUTE(SUBSTITUTE(SUBSTITUTE(ds_salaries!D212,"PT","Part Time"),"FT","Full Time"),"CT","Contract"),"FL","Freelance")</f>
        <v>Full Time</v>
      </c>
      <c r="E212" s="14" t="s">
        <v>28</v>
      </c>
      <c r="F212" s="14">
        <v>21000</v>
      </c>
      <c r="G212" s="14" t="s">
        <v>14</v>
      </c>
      <c r="H212" s="14">
        <v>24823</v>
      </c>
      <c r="I212" s="14" t="s">
        <v>118</v>
      </c>
      <c r="J212" s="14">
        <v>50</v>
      </c>
      <c r="K212" s="14" t="s">
        <v>118</v>
      </c>
      <c r="L212" s="19" t="str">
        <f>SUBSTITUTE(SUBSTITUTE(SUBSTITUTE(ds_salaries!L212,"L","Large"),"S","Small"),"M","Medium")</f>
        <v>Large</v>
      </c>
      <c r="M212" s="14" t="str">
        <f>IF(Table2[[#This Row],[Remote Ratio]]=0,"No remote",IF(Table2[[#This Row],[Remote Ratio]]=50,"Partially remote","Fully Remote"))</f>
        <v>Partially remote</v>
      </c>
    </row>
    <row r="213" spans="1:13" x14ac:dyDescent="0.25">
      <c r="A213" s="18">
        <v>211</v>
      </c>
      <c r="B213" s="13">
        <v>2021</v>
      </c>
      <c r="C213" s="13" t="str">
        <f>SUBSTITUTE(SUBSTITUTE(SUBSTITUTE(SUBSTITUTE(ds_salaries!C213,"MI","Junior Level/ Mid"),"EN","Entry Level"),"SE","Senior Level/ Intermediate"),"EX","Executive Level/ Director")</f>
        <v>Junior Level/ Mid</v>
      </c>
      <c r="D213" s="14" t="str">
        <f>SUBSTITUTE(SUBSTITUTE(SUBSTITUTE(SUBSTITUTE(ds_salaries!D213,"PT","Part Time"),"FT","Full Time"),"CT","Contract"),"FL","Freelance")</f>
        <v>Full Time</v>
      </c>
      <c r="E213" s="13" t="s">
        <v>55</v>
      </c>
      <c r="F213" s="13">
        <v>48000</v>
      </c>
      <c r="G213" s="13" t="s">
        <v>14</v>
      </c>
      <c r="H213" s="13">
        <v>56738</v>
      </c>
      <c r="I213" s="13" t="s">
        <v>38</v>
      </c>
      <c r="J213" s="13">
        <v>50</v>
      </c>
      <c r="K213" s="13" t="s">
        <v>38</v>
      </c>
      <c r="L213" s="19" t="str">
        <f>SUBSTITUTE(SUBSTITUTE(SUBSTITUTE(ds_salaries!L213,"L","Large"),"S","Small"),"M","Medium")</f>
        <v>Small</v>
      </c>
      <c r="M213" s="14" t="str">
        <f>IF(Table2[[#This Row],[Remote Ratio]]=0,"No remote",IF(Table2[[#This Row],[Remote Ratio]]=50,"Partially remote","Fully Remote"))</f>
        <v>Partially remote</v>
      </c>
    </row>
    <row r="214" spans="1:13" x14ac:dyDescent="0.25">
      <c r="A214" s="17">
        <v>212</v>
      </c>
      <c r="B214" s="14">
        <v>2021</v>
      </c>
      <c r="C214" s="13" t="str">
        <f>SUBSTITUTE(SUBSTITUTE(SUBSTITUTE(SUBSTITUTE(ds_salaries!C214,"MI","Junior Level/ Mid"),"EN","Entry Level"),"SE","Senior Level/ Intermediate"),"EX","Executive Level/ Director")</f>
        <v>Junior Level/ Mid</v>
      </c>
      <c r="D214" s="14" t="str">
        <f>SUBSTITUTE(SUBSTITUTE(SUBSTITUTE(SUBSTITUTE(ds_salaries!D214,"PT","Part Time"),"FT","Full Time"),"CT","Contract"),"FL","Freelance")</f>
        <v>Full Time</v>
      </c>
      <c r="E214" s="14" t="s">
        <v>43</v>
      </c>
      <c r="F214" s="14">
        <v>48000</v>
      </c>
      <c r="G214" s="14" t="s">
        <v>23</v>
      </c>
      <c r="H214" s="14">
        <v>66022</v>
      </c>
      <c r="I214" s="14" t="s">
        <v>119</v>
      </c>
      <c r="J214" s="14">
        <v>50</v>
      </c>
      <c r="K214" s="14" t="s">
        <v>24</v>
      </c>
      <c r="L214" s="19" t="str">
        <f>SUBSTITUTE(SUBSTITUTE(SUBSTITUTE(ds_salaries!L214,"L","Large"),"S","Small"),"M","Medium")</f>
        <v>Small</v>
      </c>
      <c r="M214" s="14" t="str">
        <f>IF(Table2[[#This Row],[Remote Ratio]]=0,"No remote",IF(Table2[[#This Row],[Remote Ratio]]=50,"Partially remote","Fully Remote"))</f>
        <v>Partially remote</v>
      </c>
    </row>
    <row r="215" spans="1:13" x14ac:dyDescent="0.25">
      <c r="A215" s="18">
        <v>213</v>
      </c>
      <c r="B215" s="13">
        <v>2021</v>
      </c>
      <c r="C215" s="13" t="str">
        <f>SUBSTITUTE(SUBSTITUTE(SUBSTITUTE(SUBSTITUTE(ds_salaries!C215,"MI","Junior Level/ Mid"),"EN","Entry Level"),"SE","Senior Level/ Intermediate"),"EX","Executive Level/ Director")</f>
        <v>Entry Level</v>
      </c>
      <c r="D215" s="14" t="str">
        <f>SUBSTITUTE(SUBSTITUTE(SUBSTITUTE(SUBSTITUTE(ds_salaries!D215,"PT","Part Time"),"FT","Full Time"),"CT","Contract"),"FL","Freelance")</f>
        <v>Full Time</v>
      </c>
      <c r="E215" s="13" t="s">
        <v>22</v>
      </c>
      <c r="F215" s="13">
        <v>435000</v>
      </c>
      <c r="G215" s="13" t="s">
        <v>39</v>
      </c>
      <c r="H215" s="13">
        <v>5882</v>
      </c>
      <c r="I215" s="13" t="s">
        <v>40</v>
      </c>
      <c r="J215" s="13">
        <v>0</v>
      </c>
      <c r="K215" s="13" t="s">
        <v>120</v>
      </c>
      <c r="L215" s="19" t="str">
        <f>SUBSTITUTE(SUBSTITUTE(SUBSTITUTE(ds_salaries!L215,"L","Large"),"S","Small"),"M","Medium")</f>
        <v>Large</v>
      </c>
      <c r="M215" s="14" t="str">
        <f>IF(Table2[[#This Row],[Remote Ratio]]=0,"No remote",IF(Table2[[#This Row],[Remote Ratio]]=50,"Partially remote","Fully Remote"))</f>
        <v>No remote</v>
      </c>
    </row>
    <row r="216" spans="1:13" x14ac:dyDescent="0.25">
      <c r="A216" s="17">
        <v>214</v>
      </c>
      <c r="B216" s="14">
        <v>2021</v>
      </c>
      <c r="C216" s="13" t="str">
        <f>SUBSTITUTE(SUBSTITUTE(SUBSTITUTE(SUBSTITUTE(ds_salaries!C216,"MI","Junior Level/ Mid"),"EN","Entry Level"),"SE","Senior Level/ Intermediate"),"EX","Executive Level/ Director")</f>
        <v>Entry Level</v>
      </c>
      <c r="D216" s="14" t="str">
        <f>SUBSTITUTE(SUBSTITUTE(SUBSTITUTE(SUBSTITUTE(ds_salaries!D216,"PT","Part Time"),"FT","Full Time"),"CT","Contract"),"FL","Freelance")</f>
        <v>Full Time</v>
      </c>
      <c r="E216" s="14" t="s">
        <v>28</v>
      </c>
      <c r="F216" s="14">
        <v>21000</v>
      </c>
      <c r="G216" s="14" t="s">
        <v>14</v>
      </c>
      <c r="H216" s="14">
        <v>24823</v>
      </c>
      <c r="I216" s="14" t="s">
        <v>15</v>
      </c>
      <c r="J216" s="14">
        <v>50</v>
      </c>
      <c r="K216" s="14" t="s">
        <v>15</v>
      </c>
      <c r="L216" s="19" t="str">
        <f>SUBSTITUTE(SUBSTITUTE(SUBSTITUTE(ds_salaries!L216,"L","Large"),"S","Small"),"M","Medium")</f>
        <v>Medium</v>
      </c>
      <c r="M216" s="14" t="str">
        <f>IF(Table2[[#This Row],[Remote Ratio]]=0,"No remote",IF(Table2[[#This Row],[Remote Ratio]]=50,"Partially remote","Fully Remote"))</f>
        <v>Partially remote</v>
      </c>
    </row>
    <row r="217" spans="1:13" x14ac:dyDescent="0.25">
      <c r="A217" s="18">
        <v>215</v>
      </c>
      <c r="B217" s="13">
        <v>2021</v>
      </c>
      <c r="C217" s="13" t="str">
        <f>SUBSTITUTE(SUBSTITUTE(SUBSTITUTE(SUBSTITUTE(ds_salaries!C217,"MI","Junior Level/ Mid"),"EN","Entry Level"),"SE","Senior Level/ Intermediate"),"EX","Executive Level/ Director")</f>
        <v>Senior Level/ Intermediate</v>
      </c>
      <c r="D217" s="14" t="str">
        <f>SUBSTITUTE(SUBSTITUTE(SUBSTITUTE(SUBSTITUTE(ds_salaries!D217,"PT","Part Time"),"FT","Full Time"),"CT","Contract"),"FL","Freelance")</f>
        <v>Full Time</v>
      </c>
      <c r="E217" s="13" t="s">
        <v>97</v>
      </c>
      <c r="F217" s="13">
        <v>185000</v>
      </c>
      <c r="G217" s="13" t="s">
        <v>19</v>
      </c>
      <c r="H217" s="13">
        <v>185000</v>
      </c>
      <c r="I217" s="13" t="s">
        <v>29</v>
      </c>
      <c r="J217" s="13">
        <v>100</v>
      </c>
      <c r="K217" s="13" t="s">
        <v>29</v>
      </c>
      <c r="L217" s="19" t="str">
        <f>SUBSTITUTE(SUBSTITUTE(SUBSTITUTE(ds_salaries!L217,"L","Large"),"S","Small"),"M","Medium")</f>
        <v>Large</v>
      </c>
      <c r="M217" s="14" t="str">
        <f>IF(Table2[[#This Row],[Remote Ratio]]=0,"No remote",IF(Table2[[#This Row],[Remote Ratio]]=50,"Partially remote","Fully Remote"))</f>
        <v>Fully Remote</v>
      </c>
    </row>
    <row r="218" spans="1:13" x14ac:dyDescent="0.25">
      <c r="A218" s="17">
        <v>216</v>
      </c>
      <c r="B218" s="14">
        <v>2021</v>
      </c>
      <c r="C218" s="13" t="str">
        <f>SUBSTITUTE(SUBSTITUTE(SUBSTITUTE(SUBSTITUTE(ds_salaries!C218,"MI","Junior Level/ Mid"),"EN","Entry Level"),"SE","Senior Level/ Intermediate"),"EX","Executive Level/ Director")</f>
        <v>Entry Level</v>
      </c>
      <c r="D218" s="14" t="str">
        <f>SUBSTITUTE(SUBSTITUTE(SUBSTITUTE(SUBSTITUTE(ds_salaries!D218,"PT","Part Time"),"FT","Full Time"),"CT","Contract"),"FL","Freelance")</f>
        <v>Part Time</v>
      </c>
      <c r="E218" s="14" t="s">
        <v>74</v>
      </c>
      <c r="F218" s="14">
        <v>180000</v>
      </c>
      <c r="G218" s="14" t="s">
        <v>71</v>
      </c>
      <c r="H218" s="14">
        <v>28609</v>
      </c>
      <c r="I218" s="14" t="s">
        <v>72</v>
      </c>
      <c r="J218" s="14">
        <v>50</v>
      </c>
      <c r="K218" s="14" t="s">
        <v>72</v>
      </c>
      <c r="L218" s="19" t="str">
        <f>SUBSTITUTE(SUBSTITUTE(SUBSTITUTE(ds_salaries!L218,"L","Large"),"S","Small"),"M","Medium")</f>
        <v>Small</v>
      </c>
      <c r="M218" s="14" t="str">
        <f>IF(Table2[[#This Row],[Remote Ratio]]=0,"No remote",IF(Table2[[#This Row],[Remote Ratio]]=50,"Partially remote","Fully Remote"))</f>
        <v>Partially remote</v>
      </c>
    </row>
    <row r="219" spans="1:13" x14ac:dyDescent="0.25">
      <c r="A219" s="18">
        <v>217</v>
      </c>
      <c r="B219" s="13">
        <v>2021</v>
      </c>
      <c r="C219" s="13" t="str">
        <f>SUBSTITUTE(SUBSTITUTE(SUBSTITUTE(SUBSTITUTE(ds_salaries!C219,"MI","Junior Level/ Mid"),"EN","Entry Level"),"SE","Senior Level/ Intermediate"),"EX","Executive Level/ Director")</f>
        <v>Junior Level/ Mid</v>
      </c>
      <c r="D219" s="14" t="str">
        <f>SUBSTITUTE(SUBSTITUTE(SUBSTITUTE(SUBSTITUTE(ds_salaries!D219,"PT","Part Time"),"FT","Full Time"),"CT","Contract"),"FL","Freelance")</f>
        <v>Full Time</v>
      </c>
      <c r="E219" s="13" t="s">
        <v>13</v>
      </c>
      <c r="F219" s="13">
        <v>76760</v>
      </c>
      <c r="G219" s="13" t="s">
        <v>14</v>
      </c>
      <c r="H219" s="13">
        <v>90734</v>
      </c>
      <c r="I219" s="13" t="s">
        <v>15</v>
      </c>
      <c r="J219" s="13">
        <v>50</v>
      </c>
      <c r="K219" s="13" t="s">
        <v>15</v>
      </c>
      <c r="L219" s="19" t="str">
        <f>SUBSTITUTE(SUBSTITUTE(SUBSTITUTE(ds_salaries!L219,"L","Large"),"S","Small"),"M","Medium")</f>
        <v>Large</v>
      </c>
      <c r="M219" s="14" t="str">
        <f>IF(Table2[[#This Row],[Remote Ratio]]=0,"No remote",IF(Table2[[#This Row],[Remote Ratio]]=50,"Partially remote","Fully Remote"))</f>
        <v>Partially remote</v>
      </c>
    </row>
    <row r="220" spans="1:13" x14ac:dyDescent="0.25">
      <c r="A220" s="17">
        <v>218</v>
      </c>
      <c r="B220" s="14">
        <v>2021</v>
      </c>
      <c r="C220" s="13" t="str">
        <f>SUBSTITUTE(SUBSTITUTE(SUBSTITUTE(SUBSTITUTE(ds_salaries!C220,"MI","Junior Level/ Mid"),"EN","Entry Level"),"SE","Senior Level/ Intermediate"),"EX","Executive Level/ Director")</f>
        <v>Junior Level/ Mid</v>
      </c>
      <c r="D220" s="14" t="str">
        <f>SUBSTITUTE(SUBSTITUTE(SUBSTITUTE(SUBSTITUTE(ds_salaries!D220,"PT","Part Time"),"FT","Full Time"),"CT","Contract"),"FL","Freelance")</f>
        <v>Full Time</v>
      </c>
      <c r="E220" s="14" t="s">
        <v>28</v>
      </c>
      <c r="F220" s="14">
        <v>75000</v>
      </c>
      <c r="G220" s="14" t="s">
        <v>14</v>
      </c>
      <c r="H220" s="14">
        <v>88654</v>
      </c>
      <c r="I220" s="14" t="s">
        <v>102</v>
      </c>
      <c r="J220" s="14">
        <v>100</v>
      </c>
      <c r="K220" s="14" t="s">
        <v>102</v>
      </c>
      <c r="L220" s="19" t="str">
        <f>SUBSTITUTE(SUBSTITUTE(SUBSTITUTE(ds_salaries!L220,"L","Large"),"S","Small"),"M","Medium")</f>
        <v>Medium</v>
      </c>
      <c r="M220" s="14" t="str">
        <f>IF(Table2[[#This Row],[Remote Ratio]]=0,"No remote",IF(Table2[[#This Row],[Remote Ratio]]=50,"Partially remote","Fully Remote"))</f>
        <v>Fully Remote</v>
      </c>
    </row>
    <row r="221" spans="1:13" x14ac:dyDescent="0.25">
      <c r="A221" s="18">
        <v>219</v>
      </c>
      <c r="B221" s="13">
        <v>2021</v>
      </c>
      <c r="C221" s="13" t="str">
        <f>SUBSTITUTE(SUBSTITUTE(SUBSTITUTE(SUBSTITUTE(ds_salaries!C221,"MI","Junior Level/ Mid"),"EN","Entry Level"),"SE","Senior Level/ Intermediate"),"EX","Executive Level/ Director")</f>
        <v>Senior Level/ Intermediate</v>
      </c>
      <c r="D221" s="14" t="str">
        <f>SUBSTITUTE(SUBSTITUTE(SUBSTITUTE(SUBSTITUTE(ds_salaries!D221,"PT","Part Time"),"FT","Full Time"),"CT","Contract"),"FL","Freelance")</f>
        <v>Full Time</v>
      </c>
      <c r="E221" s="13" t="s">
        <v>105</v>
      </c>
      <c r="F221" s="13">
        <v>140000</v>
      </c>
      <c r="G221" s="13" t="s">
        <v>19</v>
      </c>
      <c r="H221" s="13">
        <v>140000</v>
      </c>
      <c r="I221" s="13" t="s">
        <v>29</v>
      </c>
      <c r="J221" s="13">
        <v>100</v>
      </c>
      <c r="K221" s="13" t="s">
        <v>29</v>
      </c>
      <c r="L221" s="19" t="str">
        <f>SUBSTITUTE(SUBSTITUTE(SUBSTITUTE(ds_salaries!L221,"L","Large"),"S","Small"),"M","Medium")</f>
        <v>Large</v>
      </c>
      <c r="M221" s="14" t="str">
        <f>IF(Table2[[#This Row],[Remote Ratio]]=0,"No remote",IF(Table2[[#This Row],[Remote Ratio]]=50,"Partially remote","Fully Remote"))</f>
        <v>Fully Remote</v>
      </c>
    </row>
    <row r="222" spans="1:13" x14ac:dyDescent="0.25">
      <c r="A222" s="17">
        <v>220</v>
      </c>
      <c r="B222" s="14">
        <v>2021</v>
      </c>
      <c r="C222" s="13" t="str">
        <f>SUBSTITUTE(SUBSTITUTE(SUBSTITUTE(SUBSTITUTE(ds_salaries!C222,"MI","Junior Level/ Mid"),"EN","Entry Level"),"SE","Senior Level/ Intermediate"),"EX","Executive Level/ Director")</f>
        <v>Junior Level/ Mid</v>
      </c>
      <c r="D222" s="14" t="str">
        <f>SUBSTITUTE(SUBSTITUTE(SUBSTITUTE(SUBSTITUTE(ds_salaries!D222,"PT","Part Time"),"FT","Full Time"),"CT","Contract"),"FL","Freelance")</f>
        <v>Full Time</v>
      </c>
      <c r="E222" s="14" t="s">
        <v>28</v>
      </c>
      <c r="F222" s="14">
        <v>180000</v>
      </c>
      <c r="G222" s="14" t="s">
        <v>85</v>
      </c>
      <c r="H222" s="14">
        <v>46597</v>
      </c>
      <c r="I222" s="14" t="s">
        <v>45</v>
      </c>
      <c r="J222" s="14">
        <v>100</v>
      </c>
      <c r="K222" s="14" t="s">
        <v>45</v>
      </c>
      <c r="L222" s="19" t="str">
        <f>SUBSTITUTE(SUBSTITUTE(SUBSTITUTE(ds_salaries!L222,"L","Large"),"S","Small"),"M","Medium")</f>
        <v>Large</v>
      </c>
      <c r="M222" s="14" t="str">
        <f>IF(Table2[[#This Row],[Remote Ratio]]=0,"No remote",IF(Table2[[#This Row],[Remote Ratio]]=50,"Partially remote","Fully Remote"))</f>
        <v>Fully Remote</v>
      </c>
    </row>
    <row r="223" spans="1:13" x14ac:dyDescent="0.25">
      <c r="A223" s="18">
        <v>221</v>
      </c>
      <c r="B223" s="13">
        <v>2021</v>
      </c>
      <c r="C223" s="13" t="str">
        <f>SUBSTITUTE(SUBSTITUTE(SUBSTITUTE(SUBSTITUTE(ds_salaries!C223,"MI","Junior Level/ Mid"),"EN","Entry Level"),"SE","Senior Level/ Intermediate"),"EX","Executive Level/ Director")</f>
        <v>Junior Level/ Mid</v>
      </c>
      <c r="D223" s="14" t="str">
        <f>SUBSTITUTE(SUBSTITUTE(SUBSTITUTE(SUBSTITUTE(ds_salaries!D223,"PT","Part Time"),"FT","Full Time"),"CT","Contract"),"FL","Freelance")</f>
        <v>Full Time</v>
      </c>
      <c r="E223" s="13" t="s">
        <v>13</v>
      </c>
      <c r="F223" s="13">
        <v>85000</v>
      </c>
      <c r="G223" s="13" t="s">
        <v>23</v>
      </c>
      <c r="H223" s="13">
        <v>116914</v>
      </c>
      <c r="I223" s="13" t="s">
        <v>24</v>
      </c>
      <c r="J223" s="13">
        <v>50</v>
      </c>
      <c r="K223" s="13" t="s">
        <v>24</v>
      </c>
      <c r="L223" s="19" t="str">
        <f>SUBSTITUTE(SUBSTITUTE(SUBSTITUTE(ds_salaries!L223,"L","Large"),"S","Small"),"M","Medium")</f>
        <v>Large</v>
      </c>
      <c r="M223" s="14" t="str">
        <f>IF(Table2[[#This Row],[Remote Ratio]]=0,"No remote",IF(Table2[[#This Row],[Remote Ratio]]=50,"Partially remote","Fully Remote"))</f>
        <v>Partially remote</v>
      </c>
    </row>
    <row r="224" spans="1:13" x14ac:dyDescent="0.25">
      <c r="A224" s="17">
        <v>222</v>
      </c>
      <c r="B224" s="14">
        <v>2021</v>
      </c>
      <c r="C224" s="13" t="str">
        <f>SUBSTITUTE(SUBSTITUTE(SUBSTITUTE(SUBSTITUTE(ds_salaries!C224,"MI","Junior Level/ Mid"),"EN","Entry Level"),"SE","Senior Level/ Intermediate"),"EX","Executive Level/ Director")</f>
        <v>Junior Level/ Mid</v>
      </c>
      <c r="D224" s="14" t="str">
        <f>SUBSTITUTE(SUBSTITUTE(SUBSTITUTE(SUBSTITUTE(ds_salaries!D224,"PT","Part Time"),"FT","Full Time"),"CT","Contract"),"FL","Freelance")</f>
        <v>Full Time</v>
      </c>
      <c r="E224" s="14" t="s">
        <v>13</v>
      </c>
      <c r="F224" s="14">
        <v>2500000</v>
      </c>
      <c r="G224" s="14" t="s">
        <v>39</v>
      </c>
      <c r="H224" s="14">
        <v>33808</v>
      </c>
      <c r="I224" s="14" t="s">
        <v>40</v>
      </c>
      <c r="J224" s="14">
        <v>0</v>
      </c>
      <c r="K224" s="14" t="s">
        <v>40</v>
      </c>
      <c r="L224" s="19" t="str">
        <f>SUBSTITUTE(SUBSTITUTE(SUBSTITUTE(ds_salaries!L224,"L","Large"),"S","Small"),"M","Medium")</f>
        <v>Medium</v>
      </c>
      <c r="M224" s="14" t="str">
        <f>IF(Table2[[#This Row],[Remote Ratio]]=0,"No remote",IF(Table2[[#This Row],[Remote Ratio]]=50,"Partially remote","Fully Remote"))</f>
        <v>No remote</v>
      </c>
    </row>
    <row r="225" spans="1:13" x14ac:dyDescent="0.25">
      <c r="A225" s="18">
        <v>223</v>
      </c>
      <c r="B225" s="13">
        <v>2021</v>
      </c>
      <c r="C225" s="13" t="str">
        <f>SUBSTITUTE(SUBSTITUTE(SUBSTITUTE(SUBSTITUTE(ds_salaries!C225,"MI","Junior Level/ Mid"),"EN","Entry Level"),"SE","Senior Level/ Intermediate"),"EX","Executive Level/ Director")</f>
        <v>Junior Level/ Mid</v>
      </c>
      <c r="D225" s="14" t="str">
        <f>SUBSTITUTE(SUBSTITUTE(SUBSTITUTE(SUBSTITUTE(ds_salaries!D225,"PT","Part Time"),"FT","Full Time"),"CT","Contract"),"FL","Freelance")</f>
        <v>Full Time</v>
      </c>
      <c r="E225" s="13" t="s">
        <v>13</v>
      </c>
      <c r="F225" s="13">
        <v>40900</v>
      </c>
      <c r="G225" s="13" t="s">
        <v>23</v>
      </c>
      <c r="H225" s="13">
        <v>56256</v>
      </c>
      <c r="I225" s="13" t="s">
        <v>24</v>
      </c>
      <c r="J225" s="13">
        <v>50</v>
      </c>
      <c r="K225" s="13" t="s">
        <v>24</v>
      </c>
      <c r="L225" s="19" t="str">
        <f>SUBSTITUTE(SUBSTITUTE(SUBSTITUTE(ds_salaries!L225,"L","Large"),"S","Small"),"M","Medium")</f>
        <v>Large</v>
      </c>
      <c r="M225" s="14" t="str">
        <f>IF(Table2[[#This Row],[Remote Ratio]]=0,"No remote",IF(Table2[[#This Row],[Remote Ratio]]=50,"Partially remote","Fully Remote"))</f>
        <v>Partially remote</v>
      </c>
    </row>
    <row r="226" spans="1:13" x14ac:dyDescent="0.25">
      <c r="A226" s="17">
        <v>224</v>
      </c>
      <c r="B226" s="14">
        <v>2021</v>
      </c>
      <c r="C226" s="13" t="str">
        <f>SUBSTITUTE(SUBSTITUTE(SUBSTITUTE(SUBSTITUTE(ds_salaries!C226,"MI","Junior Level/ Mid"),"EN","Entry Level"),"SE","Senior Level/ Intermediate"),"EX","Executive Level/ Director")</f>
        <v>Senior Level/ Intermediate</v>
      </c>
      <c r="D226" s="14" t="str">
        <f>SUBSTITUTE(SUBSTITUTE(SUBSTITUTE(SUBSTITUTE(ds_salaries!D226,"PT","Part Time"),"FT","Full Time"),"CT","Contract"),"FL","Freelance")</f>
        <v>Full Time</v>
      </c>
      <c r="E226" s="14" t="s">
        <v>18</v>
      </c>
      <c r="F226" s="14">
        <v>225000</v>
      </c>
      <c r="G226" s="14" t="s">
        <v>19</v>
      </c>
      <c r="H226" s="14">
        <v>225000</v>
      </c>
      <c r="I226" s="14" t="s">
        <v>29</v>
      </c>
      <c r="J226" s="14">
        <v>100</v>
      </c>
      <c r="K226" s="14" t="s">
        <v>62</v>
      </c>
      <c r="L226" s="19" t="str">
        <f>SUBSTITUTE(SUBSTITUTE(SUBSTITUTE(ds_salaries!L226,"L","Large"),"S","Small"),"M","Medium")</f>
        <v>Large</v>
      </c>
      <c r="M226" s="14" t="str">
        <f>IF(Table2[[#This Row],[Remote Ratio]]=0,"No remote",IF(Table2[[#This Row],[Remote Ratio]]=50,"Partially remote","Fully Remote"))</f>
        <v>Fully Remote</v>
      </c>
    </row>
    <row r="227" spans="1:13" x14ac:dyDescent="0.25">
      <c r="A227" s="18">
        <v>225</v>
      </c>
      <c r="B227" s="13">
        <v>2021</v>
      </c>
      <c r="C227" s="13" t="str">
        <f>SUBSTITUTE(SUBSTITUTE(SUBSTITUTE(SUBSTITUTE(ds_salaries!C227,"MI","Junior Level/ Mid"),"EN","Entry Level"),"SE","Senior Level/ Intermediate"),"EX","Executive Level/ Director")</f>
        <v>Executive Level/ Director</v>
      </c>
      <c r="D227" s="14" t="str">
        <f>SUBSTITUTE(SUBSTITUTE(SUBSTITUTE(SUBSTITUTE(ds_salaries!D227,"PT","Part Time"),"FT","Full Time"),"CT","Contract"),"FL","Freelance")</f>
        <v>Contract</v>
      </c>
      <c r="E227" s="13" t="s">
        <v>76</v>
      </c>
      <c r="F227" s="13">
        <v>416000</v>
      </c>
      <c r="G227" s="13" t="s">
        <v>19</v>
      </c>
      <c r="H227" s="13">
        <v>416000</v>
      </c>
      <c r="I227" s="13" t="s">
        <v>29</v>
      </c>
      <c r="J227" s="13">
        <v>100</v>
      </c>
      <c r="K227" s="13" t="s">
        <v>29</v>
      </c>
      <c r="L227" s="19" t="str">
        <f>SUBSTITUTE(SUBSTITUTE(SUBSTITUTE(ds_salaries!L227,"L","Large"),"S","Small"),"M","Medium")</f>
        <v>Small</v>
      </c>
      <c r="M227" s="14" t="str">
        <f>IF(Table2[[#This Row],[Remote Ratio]]=0,"No remote",IF(Table2[[#This Row],[Remote Ratio]]=50,"Partially remote","Fully Remote"))</f>
        <v>Fully Remote</v>
      </c>
    </row>
    <row r="228" spans="1:13" x14ac:dyDescent="0.25">
      <c r="A228" s="17">
        <v>226</v>
      </c>
      <c r="B228" s="14">
        <v>2021</v>
      </c>
      <c r="C228" s="13" t="str">
        <f>SUBSTITUTE(SUBSTITUTE(SUBSTITUTE(SUBSTITUTE(ds_salaries!C228,"MI","Junior Level/ Mid"),"EN","Entry Level"),"SE","Senior Level/ Intermediate"),"EX","Executive Level/ Director")</f>
        <v>Senior Level/ Intermediate</v>
      </c>
      <c r="D228" s="14" t="str">
        <f>SUBSTITUTE(SUBSTITUTE(SUBSTITUTE(SUBSTITUTE(ds_salaries!D228,"PT","Part Time"),"FT","Full Time"),"CT","Contract"),"FL","Freelance")</f>
        <v>Full Time</v>
      </c>
      <c r="E228" s="14" t="s">
        <v>13</v>
      </c>
      <c r="F228" s="14">
        <v>110000</v>
      </c>
      <c r="G228" s="14" t="s">
        <v>61</v>
      </c>
      <c r="H228" s="14">
        <v>87738</v>
      </c>
      <c r="I228" s="14" t="s">
        <v>62</v>
      </c>
      <c r="J228" s="14">
        <v>100</v>
      </c>
      <c r="K228" s="14" t="s">
        <v>62</v>
      </c>
      <c r="L228" s="19" t="str">
        <f>SUBSTITUTE(SUBSTITUTE(SUBSTITUTE(ds_salaries!L228,"L","Large"),"S","Small"),"M","Medium")</f>
        <v>Small</v>
      </c>
      <c r="M228" s="14" t="str">
        <f>IF(Table2[[#This Row],[Remote Ratio]]=0,"No remote",IF(Table2[[#This Row],[Remote Ratio]]=50,"Partially remote","Fully Remote"))</f>
        <v>Fully Remote</v>
      </c>
    </row>
    <row r="229" spans="1:13" x14ac:dyDescent="0.25">
      <c r="A229" s="18">
        <v>227</v>
      </c>
      <c r="B229" s="13">
        <v>2021</v>
      </c>
      <c r="C229" s="13" t="str">
        <f>SUBSTITUTE(SUBSTITUTE(SUBSTITUTE(SUBSTITUTE(ds_salaries!C229,"MI","Junior Level/ Mid"),"EN","Entry Level"),"SE","Senior Level/ Intermediate"),"EX","Executive Level/ Director")</f>
        <v>Junior Level/ Mid</v>
      </c>
      <c r="D229" s="14" t="str">
        <f>SUBSTITUTE(SUBSTITUTE(SUBSTITUTE(SUBSTITUTE(ds_salaries!D229,"PT","Part Time"),"FT","Full Time"),"CT","Contract"),"FL","Freelance")</f>
        <v>Full Time</v>
      </c>
      <c r="E229" s="13" t="s">
        <v>13</v>
      </c>
      <c r="F229" s="13">
        <v>75000</v>
      </c>
      <c r="G229" s="13" t="s">
        <v>14</v>
      </c>
      <c r="H229" s="13">
        <v>88654</v>
      </c>
      <c r="I229" s="13" t="s">
        <v>15</v>
      </c>
      <c r="J229" s="13">
        <v>50</v>
      </c>
      <c r="K229" s="13" t="s">
        <v>15</v>
      </c>
      <c r="L229" s="19" t="str">
        <f>SUBSTITUTE(SUBSTITUTE(SUBSTITUTE(ds_salaries!L229,"L","Large"),"S","Small"),"M","Medium")</f>
        <v>Large</v>
      </c>
      <c r="M229" s="14" t="str">
        <f>IF(Table2[[#This Row],[Remote Ratio]]=0,"No remote",IF(Table2[[#This Row],[Remote Ratio]]=50,"Partially remote","Fully Remote"))</f>
        <v>Partially remote</v>
      </c>
    </row>
    <row r="230" spans="1:13" x14ac:dyDescent="0.25">
      <c r="A230" s="17">
        <v>228</v>
      </c>
      <c r="B230" s="14">
        <v>2021</v>
      </c>
      <c r="C230" s="13" t="str">
        <f>SUBSTITUTE(SUBSTITUTE(SUBSTITUTE(SUBSTITUTE(ds_salaries!C230,"MI","Junior Level/ Mid"),"EN","Entry Level"),"SE","Senior Level/ Intermediate"),"EX","Executive Level/ Director")</f>
        <v>Senior Level/ Intermediate</v>
      </c>
      <c r="D230" s="14" t="str">
        <f>SUBSTITUTE(SUBSTITUTE(SUBSTITUTE(SUBSTITUTE(ds_salaries!D230,"PT","Part Time"),"FT","Full Time"),"CT","Contract"),"FL","Freelance")</f>
        <v>Full Time</v>
      </c>
      <c r="E230" s="14" t="s">
        <v>13</v>
      </c>
      <c r="F230" s="14">
        <v>135000</v>
      </c>
      <c r="G230" s="14" t="s">
        <v>19</v>
      </c>
      <c r="H230" s="14">
        <v>135000</v>
      </c>
      <c r="I230" s="14" t="s">
        <v>29</v>
      </c>
      <c r="J230" s="14">
        <v>0</v>
      </c>
      <c r="K230" s="14" t="s">
        <v>29</v>
      </c>
      <c r="L230" s="19" t="str">
        <f>SUBSTITUTE(SUBSTITUTE(SUBSTITUTE(ds_salaries!L230,"L","Large"),"S","Small"),"M","Medium")</f>
        <v>Large</v>
      </c>
      <c r="M230" s="14" t="str">
        <f>IF(Table2[[#This Row],[Remote Ratio]]=0,"No remote",IF(Table2[[#This Row],[Remote Ratio]]=50,"Partially remote","Fully Remote"))</f>
        <v>No remote</v>
      </c>
    </row>
    <row r="231" spans="1:13" x14ac:dyDescent="0.25">
      <c r="A231" s="18">
        <v>229</v>
      </c>
      <c r="B231" s="13">
        <v>2021</v>
      </c>
      <c r="C231" s="13" t="str">
        <f>SUBSTITUTE(SUBSTITUTE(SUBSTITUTE(SUBSTITUTE(ds_salaries!C231,"MI","Junior Level/ Mid"),"EN","Entry Level"),"SE","Senior Level/ Intermediate"),"EX","Executive Level/ Director")</f>
        <v>Senior Level/ Intermediate</v>
      </c>
      <c r="D231" s="14" t="str">
        <f>SUBSTITUTE(SUBSTITUTE(SUBSTITUTE(SUBSTITUTE(ds_salaries!D231,"PT","Part Time"),"FT","Full Time"),"CT","Contract"),"FL","Freelance")</f>
        <v>Full Time</v>
      </c>
      <c r="E231" s="13" t="s">
        <v>31</v>
      </c>
      <c r="F231" s="13">
        <v>90000</v>
      </c>
      <c r="G231" s="13" t="s">
        <v>61</v>
      </c>
      <c r="H231" s="13">
        <v>71786</v>
      </c>
      <c r="I231" s="13" t="s">
        <v>62</v>
      </c>
      <c r="J231" s="13">
        <v>100</v>
      </c>
      <c r="K231" s="13" t="s">
        <v>62</v>
      </c>
      <c r="L231" s="19" t="str">
        <f>SUBSTITUTE(SUBSTITUTE(SUBSTITUTE(ds_salaries!L231,"L","Large"),"S","Small"),"M","Medium")</f>
        <v>Medium</v>
      </c>
      <c r="M231" s="14" t="str">
        <f>IF(Table2[[#This Row],[Remote Ratio]]=0,"No remote",IF(Table2[[#This Row],[Remote Ratio]]=50,"Partially remote","Fully Remote"))</f>
        <v>Fully Remote</v>
      </c>
    </row>
    <row r="232" spans="1:13" x14ac:dyDescent="0.25">
      <c r="A232" s="17">
        <v>230</v>
      </c>
      <c r="B232" s="14">
        <v>2021</v>
      </c>
      <c r="C232" s="13" t="str">
        <f>SUBSTITUTE(SUBSTITUTE(SUBSTITUTE(SUBSTITUTE(ds_salaries!C232,"MI","Junior Level/ Mid"),"EN","Entry Level"),"SE","Senior Level/ Intermediate"),"EX","Executive Level/ Director")</f>
        <v>Entry Level</v>
      </c>
      <c r="D232" s="14" t="str">
        <f>SUBSTITUTE(SUBSTITUTE(SUBSTITUTE(SUBSTITUTE(ds_salaries!D232,"PT","Part Time"),"FT","Full Time"),"CT","Contract"),"FL","Freelance")</f>
        <v>Full Time</v>
      </c>
      <c r="E232" s="14" t="s">
        <v>22</v>
      </c>
      <c r="F232" s="14">
        <v>1200000</v>
      </c>
      <c r="G232" s="14" t="s">
        <v>39</v>
      </c>
      <c r="H232" s="14">
        <v>16228</v>
      </c>
      <c r="I232" s="14" t="s">
        <v>40</v>
      </c>
      <c r="J232" s="14">
        <v>100</v>
      </c>
      <c r="K232" s="14" t="s">
        <v>40</v>
      </c>
      <c r="L232" s="19" t="str">
        <f>SUBSTITUTE(SUBSTITUTE(SUBSTITUTE(ds_salaries!L232,"L","Large"),"S","Small"),"M","Medium")</f>
        <v>Large</v>
      </c>
      <c r="M232" s="14" t="str">
        <f>IF(Table2[[#This Row],[Remote Ratio]]=0,"No remote",IF(Table2[[#This Row],[Remote Ratio]]=50,"Partially remote","Fully Remote"))</f>
        <v>Fully Remote</v>
      </c>
    </row>
    <row r="233" spans="1:13" x14ac:dyDescent="0.25">
      <c r="A233" s="18">
        <v>231</v>
      </c>
      <c r="B233" s="13">
        <v>2021</v>
      </c>
      <c r="C233" s="13" t="str">
        <f>SUBSTITUTE(SUBSTITUTE(SUBSTITUTE(SUBSTITUTE(ds_salaries!C233,"MI","Junior Level/ Mid"),"EN","Entry Level"),"SE","Senior Level/ Intermediate"),"EX","Executive Level/ Director")</f>
        <v>Senior Level/ Intermediate</v>
      </c>
      <c r="D233" s="14" t="str">
        <f>SUBSTITUTE(SUBSTITUTE(SUBSTITUTE(SUBSTITUTE(ds_salaries!D233,"PT","Part Time"),"FT","Full Time"),"CT","Contract"),"FL","Freelance")</f>
        <v>Full Time</v>
      </c>
      <c r="E233" s="13" t="s">
        <v>69</v>
      </c>
      <c r="F233" s="13">
        <v>256000</v>
      </c>
      <c r="G233" s="13" t="s">
        <v>19</v>
      </c>
      <c r="H233" s="13">
        <v>256000</v>
      </c>
      <c r="I233" s="13" t="s">
        <v>29</v>
      </c>
      <c r="J233" s="13">
        <v>100</v>
      </c>
      <c r="K233" s="13" t="s">
        <v>29</v>
      </c>
      <c r="L233" s="19" t="str">
        <f>SUBSTITUTE(SUBSTITUTE(SUBSTITUTE(ds_salaries!L233,"L","Large"),"S","Small"),"M","Medium")</f>
        <v>Small</v>
      </c>
      <c r="M233" s="14" t="str">
        <f>IF(Table2[[#This Row],[Remote Ratio]]=0,"No remote",IF(Table2[[#This Row],[Remote Ratio]]=50,"Partially remote","Fully Remote"))</f>
        <v>Fully Remote</v>
      </c>
    </row>
    <row r="234" spans="1:13" x14ac:dyDescent="0.25">
      <c r="A234" s="17">
        <v>232</v>
      </c>
      <c r="B234" s="14">
        <v>2021</v>
      </c>
      <c r="C234" s="13" t="str">
        <f>SUBSTITUTE(SUBSTITUTE(SUBSTITUTE(SUBSTITUTE(ds_salaries!C234,"MI","Junior Level/ Mid"),"EN","Entry Level"),"SE","Senior Level/ Intermediate"),"EX","Executive Level/ Director")</f>
        <v>Senior Level/ Intermediate</v>
      </c>
      <c r="D234" s="14" t="str">
        <f>SUBSTITUTE(SUBSTITUTE(SUBSTITUTE(SUBSTITUTE(ds_salaries!D234,"PT","Part Time"),"FT","Full Time"),"CT","Contract"),"FL","Freelance")</f>
        <v>Full Time</v>
      </c>
      <c r="E234" s="14" t="s">
        <v>94</v>
      </c>
      <c r="F234" s="14">
        <v>200000</v>
      </c>
      <c r="G234" s="14" t="s">
        <v>19</v>
      </c>
      <c r="H234" s="14">
        <v>200000</v>
      </c>
      <c r="I234" s="14" t="s">
        <v>29</v>
      </c>
      <c r="J234" s="14">
        <v>100</v>
      </c>
      <c r="K234" s="14" t="s">
        <v>29</v>
      </c>
      <c r="L234" s="19" t="str">
        <f>SUBSTITUTE(SUBSTITUTE(SUBSTITUTE(ds_salaries!L234,"L","Large"),"S","Small"),"M","Medium")</f>
        <v>Large</v>
      </c>
      <c r="M234" s="14" t="str">
        <f>IF(Table2[[#This Row],[Remote Ratio]]=0,"No remote",IF(Table2[[#This Row],[Remote Ratio]]=50,"Partially remote","Fully Remote"))</f>
        <v>Fully Remote</v>
      </c>
    </row>
    <row r="235" spans="1:13" x14ac:dyDescent="0.25">
      <c r="A235" s="18">
        <v>233</v>
      </c>
      <c r="B235" s="13">
        <v>2021</v>
      </c>
      <c r="C235" s="13" t="str">
        <f>SUBSTITUTE(SUBSTITUTE(SUBSTITUTE(SUBSTITUTE(ds_salaries!C235,"MI","Junior Level/ Mid"),"EN","Entry Level"),"SE","Senior Level/ Intermediate"),"EX","Executive Level/ Director")</f>
        <v>Senior Level/ Intermediate</v>
      </c>
      <c r="D235" s="14" t="str">
        <f>SUBSTITUTE(SUBSTITUTE(SUBSTITUTE(SUBSTITUTE(ds_salaries!D235,"PT","Part Time"),"FT","Full Time"),"CT","Contract"),"FL","Freelance")</f>
        <v>Full Time</v>
      </c>
      <c r="E235" s="13" t="s">
        <v>31</v>
      </c>
      <c r="F235" s="13">
        <v>200000</v>
      </c>
      <c r="G235" s="13" t="s">
        <v>19</v>
      </c>
      <c r="H235" s="13">
        <v>200000</v>
      </c>
      <c r="I235" s="13" t="s">
        <v>29</v>
      </c>
      <c r="J235" s="13">
        <v>100</v>
      </c>
      <c r="K235" s="13" t="s">
        <v>29</v>
      </c>
      <c r="L235" s="19" t="str">
        <f>SUBSTITUTE(SUBSTITUTE(SUBSTITUTE(ds_salaries!L235,"L","Large"),"S","Small"),"M","Medium")</f>
        <v>Large</v>
      </c>
      <c r="M235" s="14" t="str">
        <f>IF(Table2[[#This Row],[Remote Ratio]]=0,"No remote",IF(Table2[[#This Row],[Remote Ratio]]=50,"Partially remote","Fully Remote"))</f>
        <v>Fully Remote</v>
      </c>
    </row>
    <row r="236" spans="1:13" x14ac:dyDescent="0.25">
      <c r="A236" s="17">
        <v>234</v>
      </c>
      <c r="B236" s="14">
        <v>2021</v>
      </c>
      <c r="C236" s="13" t="str">
        <f>SUBSTITUTE(SUBSTITUTE(SUBSTITUTE(SUBSTITUTE(ds_salaries!C236,"MI","Junior Level/ Mid"),"EN","Entry Level"),"SE","Senior Level/ Intermediate"),"EX","Executive Level/ Director")</f>
        <v>Junior Level/ Mid</v>
      </c>
      <c r="D236" s="14" t="str">
        <f>SUBSTITUTE(SUBSTITUTE(SUBSTITUTE(SUBSTITUTE(ds_salaries!D236,"PT","Part Time"),"FT","Full Time"),"CT","Contract"),"FL","Freelance")</f>
        <v>Full Time</v>
      </c>
      <c r="E236" s="14" t="s">
        <v>109</v>
      </c>
      <c r="F236" s="14">
        <v>180000</v>
      </c>
      <c r="G236" s="14" t="s">
        <v>19</v>
      </c>
      <c r="H236" s="14">
        <v>180000</v>
      </c>
      <c r="I236" s="14" t="s">
        <v>29</v>
      </c>
      <c r="J236" s="14">
        <v>100</v>
      </c>
      <c r="K236" s="14" t="s">
        <v>29</v>
      </c>
      <c r="L236" s="19" t="str">
        <f>SUBSTITUTE(SUBSTITUTE(SUBSTITUTE(ds_salaries!L236,"L","Large"),"S","Small"),"M","Medium")</f>
        <v>Large</v>
      </c>
      <c r="M236" s="14" t="str">
        <f>IF(Table2[[#This Row],[Remote Ratio]]=0,"No remote",IF(Table2[[#This Row],[Remote Ratio]]=50,"Partially remote","Fully Remote"))</f>
        <v>Fully Remote</v>
      </c>
    </row>
    <row r="237" spans="1:13" x14ac:dyDescent="0.25">
      <c r="A237" s="18">
        <v>235</v>
      </c>
      <c r="B237" s="13">
        <v>2021</v>
      </c>
      <c r="C237" s="13" t="str">
        <f>SUBSTITUTE(SUBSTITUTE(SUBSTITUTE(SUBSTITUTE(ds_salaries!C237,"MI","Junior Level/ Mid"),"EN","Entry Level"),"SE","Senior Level/ Intermediate"),"EX","Executive Level/ Director")</f>
        <v>Junior Level/ Mid</v>
      </c>
      <c r="D237" s="14" t="str">
        <f>SUBSTITUTE(SUBSTITUTE(SUBSTITUTE(SUBSTITUTE(ds_salaries!D237,"PT","Part Time"),"FT","Full Time"),"CT","Contract"),"FL","Freelance")</f>
        <v>Full Time</v>
      </c>
      <c r="E237" s="13" t="s">
        <v>106</v>
      </c>
      <c r="F237" s="13">
        <v>110000</v>
      </c>
      <c r="G237" s="13" t="s">
        <v>19</v>
      </c>
      <c r="H237" s="13">
        <v>110000</v>
      </c>
      <c r="I237" s="13" t="s">
        <v>29</v>
      </c>
      <c r="J237" s="13">
        <v>0</v>
      </c>
      <c r="K237" s="13" t="s">
        <v>29</v>
      </c>
      <c r="L237" s="19" t="str">
        <f>SUBSTITUTE(SUBSTITUTE(SUBSTITUTE(ds_salaries!L237,"L","Large"),"S","Small"),"M","Medium")</f>
        <v>Small</v>
      </c>
      <c r="M237" s="14" t="str">
        <f>IF(Table2[[#This Row],[Remote Ratio]]=0,"No remote",IF(Table2[[#This Row],[Remote Ratio]]=50,"Partially remote","Fully Remote"))</f>
        <v>No remote</v>
      </c>
    </row>
    <row r="238" spans="1:13" x14ac:dyDescent="0.25">
      <c r="A238" s="17">
        <v>236</v>
      </c>
      <c r="B238" s="14">
        <v>2021</v>
      </c>
      <c r="C238" s="13" t="str">
        <f>SUBSTITUTE(SUBSTITUTE(SUBSTITUTE(SUBSTITUTE(ds_salaries!C238,"MI","Junior Level/ Mid"),"EN","Entry Level"),"SE","Senior Level/ Intermediate"),"EX","Executive Level/ Director")</f>
        <v>Junior Level/ Mid</v>
      </c>
      <c r="D238" s="14" t="str">
        <f>SUBSTITUTE(SUBSTITUTE(SUBSTITUTE(SUBSTITUTE(ds_salaries!D238,"PT","Part Time"),"FT","Full Time"),"CT","Contract"),"FL","Freelance")</f>
        <v>Full Time</v>
      </c>
      <c r="E238" s="14" t="s">
        <v>55</v>
      </c>
      <c r="F238" s="14">
        <v>80000</v>
      </c>
      <c r="G238" s="14" t="s">
        <v>61</v>
      </c>
      <c r="H238" s="14">
        <v>63810</v>
      </c>
      <c r="I238" s="14" t="s">
        <v>62</v>
      </c>
      <c r="J238" s="14">
        <v>100</v>
      </c>
      <c r="K238" s="14" t="s">
        <v>62</v>
      </c>
      <c r="L238" s="19" t="str">
        <f>SUBSTITUTE(SUBSTITUTE(SUBSTITUTE(ds_salaries!L238,"L","Large"),"S","Small"),"M","Medium")</f>
        <v>Medium</v>
      </c>
      <c r="M238" s="14" t="str">
        <f>IF(Table2[[#This Row],[Remote Ratio]]=0,"No remote",IF(Table2[[#This Row],[Remote Ratio]]=50,"Partially remote","Fully Remote"))</f>
        <v>Fully Remote</v>
      </c>
    </row>
    <row r="239" spans="1:13" x14ac:dyDescent="0.25">
      <c r="A239" s="18">
        <v>237</v>
      </c>
      <c r="B239" s="13">
        <v>2021</v>
      </c>
      <c r="C239" s="13" t="str">
        <f>SUBSTITUTE(SUBSTITUTE(SUBSTITUTE(SUBSTITUTE(ds_salaries!C239,"MI","Junior Level/ Mid"),"EN","Entry Level"),"SE","Senior Level/ Intermediate"),"EX","Executive Level/ Director")</f>
        <v>Junior Level/ Mid</v>
      </c>
      <c r="D239" s="14" t="str">
        <f>SUBSTITUTE(SUBSTITUTE(SUBSTITUTE(SUBSTITUTE(ds_salaries!D239,"PT","Part Time"),"FT","Full Time"),"CT","Contract"),"FL","Freelance")</f>
        <v>Full Time</v>
      </c>
      <c r="E239" s="13" t="s">
        <v>13</v>
      </c>
      <c r="F239" s="13">
        <v>39600</v>
      </c>
      <c r="G239" s="13" t="s">
        <v>14</v>
      </c>
      <c r="H239" s="13">
        <v>46809</v>
      </c>
      <c r="I239" s="13" t="s">
        <v>67</v>
      </c>
      <c r="J239" s="13">
        <v>100</v>
      </c>
      <c r="K239" s="13" t="s">
        <v>67</v>
      </c>
      <c r="L239" s="19" t="str">
        <f>SUBSTITUTE(SUBSTITUTE(SUBSTITUTE(ds_salaries!L239,"L","Large"),"S","Small"),"M","Medium")</f>
        <v>Medium</v>
      </c>
      <c r="M239" s="14" t="str">
        <f>IF(Table2[[#This Row],[Remote Ratio]]=0,"No remote",IF(Table2[[#This Row],[Remote Ratio]]=50,"Partially remote","Fully Remote"))</f>
        <v>Fully Remote</v>
      </c>
    </row>
    <row r="240" spans="1:13" x14ac:dyDescent="0.25">
      <c r="A240" s="17">
        <v>238</v>
      </c>
      <c r="B240" s="14">
        <v>2021</v>
      </c>
      <c r="C240" s="13" t="str">
        <f>SUBSTITUTE(SUBSTITUTE(SUBSTITUTE(SUBSTITUTE(ds_salaries!C240,"MI","Junior Level/ Mid"),"EN","Entry Level"),"SE","Senior Level/ Intermediate"),"EX","Executive Level/ Director")</f>
        <v>Entry Level</v>
      </c>
      <c r="D240" s="14" t="str">
        <f>SUBSTITUTE(SUBSTITUTE(SUBSTITUTE(SUBSTITUTE(ds_salaries!D240,"PT","Part Time"),"FT","Full Time"),"CT","Contract"),"FL","Freelance")</f>
        <v>Full Time</v>
      </c>
      <c r="E240" s="14" t="s">
        <v>13</v>
      </c>
      <c r="F240" s="14">
        <v>4000</v>
      </c>
      <c r="G240" s="14" t="s">
        <v>19</v>
      </c>
      <c r="H240" s="14">
        <v>4000</v>
      </c>
      <c r="I240" s="14" t="s">
        <v>101</v>
      </c>
      <c r="J240" s="14">
        <v>0</v>
      </c>
      <c r="K240" s="14" t="s">
        <v>101</v>
      </c>
      <c r="L240" s="19" t="str">
        <f>SUBSTITUTE(SUBSTITUTE(SUBSTITUTE(ds_salaries!L240,"L","Large"),"S","Small"),"M","Medium")</f>
        <v>Medium</v>
      </c>
      <c r="M240" s="14" t="str">
        <f>IF(Table2[[#This Row],[Remote Ratio]]=0,"No remote",IF(Table2[[#This Row],[Remote Ratio]]=50,"Partially remote","Fully Remote"))</f>
        <v>No remote</v>
      </c>
    </row>
    <row r="241" spans="1:13" x14ac:dyDescent="0.25">
      <c r="A241" s="18">
        <v>239</v>
      </c>
      <c r="B241" s="13">
        <v>2021</v>
      </c>
      <c r="C241" s="13" t="str">
        <f>SUBSTITUTE(SUBSTITUTE(SUBSTITUTE(SUBSTITUTE(ds_salaries!C241,"MI","Junior Level/ Mid"),"EN","Entry Level"),"SE","Senior Level/ Intermediate"),"EX","Executive Level/ Director")</f>
        <v>Entry Level</v>
      </c>
      <c r="D241" s="14" t="str">
        <f>SUBSTITUTE(SUBSTITUTE(SUBSTITUTE(SUBSTITUTE(ds_salaries!D241,"PT","Part Time"),"FT","Full Time"),"CT","Contract"),"FL","Freelance")</f>
        <v>Full Time</v>
      </c>
      <c r="E241" s="13" t="s">
        <v>43</v>
      </c>
      <c r="F241" s="13">
        <v>1600000</v>
      </c>
      <c r="G241" s="13" t="s">
        <v>39</v>
      </c>
      <c r="H241" s="13">
        <v>21637</v>
      </c>
      <c r="I241" s="13" t="s">
        <v>40</v>
      </c>
      <c r="J241" s="13">
        <v>50</v>
      </c>
      <c r="K241" s="13" t="s">
        <v>40</v>
      </c>
      <c r="L241" s="19" t="str">
        <f>SUBSTITUTE(SUBSTITUTE(SUBSTITUTE(ds_salaries!L241,"L","Large"),"S","Small"),"M","Medium")</f>
        <v>Medium</v>
      </c>
      <c r="M241" s="14" t="str">
        <f>IF(Table2[[#This Row],[Remote Ratio]]=0,"No remote",IF(Table2[[#This Row],[Remote Ratio]]=50,"Partially remote","Fully Remote"))</f>
        <v>Partially remote</v>
      </c>
    </row>
    <row r="242" spans="1:13" x14ac:dyDescent="0.25">
      <c r="A242" s="17">
        <v>240</v>
      </c>
      <c r="B242" s="14">
        <v>2021</v>
      </c>
      <c r="C242" s="13" t="str">
        <f>SUBSTITUTE(SUBSTITUTE(SUBSTITUTE(SUBSTITUTE(ds_salaries!C242,"MI","Junior Level/ Mid"),"EN","Entry Level"),"SE","Senior Level/ Intermediate"),"EX","Executive Level/ Director")</f>
        <v>Senior Level/ Intermediate</v>
      </c>
      <c r="D242" s="14" t="str">
        <f>SUBSTITUTE(SUBSTITUTE(SUBSTITUTE(SUBSTITUTE(ds_salaries!D242,"PT","Part Time"),"FT","Full Time"),"CT","Contract"),"FL","Freelance")</f>
        <v>Full Time</v>
      </c>
      <c r="E242" s="14" t="s">
        <v>13</v>
      </c>
      <c r="F242" s="14">
        <v>130000</v>
      </c>
      <c r="G242" s="14" t="s">
        <v>61</v>
      </c>
      <c r="H242" s="14">
        <v>103691</v>
      </c>
      <c r="I242" s="14" t="s">
        <v>62</v>
      </c>
      <c r="J242" s="14">
        <v>100</v>
      </c>
      <c r="K242" s="14" t="s">
        <v>62</v>
      </c>
      <c r="L242" s="19" t="str">
        <f>SUBSTITUTE(SUBSTITUTE(SUBSTITUTE(ds_salaries!L242,"L","Large"),"S","Small"),"M","Medium")</f>
        <v>Large</v>
      </c>
      <c r="M242" s="14" t="str">
        <f>IF(Table2[[#This Row],[Remote Ratio]]=0,"No remote",IF(Table2[[#This Row],[Remote Ratio]]=50,"Partially remote","Fully Remote"))</f>
        <v>Fully Remote</v>
      </c>
    </row>
    <row r="243" spans="1:13" x14ac:dyDescent="0.25">
      <c r="A243" s="18">
        <v>241</v>
      </c>
      <c r="B243" s="13">
        <v>2021</v>
      </c>
      <c r="C243" s="13" t="str">
        <f>SUBSTITUTE(SUBSTITUTE(SUBSTITUTE(SUBSTITUTE(ds_salaries!C243,"MI","Junior Level/ Mid"),"EN","Entry Level"),"SE","Senior Level/ Intermediate"),"EX","Executive Level/ Director")</f>
        <v>Junior Level/ Mid</v>
      </c>
      <c r="D243" s="14" t="str">
        <f>SUBSTITUTE(SUBSTITUTE(SUBSTITUTE(SUBSTITUTE(ds_salaries!D243,"PT","Part Time"),"FT","Full Time"),"CT","Contract"),"FL","Freelance")</f>
        <v>Full Time</v>
      </c>
      <c r="E243" s="13" t="s">
        <v>31</v>
      </c>
      <c r="F243" s="13">
        <v>80000</v>
      </c>
      <c r="G243" s="13" t="s">
        <v>19</v>
      </c>
      <c r="H243" s="13">
        <v>80000</v>
      </c>
      <c r="I243" s="13" t="s">
        <v>29</v>
      </c>
      <c r="J243" s="13">
        <v>100</v>
      </c>
      <c r="K243" s="13" t="s">
        <v>29</v>
      </c>
      <c r="L243" s="19" t="str">
        <f>SUBSTITUTE(SUBSTITUTE(SUBSTITUTE(ds_salaries!L243,"L","Large"),"S","Small"),"M","Medium")</f>
        <v>Large</v>
      </c>
      <c r="M243" s="14" t="str">
        <f>IF(Table2[[#This Row],[Remote Ratio]]=0,"No remote",IF(Table2[[#This Row],[Remote Ratio]]=50,"Partially remote","Fully Remote"))</f>
        <v>Fully Remote</v>
      </c>
    </row>
    <row r="244" spans="1:13" x14ac:dyDescent="0.25">
      <c r="A244" s="17">
        <v>242</v>
      </c>
      <c r="B244" s="14">
        <v>2021</v>
      </c>
      <c r="C244" s="13" t="str">
        <f>SUBSTITUTE(SUBSTITUTE(SUBSTITUTE(SUBSTITUTE(ds_salaries!C244,"MI","Junior Level/ Mid"),"EN","Entry Level"),"SE","Senior Level/ Intermediate"),"EX","Executive Level/ Director")</f>
        <v>Junior Level/ Mid</v>
      </c>
      <c r="D244" s="14" t="str">
        <f>SUBSTITUTE(SUBSTITUTE(SUBSTITUTE(SUBSTITUTE(ds_salaries!D244,"PT","Part Time"),"FT","Full Time"),"CT","Contract"),"FL","Freelance")</f>
        <v>Full Time</v>
      </c>
      <c r="E244" s="14" t="s">
        <v>43</v>
      </c>
      <c r="F244" s="14">
        <v>110000</v>
      </c>
      <c r="G244" s="14" t="s">
        <v>19</v>
      </c>
      <c r="H244" s="14">
        <v>110000</v>
      </c>
      <c r="I244" s="14" t="s">
        <v>29</v>
      </c>
      <c r="J244" s="14">
        <v>100</v>
      </c>
      <c r="K244" s="14" t="s">
        <v>29</v>
      </c>
      <c r="L244" s="19" t="str">
        <f>SUBSTITUTE(SUBSTITUTE(SUBSTITUTE(ds_salaries!L244,"L","Large"),"S","Small"),"M","Medium")</f>
        <v>Large</v>
      </c>
      <c r="M244" s="14" t="str">
        <f>IF(Table2[[#This Row],[Remote Ratio]]=0,"No remote",IF(Table2[[#This Row],[Remote Ratio]]=50,"Partially remote","Fully Remote"))</f>
        <v>Fully Remote</v>
      </c>
    </row>
    <row r="245" spans="1:13" x14ac:dyDescent="0.25">
      <c r="A245" s="18">
        <v>243</v>
      </c>
      <c r="B245" s="13">
        <v>2021</v>
      </c>
      <c r="C245" s="13" t="str">
        <f>SUBSTITUTE(SUBSTITUTE(SUBSTITUTE(SUBSTITUTE(ds_salaries!C245,"MI","Junior Level/ Mid"),"EN","Entry Level"),"SE","Senior Level/ Intermediate"),"EX","Executive Level/ Director")</f>
        <v>Senior Level/ Intermediate</v>
      </c>
      <c r="D245" s="14" t="str">
        <f>SUBSTITUTE(SUBSTITUTE(SUBSTITUTE(SUBSTITUTE(ds_salaries!D245,"PT","Part Time"),"FT","Full Time"),"CT","Contract"),"FL","Freelance")</f>
        <v>Full Time</v>
      </c>
      <c r="E245" s="13" t="s">
        <v>13</v>
      </c>
      <c r="F245" s="13">
        <v>165000</v>
      </c>
      <c r="G245" s="13" t="s">
        <v>19</v>
      </c>
      <c r="H245" s="13">
        <v>165000</v>
      </c>
      <c r="I245" s="13" t="s">
        <v>29</v>
      </c>
      <c r="J245" s="13">
        <v>100</v>
      </c>
      <c r="K245" s="13" t="s">
        <v>29</v>
      </c>
      <c r="L245" s="19" t="str">
        <f>SUBSTITUTE(SUBSTITUTE(SUBSTITUTE(ds_salaries!L245,"L","Large"),"S","Small"),"M","Medium")</f>
        <v>Large</v>
      </c>
      <c r="M245" s="14" t="str">
        <f>IF(Table2[[#This Row],[Remote Ratio]]=0,"No remote",IF(Table2[[#This Row],[Remote Ratio]]=50,"Partially remote","Fully Remote"))</f>
        <v>Fully Remote</v>
      </c>
    </row>
    <row r="246" spans="1:13" x14ac:dyDescent="0.25">
      <c r="A246" s="17">
        <v>244</v>
      </c>
      <c r="B246" s="14">
        <v>2021</v>
      </c>
      <c r="C246" s="13" t="str">
        <f>SUBSTITUTE(SUBSTITUTE(SUBSTITUTE(SUBSTITUTE(ds_salaries!C246,"MI","Junior Level/ Mid"),"EN","Entry Level"),"SE","Senior Level/ Intermediate"),"EX","Executive Level/ Director")</f>
        <v>Entry Level</v>
      </c>
      <c r="D246" s="14" t="str">
        <f>SUBSTITUTE(SUBSTITUTE(SUBSTITUTE(SUBSTITUTE(ds_salaries!D246,"PT","Part Time"),"FT","Full Time"),"CT","Contract"),"FL","Freelance")</f>
        <v>Full Time</v>
      </c>
      <c r="E246" s="14" t="s">
        <v>70</v>
      </c>
      <c r="F246" s="14">
        <v>1335000</v>
      </c>
      <c r="G246" s="14" t="s">
        <v>39</v>
      </c>
      <c r="H246" s="14">
        <v>18053</v>
      </c>
      <c r="I246" s="14" t="s">
        <v>40</v>
      </c>
      <c r="J246" s="14">
        <v>100</v>
      </c>
      <c r="K246" s="14" t="s">
        <v>121</v>
      </c>
      <c r="L246" s="19" t="str">
        <f>SUBSTITUTE(SUBSTITUTE(SUBSTITUTE(ds_salaries!L246,"L","Large"),"S","Small"),"M","Medium")</f>
        <v>Small</v>
      </c>
      <c r="M246" s="14" t="str">
        <f>IF(Table2[[#This Row],[Remote Ratio]]=0,"No remote",IF(Table2[[#This Row],[Remote Ratio]]=50,"Partially remote","Fully Remote"))</f>
        <v>Fully Remote</v>
      </c>
    </row>
    <row r="247" spans="1:13" x14ac:dyDescent="0.25">
      <c r="A247" s="18">
        <v>245</v>
      </c>
      <c r="B247" s="13">
        <v>2021</v>
      </c>
      <c r="C247" s="13" t="str">
        <f>SUBSTITUTE(SUBSTITUTE(SUBSTITUTE(SUBSTITUTE(ds_salaries!C247,"MI","Junior Level/ Mid"),"EN","Entry Level"),"SE","Senior Level/ Intermediate"),"EX","Executive Level/ Director")</f>
        <v>Junior Level/ Mid</v>
      </c>
      <c r="D247" s="14" t="str">
        <f>SUBSTITUTE(SUBSTITUTE(SUBSTITUTE(SUBSTITUTE(ds_salaries!D247,"PT","Part Time"),"FT","Full Time"),"CT","Contract"),"FL","Freelance")</f>
        <v>Full Time</v>
      </c>
      <c r="E247" s="13" t="s">
        <v>43</v>
      </c>
      <c r="F247" s="13">
        <v>52500</v>
      </c>
      <c r="G247" s="13" t="s">
        <v>23</v>
      </c>
      <c r="H247" s="13">
        <v>72212</v>
      </c>
      <c r="I247" s="13" t="s">
        <v>24</v>
      </c>
      <c r="J247" s="13">
        <v>50</v>
      </c>
      <c r="K247" s="13" t="s">
        <v>24</v>
      </c>
      <c r="L247" s="19" t="str">
        <f>SUBSTITUTE(SUBSTITUTE(SUBSTITUTE(ds_salaries!L247,"L","Large"),"S","Small"),"M","Medium")</f>
        <v>Large</v>
      </c>
      <c r="M247" s="14" t="str">
        <f>IF(Table2[[#This Row],[Remote Ratio]]=0,"No remote",IF(Table2[[#This Row],[Remote Ratio]]=50,"Partially remote","Fully Remote"))</f>
        <v>Partially remote</v>
      </c>
    </row>
    <row r="248" spans="1:13" x14ac:dyDescent="0.25">
      <c r="A248" s="17">
        <v>246</v>
      </c>
      <c r="B248" s="14">
        <v>2021</v>
      </c>
      <c r="C248" s="13" t="str">
        <f>SUBSTITUTE(SUBSTITUTE(SUBSTITUTE(SUBSTITUTE(ds_salaries!C248,"MI","Junior Level/ Mid"),"EN","Entry Level"),"SE","Senior Level/ Intermediate"),"EX","Executive Level/ Director")</f>
        <v>Entry Level</v>
      </c>
      <c r="D248" s="14" t="str">
        <f>SUBSTITUTE(SUBSTITUTE(SUBSTITUTE(SUBSTITUTE(ds_salaries!D248,"PT","Part Time"),"FT","Full Time"),"CT","Contract"),"FL","Freelance")</f>
        <v>Full Time</v>
      </c>
      <c r="E248" s="14" t="s">
        <v>13</v>
      </c>
      <c r="F248" s="14">
        <v>31000</v>
      </c>
      <c r="G248" s="14" t="s">
        <v>14</v>
      </c>
      <c r="H248" s="14">
        <v>36643</v>
      </c>
      <c r="I248" s="14" t="s">
        <v>38</v>
      </c>
      <c r="J248" s="14">
        <v>50</v>
      </c>
      <c r="K248" s="14" t="s">
        <v>38</v>
      </c>
      <c r="L248" s="19" t="str">
        <f>SUBSTITUTE(SUBSTITUTE(SUBSTITUTE(ds_salaries!L248,"L","Large"),"S","Small"),"M","Medium")</f>
        <v>Large</v>
      </c>
      <c r="M248" s="14" t="str">
        <f>IF(Table2[[#This Row],[Remote Ratio]]=0,"No remote",IF(Table2[[#This Row],[Remote Ratio]]=50,"Partially remote","Fully Remote"))</f>
        <v>Partially remote</v>
      </c>
    </row>
    <row r="249" spans="1:13" x14ac:dyDescent="0.25">
      <c r="A249" s="18">
        <v>247</v>
      </c>
      <c r="B249" s="13">
        <v>2021</v>
      </c>
      <c r="C249" s="13" t="str">
        <f>SUBSTITUTE(SUBSTITUTE(SUBSTITUTE(SUBSTITUTE(ds_salaries!C249,"MI","Junior Level/ Mid"),"EN","Entry Level"),"SE","Senior Level/ Intermediate"),"EX","Executive Level/ Director")</f>
        <v>Junior Level/ Mid</v>
      </c>
      <c r="D249" s="14" t="str">
        <f>SUBSTITUTE(SUBSTITUTE(SUBSTITUTE(SUBSTITUTE(ds_salaries!D249,"PT","Part Time"),"FT","Full Time"),"CT","Contract"),"FL","Freelance")</f>
        <v>Full Time</v>
      </c>
      <c r="E249" s="13" t="s">
        <v>43</v>
      </c>
      <c r="F249" s="13">
        <v>108000</v>
      </c>
      <c r="G249" s="13" t="s">
        <v>122</v>
      </c>
      <c r="H249" s="13">
        <v>12103</v>
      </c>
      <c r="I249" s="13" t="s">
        <v>123</v>
      </c>
      <c r="J249" s="13">
        <v>0</v>
      </c>
      <c r="K249" s="13" t="s">
        <v>123</v>
      </c>
      <c r="L249" s="19" t="str">
        <f>SUBSTITUTE(SUBSTITUTE(SUBSTITUTE(ds_salaries!L249,"L","Large"),"S","Small"),"M","Medium")</f>
        <v>Medium</v>
      </c>
      <c r="M249" s="14" t="str">
        <f>IF(Table2[[#This Row],[Remote Ratio]]=0,"No remote",IF(Table2[[#This Row],[Remote Ratio]]=50,"Partially remote","Fully Remote"))</f>
        <v>No remote</v>
      </c>
    </row>
    <row r="250" spans="1:13" x14ac:dyDescent="0.25">
      <c r="A250" s="17">
        <v>248</v>
      </c>
      <c r="B250" s="14">
        <v>2021</v>
      </c>
      <c r="C250" s="13" t="str">
        <f>SUBSTITUTE(SUBSTITUTE(SUBSTITUTE(SUBSTITUTE(ds_salaries!C250,"MI","Junior Level/ Mid"),"EN","Entry Level"),"SE","Senior Level/ Intermediate"),"EX","Executive Level/ Director")</f>
        <v>Senior Level/ Intermediate</v>
      </c>
      <c r="D250" s="14" t="str">
        <f>SUBSTITUTE(SUBSTITUTE(SUBSTITUTE(SUBSTITUTE(ds_salaries!D250,"PT","Part Time"),"FT","Full Time"),"CT","Contract"),"FL","Freelance")</f>
        <v>Full Time</v>
      </c>
      <c r="E250" s="14" t="s">
        <v>43</v>
      </c>
      <c r="F250" s="14">
        <v>70000</v>
      </c>
      <c r="G250" s="14" t="s">
        <v>23</v>
      </c>
      <c r="H250" s="14">
        <v>96282</v>
      </c>
      <c r="I250" s="14" t="s">
        <v>24</v>
      </c>
      <c r="J250" s="14">
        <v>50</v>
      </c>
      <c r="K250" s="14" t="s">
        <v>24</v>
      </c>
      <c r="L250" s="19" t="str">
        <f>SUBSTITUTE(SUBSTITUTE(SUBSTITUTE(ds_salaries!L250,"L","Large"),"S","Small"),"M","Medium")</f>
        <v>Large</v>
      </c>
      <c r="M250" s="14" t="str">
        <f>IF(Table2[[#This Row],[Remote Ratio]]=0,"No remote",IF(Table2[[#This Row],[Remote Ratio]]=50,"Partially remote","Fully Remote"))</f>
        <v>Partially remote</v>
      </c>
    </row>
    <row r="251" spans="1:13" x14ac:dyDescent="0.25">
      <c r="A251" s="18">
        <v>249</v>
      </c>
      <c r="B251" s="13">
        <v>2021</v>
      </c>
      <c r="C251" s="13" t="str">
        <f>SUBSTITUTE(SUBSTITUTE(SUBSTITUTE(SUBSTITUTE(ds_salaries!C251,"MI","Junior Level/ Mid"),"EN","Entry Level"),"SE","Senior Level/ Intermediate"),"EX","Executive Level/ Director")</f>
        <v>Senior Level/ Intermediate</v>
      </c>
      <c r="D251" s="14" t="str">
        <f>SUBSTITUTE(SUBSTITUTE(SUBSTITUTE(SUBSTITUTE(ds_salaries!D251,"PT","Part Time"),"FT","Full Time"),"CT","Contract"),"FL","Freelance")</f>
        <v>Full Time</v>
      </c>
      <c r="E251" s="13" t="s">
        <v>124</v>
      </c>
      <c r="F251" s="13">
        <v>170000</v>
      </c>
      <c r="G251" s="13" t="s">
        <v>19</v>
      </c>
      <c r="H251" s="13">
        <v>170000</v>
      </c>
      <c r="I251" s="13" t="s">
        <v>29</v>
      </c>
      <c r="J251" s="13">
        <v>100</v>
      </c>
      <c r="K251" s="13" t="s">
        <v>29</v>
      </c>
      <c r="L251" s="19" t="str">
        <f>SUBSTITUTE(SUBSTITUTE(SUBSTITUTE(ds_salaries!L251,"L","Large"),"S","Small"),"M","Medium")</f>
        <v>Medium</v>
      </c>
      <c r="M251" s="14" t="str">
        <f>IF(Table2[[#This Row],[Remote Ratio]]=0,"No remote",IF(Table2[[#This Row],[Remote Ratio]]=50,"Partially remote","Fully Remote"))</f>
        <v>Fully Remote</v>
      </c>
    </row>
    <row r="252" spans="1:13" x14ac:dyDescent="0.25">
      <c r="A252" s="17">
        <v>250</v>
      </c>
      <c r="B252" s="14">
        <v>2021</v>
      </c>
      <c r="C252" s="13" t="str">
        <f>SUBSTITUTE(SUBSTITUTE(SUBSTITUTE(SUBSTITUTE(ds_salaries!C252,"MI","Junior Level/ Mid"),"EN","Entry Level"),"SE","Senior Level/ Intermediate"),"EX","Executive Level/ Director")</f>
        <v>Junior Level/ Mid</v>
      </c>
      <c r="D252" s="14" t="str">
        <f>SUBSTITUTE(SUBSTITUTE(SUBSTITUTE(SUBSTITUTE(ds_salaries!D252,"PT","Part Time"),"FT","Full Time"),"CT","Contract"),"FL","Freelance")</f>
        <v>Full Time</v>
      </c>
      <c r="E252" s="14" t="s">
        <v>13</v>
      </c>
      <c r="F252" s="14">
        <v>115000</v>
      </c>
      <c r="G252" s="14" t="s">
        <v>19</v>
      </c>
      <c r="H252" s="14">
        <v>115000</v>
      </c>
      <c r="I252" s="14" t="s">
        <v>29</v>
      </c>
      <c r="J252" s="14">
        <v>50</v>
      </c>
      <c r="K252" s="14" t="s">
        <v>29</v>
      </c>
      <c r="L252" s="19" t="str">
        <f>SUBSTITUTE(SUBSTITUTE(SUBSTITUTE(ds_salaries!L252,"L","Large"),"S","Small"),"M","Medium")</f>
        <v>Large</v>
      </c>
      <c r="M252" s="14" t="str">
        <f>IF(Table2[[#This Row],[Remote Ratio]]=0,"No remote",IF(Table2[[#This Row],[Remote Ratio]]=50,"Partially remote","Fully Remote"))</f>
        <v>Partially remote</v>
      </c>
    </row>
    <row r="253" spans="1:13" x14ac:dyDescent="0.25">
      <c r="A253" s="18">
        <v>251</v>
      </c>
      <c r="B253" s="13">
        <v>2021</v>
      </c>
      <c r="C253" s="13" t="str">
        <f>SUBSTITUTE(SUBSTITUTE(SUBSTITUTE(SUBSTITUTE(ds_salaries!C253,"MI","Junior Level/ Mid"),"EN","Entry Level"),"SE","Senior Level/ Intermediate"),"EX","Executive Level/ Director")</f>
        <v>Entry Level</v>
      </c>
      <c r="D253" s="14" t="str">
        <f>SUBSTITUTE(SUBSTITUTE(SUBSTITUTE(SUBSTITUTE(ds_salaries!D253,"PT","Part Time"),"FT","Full Time"),"CT","Contract"),"FL","Freelance")</f>
        <v>Full Time</v>
      </c>
      <c r="E253" s="13" t="s">
        <v>13</v>
      </c>
      <c r="F253" s="13">
        <v>90000</v>
      </c>
      <c r="G253" s="13" t="s">
        <v>19</v>
      </c>
      <c r="H253" s="13">
        <v>90000</v>
      </c>
      <c r="I253" s="13" t="s">
        <v>29</v>
      </c>
      <c r="J253" s="13">
        <v>100</v>
      </c>
      <c r="K253" s="13" t="s">
        <v>29</v>
      </c>
      <c r="L253" s="19" t="str">
        <f>SUBSTITUTE(SUBSTITUTE(SUBSTITUTE(ds_salaries!L253,"L","Large"),"S","Small"),"M","Medium")</f>
        <v>Small</v>
      </c>
      <c r="M253" s="14" t="str">
        <f>IF(Table2[[#This Row],[Remote Ratio]]=0,"No remote",IF(Table2[[#This Row],[Remote Ratio]]=50,"Partially remote","Fully Remote"))</f>
        <v>Fully Remote</v>
      </c>
    </row>
    <row r="254" spans="1:13" x14ac:dyDescent="0.25">
      <c r="A254" s="17">
        <v>252</v>
      </c>
      <c r="B254" s="14">
        <v>2021</v>
      </c>
      <c r="C254" s="13" t="str">
        <f>SUBSTITUTE(SUBSTITUTE(SUBSTITUTE(SUBSTITUTE(ds_salaries!C254,"MI","Junior Level/ Mid"),"EN","Entry Level"),"SE","Senior Level/ Intermediate"),"EX","Executive Level/ Director")</f>
        <v>Executive Level/ Director</v>
      </c>
      <c r="D254" s="14" t="str">
        <f>SUBSTITUTE(SUBSTITUTE(SUBSTITUTE(SUBSTITUTE(ds_salaries!D254,"PT","Part Time"),"FT","Full Time"),"CT","Contract"),"FL","Freelance")</f>
        <v>Full Time</v>
      </c>
      <c r="E254" s="14" t="s">
        <v>97</v>
      </c>
      <c r="F254" s="14">
        <v>600000</v>
      </c>
      <c r="G254" s="14" t="s">
        <v>19</v>
      </c>
      <c r="H254" s="14">
        <v>600000</v>
      </c>
      <c r="I254" s="14" t="s">
        <v>29</v>
      </c>
      <c r="J254" s="14">
        <v>100</v>
      </c>
      <c r="K254" s="14" t="s">
        <v>29</v>
      </c>
      <c r="L254" s="19" t="str">
        <f>SUBSTITUTE(SUBSTITUTE(SUBSTITUTE(ds_salaries!L254,"L","Large"),"S","Small"),"M","Medium")</f>
        <v>Large</v>
      </c>
      <c r="M254" s="14" t="str">
        <f>IF(Table2[[#This Row],[Remote Ratio]]=0,"No remote",IF(Table2[[#This Row],[Remote Ratio]]=50,"Partially remote","Fully Remote"))</f>
        <v>Fully Remote</v>
      </c>
    </row>
    <row r="255" spans="1:13" x14ac:dyDescent="0.25">
      <c r="A255" s="18">
        <v>253</v>
      </c>
      <c r="B255" s="13">
        <v>2021</v>
      </c>
      <c r="C255" s="13" t="str">
        <f>SUBSTITUTE(SUBSTITUTE(SUBSTITUTE(SUBSTITUTE(ds_salaries!C255,"MI","Junior Level/ Mid"),"EN","Entry Level"),"SE","Senior Level/ Intermediate"),"EX","Executive Level/ Director")</f>
        <v>Entry Level</v>
      </c>
      <c r="D255" s="14" t="str">
        <f>SUBSTITUTE(SUBSTITUTE(SUBSTITUTE(SUBSTITUTE(ds_salaries!D255,"PT","Part Time"),"FT","Full Time"),"CT","Contract"),"FL","Freelance")</f>
        <v>Full Time</v>
      </c>
      <c r="E255" s="13" t="s">
        <v>13</v>
      </c>
      <c r="F255" s="13">
        <v>2100000</v>
      </c>
      <c r="G255" s="13" t="s">
        <v>39</v>
      </c>
      <c r="H255" s="13">
        <v>28399</v>
      </c>
      <c r="I255" s="13" t="s">
        <v>40</v>
      </c>
      <c r="J255" s="13">
        <v>100</v>
      </c>
      <c r="K255" s="13" t="s">
        <v>40</v>
      </c>
      <c r="L255" s="19" t="str">
        <f>SUBSTITUTE(SUBSTITUTE(SUBSTITUTE(ds_salaries!L255,"L","Large"),"S","Small"),"M","Medium")</f>
        <v>Medium</v>
      </c>
      <c r="M255" s="14" t="str">
        <f>IF(Table2[[#This Row],[Remote Ratio]]=0,"No remote",IF(Table2[[#This Row],[Remote Ratio]]=50,"Partially remote","Fully Remote"))</f>
        <v>Fully Remote</v>
      </c>
    </row>
    <row r="256" spans="1:13" x14ac:dyDescent="0.25">
      <c r="A256" s="17">
        <v>254</v>
      </c>
      <c r="B256" s="14">
        <v>2021</v>
      </c>
      <c r="C256" s="13" t="str">
        <f>SUBSTITUTE(SUBSTITUTE(SUBSTITUTE(SUBSTITUTE(ds_salaries!C256,"MI","Junior Level/ Mid"),"EN","Entry Level"),"SE","Senior Level/ Intermediate"),"EX","Executive Level/ Director")</f>
        <v>Junior Level/ Mid</v>
      </c>
      <c r="D256" s="14" t="str">
        <f>SUBSTITUTE(SUBSTITUTE(SUBSTITUTE(SUBSTITUTE(ds_salaries!D256,"PT","Part Time"),"FT","Full Time"),"CT","Contract"),"FL","Freelance")</f>
        <v>Full Time</v>
      </c>
      <c r="E256" s="14" t="s">
        <v>31</v>
      </c>
      <c r="F256" s="14">
        <v>93000</v>
      </c>
      <c r="G256" s="14" t="s">
        <v>19</v>
      </c>
      <c r="H256" s="14">
        <v>93000</v>
      </c>
      <c r="I256" s="14" t="s">
        <v>29</v>
      </c>
      <c r="J256" s="14">
        <v>100</v>
      </c>
      <c r="K256" s="14" t="s">
        <v>29</v>
      </c>
      <c r="L256" s="19" t="str">
        <f>SUBSTITUTE(SUBSTITUTE(SUBSTITUTE(ds_salaries!L256,"L","Large"),"S","Small"),"M","Medium")</f>
        <v>Large</v>
      </c>
      <c r="M256" s="14" t="str">
        <f>IF(Table2[[#This Row],[Remote Ratio]]=0,"No remote",IF(Table2[[#This Row],[Remote Ratio]]=50,"Partially remote","Fully Remote"))</f>
        <v>Fully Remote</v>
      </c>
    </row>
    <row r="257" spans="1:13" x14ac:dyDescent="0.25">
      <c r="A257" s="18">
        <v>255</v>
      </c>
      <c r="B257" s="13">
        <v>2021</v>
      </c>
      <c r="C257" s="13" t="str">
        <f>SUBSTITUTE(SUBSTITUTE(SUBSTITUTE(SUBSTITUTE(ds_salaries!C257,"MI","Junior Level/ Mid"),"EN","Entry Level"),"SE","Senior Level/ Intermediate"),"EX","Executive Level/ Director")</f>
        <v>Senior Level/ Intermediate</v>
      </c>
      <c r="D257" s="14" t="str">
        <f>SUBSTITUTE(SUBSTITUTE(SUBSTITUTE(SUBSTITUTE(ds_salaries!D257,"PT","Part Time"),"FT","Full Time"),"CT","Contract"),"FL","Freelance")</f>
        <v>Full Time</v>
      </c>
      <c r="E257" s="13" t="s">
        <v>125</v>
      </c>
      <c r="F257" s="13">
        <v>125000</v>
      </c>
      <c r="G257" s="13" t="s">
        <v>61</v>
      </c>
      <c r="H257" s="13">
        <v>99703</v>
      </c>
      <c r="I257" s="13" t="s">
        <v>62</v>
      </c>
      <c r="J257" s="13">
        <v>50</v>
      </c>
      <c r="K257" s="13" t="s">
        <v>62</v>
      </c>
      <c r="L257" s="19" t="str">
        <f>SUBSTITUTE(SUBSTITUTE(SUBSTITUTE(ds_salaries!L257,"L","Large"),"S","Small"),"M","Medium")</f>
        <v>Medium</v>
      </c>
      <c r="M257" s="14" t="str">
        <f>IF(Table2[[#This Row],[Remote Ratio]]=0,"No remote",IF(Table2[[#This Row],[Remote Ratio]]=50,"Partially remote","Fully Remote"))</f>
        <v>Partially remote</v>
      </c>
    </row>
    <row r="258" spans="1:13" x14ac:dyDescent="0.25">
      <c r="A258" s="17">
        <v>256</v>
      </c>
      <c r="B258" s="14">
        <v>2021</v>
      </c>
      <c r="C258" s="13" t="str">
        <f>SUBSTITUTE(SUBSTITUTE(SUBSTITUTE(SUBSTITUTE(ds_salaries!C258,"MI","Junior Level/ Mid"),"EN","Entry Level"),"SE","Senior Level/ Intermediate"),"EX","Executive Level/ Director")</f>
        <v>Junior Level/ Mid</v>
      </c>
      <c r="D258" s="14" t="str">
        <f>SUBSTITUTE(SUBSTITUTE(SUBSTITUTE(SUBSTITUTE(ds_salaries!D258,"PT","Part Time"),"FT","Full Time"),"CT","Contract"),"FL","Freelance")</f>
        <v>Full Time</v>
      </c>
      <c r="E258" s="14" t="s">
        <v>43</v>
      </c>
      <c r="F258" s="14">
        <v>200000</v>
      </c>
      <c r="G258" s="14" t="s">
        <v>19</v>
      </c>
      <c r="H258" s="14">
        <v>200000</v>
      </c>
      <c r="I258" s="14" t="s">
        <v>29</v>
      </c>
      <c r="J258" s="14">
        <v>100</v>
      </c>
      <c r="K258" s="14" t="s">
        <v>29</v>
      </c>
      <c r="L258" s="19" t="str">
        <f>SUBSTITUTE(SUBSTITUTE(SUBSTITUTE(ds_salaries!L258,"L","Large"),"S","Small"),"M","Medium")</f>
        <v>Large</v>
      </c>
      <c r="M258" s="14" t="str">
        <f>IF(Table2[[#This Row],[Remote Ratio]]=0,"No remote",IF(Table2[[#This Row],[Remote Ratio]]=50,"Partially remote","Fully Remote"))</f>
        <v>Fully Remote</v>
      </c>
    </row>
    <row r="259" spans="1:13" x14ac:dyDescent="0.25">
      <c r="A259" s="18">
        <v>257</v>
      </c>
      <c r="B259" s="13">
        <v>2021</v>
      </c>
      <c r="C259" s="13" t="str">
        <f>SUBSTITUTE(SUBSTITUTE(SUBSTITUTE(SUBSTITUTE(ds_salaries!C259,"MI","Junior Level/ Mid"),"EN","Entry Level"),"SE","Senior Level/ Intermediate"),"EX","Executive Level/ Director")</f>
        <v>Senior Level/ Intermediate</v>
      </c>
      <c r="D259" s="14" t="str">
        <f>SUBSTITUTE(SUBSTITUTE(SUBSTITUTE(SUBSTITUTE(ds_salaries!D259,"PT","Part Time"),"FT","Full Time"),"CT","Contract"),"FL","Freelance")</f>
        <v>Full Time</v>
      </c>
      <c r="E259" s="13" t="s">
        <v>76</v>
      </c>
      <c r="F259" s="13">
        <v>147000</v>
      </c>
      <c r="G259" s="13" t="s">
        <v>14</v>
      </c>
      <c r="H259" s="13">
        <v>173762</v>
      </c>
      <c r="I259" s="13" t="s">
        <v>15</v>
      </c>
      <c r="J259" s="13">
        <v>100</v>
      </c>
      <c r="K259" s="13" t="s">
        <v>15</v>
      </c>
      <c r="L259" s="19" t="str">
        <f>SUBSTITUTE(SUBSTITUTE(SUBSTITUTE(ds_salaries!L259,"L","Large"),"S","Small"),"M","Medium")</f>
        <v>Medium</v>
      </c>
      <c r="M259" s="14" t="str">
        <f>IF(Table2[[#This Row],[Remote Ratio]]=0,"No remote",IF(Table2[[#This Row],[Remote Ratio]]=50,"Partially remote","Fully Remote"))</f>
        <v>Fully Remote</v>
      </c>
    </row>
    <row r="260" spans="1:13" x14ac:dyDescent="0.25">
      <c r="A260" s="17">
        <v>258</v>
      </c>
      <c r="B260" s="14">
        <v>2021</v>
      </c>
      <c r="C260" s="13" t="str">
        <f>SUBSTITUTE(SUBSTITUTE(SUBSTITUTE(SUBSTITUTE(ds_salaries!C260,"MI","Junior Level/ Mid"),"EN","Entry Level"),"SE","Senior Level/ Intermediate"),"EX","Executive Level/ Director")</f>
        <v>Senior Level/ Intermediate</v>
      </c>
      <c r="D260" s="14" t="str">
        <f>SUBSTITUTE(SUBSTITUTE(SUBSTITUTE(SUBSTITUTE(ds_salaries!D260,"PT","Part Time"),"FT","Full Time"),"CT","Contract"),"FL","Freelance")</f>
        <v>Full Time</v>
      </c>
      <c r="E260" s="14" t="s">
        <v>28</v>
      </c>
      <c r="F260" s="14">
        <v>185000</v>
      </c>
      <c r="G260" s="14" t="s">
        <v>19</v>
      </c>
      <c r="H260" s="14">
        <v>185000</v>
      </c>
      <c r="I260" s="14" t="s">
        <v>29</v>
      </c>
      <c r="J260" s="14">
        <v>50</v>
      </c>
      <c r="K260" s="14" t="s">
        <v>29</v>
      </c>
      <c r="L260" s="19" t="str">
        <f>SUBSTITUTE(SUBSTITUTE(SUBSTITUTE(ds_salaries!L260,"L","Large"),"S","Small"),"M","Medium")</f>
        <v>Large</v>
      </c>
      <c r="M260" s="14" t="str">
        <f>IF(Table2[[#This Row],[Remote Ratio]]=0,"No remote",IF(Table2[[#This Row],[Remote Ratio]]=50,"Partially remote","Fully Remote"))</f>
        <v>Partially remote</v>
      </c>
    </row>
    <row r="261" spans="1:13" x14ac:dyDescent="0.25">
      <c r="A261" s="18">
        <v>259</v>
      </c>
      <c r="B261" s="13">
        <v>2021</v>
      </c>
      <c r="C261" s="13" t="str">
        <f>SUBSTITUTE(SUBSTITUTE(SUBSTITUTE(SUBSTITUTE(ds_salaries!C261,"MI","Junior Level/ Mid"),"EN","Entry Level"),"SE","Senior Level/ Intermediate"),"EX","Executive Level/ Director")</f>
        <v>Executive Level/ Director</v>
      </c>
      <c r="D261" s="14" t="str">
        <f>SUBSTITUTE(SUBSTITUTE(SUBSTITUTE(SUBSTITUTE(ds_salaries!D261,"PT","Part Time"),"FT","Full Time"),"CT","Contract"),"FL","Freelance")</f>
        <v>Full Time</v>
      </c>
      <c r="E261" s="13" t="s">
        <v>54</v>
      </c>
      <c r="F261" s="13">
        <v>120000</v>
      </c>
      <c r="G261" s="13" t="s">
        <v>14</v>
      </c>
      <c r="H261" s="13">
        <v>141846</v>
      </c>
      <c r="I261" s="13" t="s">
        <v>15</v>
      </c>
      <c r="J261" s="13">
        <v>0</v>
      </c>
      <c r="K261" s="13" t="s">
        <v>15</v>
      </c>
      <c r="L261" s="19" t="str">
        <f>SUBSTITUTE(SUBSTITUTE(SUBSTITUTE(ds_salaries!L261,"L","Large"),"S","Small"),"M","Medium")</f>
        <v>Large</v>
      </c>
      <c r="M261" s="14" t="str">
        <f>IF(Table2[[#This Row],[Remote Ratio]]=0,"No remote",IF(Table2[[#This Row],[Remote Ratio]]=50,"Partially remote","Fully Remote"))</f>
        <v>No remote</v>
      </c>
    </row>
    <row r="262" spans="1:13" x14ac:dyDescent="0.25">
      <c r="A262" s="17">
        <v>260</v>
      </c>
      <c r="B262" s="14">
        <v>2021</v>
      </c>
      <c r="C262" s="13" t="str">
        <f>SUBSTITUTE(SUBSTITUTE(SUBSTITUTE(SUBSTITUTE(ds_salaries!C262,"MI","Junior Level/ Mid"),"EN","Entry Level"),"SE","Senior Level/ Intermediate"),"EX","Executive Level/ Director")</f>
        <v>Junior Level/ Mid</v>
      </c>
      <c r="D262" s="14" t="str">
        <f>SUBSTITUTE(SUBSTITUTE(SUBSTITUTE(SUBSTITUTE(ds_salaries!D262,"PT","Part Time"),"FT","Full Time"),"CT","Contract"),"FL","Freelance")</f>
        <v>Full Time</v>
      </c>
      <c r="E262" s="14" t="s">
        <v>13</v>
      </c>
      <c r="F262" s="14">
        <v>130000</v>
      </c>
      <c r="G262" s="14" t="s">
        <v>19</v>
      </c>
      <c r="H262" s="14">
        <v>130000</v>
      </c>
      <c r="I262" s="14" t="s">
        <v>29</v>
      </c>
      <c r="J262" s="14">
        <v>50</v>
      </c>
      <c r="K262" s="14" t="s">
        <v>29</v>
      </c>
      <c r="L262" s="19" t="str">
        <f>SUBSTITUTE(SUBSTITUTE(SUBSTITUTE(ds_salaries!L262,"L","Large"),"S","Small"),"M","Medium")</f>
        <v>Large</v>
      </c>
      <c r="M262" s="14" t="str">
        <f>IF(Table2[[#This Row],[Remote Ratio]]=0,"No remote",IF(Table2[[#This Row],[Remote Ratio]]=50,"Partially remote","Fully Remote"))</f>
        <v>Partially remote</v>
      </c>
    </row>
    <row r="263" spans="1:13" x14ac:dyDescent="0.25">
      <c r="A263" s="18">
        <v>261</v>
      </c>
      <c r="B263" s="13">
        <v>2021</v>
      </c>
      <c r="C263" s="13" t="str">
        <f>SUBSTITUTE(SUBSTITUTE(SUBSTITUTE(SUBSTITUTE(ds_salaries!C263,"MI","Junior Level/ Mid"),"EN","Entry Level"),"SE","Senior Level/ Intermediate"),"EX","Executive Level/ Director")</f>
        <v>Senior Level/ Intermediate</v>
      </c>
      <c r="D263" s="14" t="str">
        <f>SUBSTITUTE(SUBSTITUTE(SUBSTITUTE(SUBSTITUTE(ds_salaries!D263,"PT","Part Time"),"FT","Full Time"),"CT","Contract"),"FL","Freelance")</f>
        <v>Full Time</v>
      </c>
      <c r="E263" s="13" t="s">
        <v>31</v>
      </c>
      <c r="F263" s="13">
        <v>54000</v>
      </c>
      <c r="G263" s="13" t="s">
        <v>14</v>
      </c>
      <c r="H263" s="13">
        <v>63831</v>
      </c>
      <c r="I263" s="13" t="s">
        <v>15</v>
      </c>
      <c r="J263" s="13">
        <v>50</v>
      </c>
      <c r="K263" s="13" t="s">
        <v>15</v>
      </c>
      <c r="L263" s="19" t="str">
        <f>SUBSTITUTE(SUBSTITUTE(SUBSTITUTE(ds_salaries!L263,"L","Large"),"S","Small"),"M","Medium")</f>
        <v>Large</v>
      </c>
      <c r="M263" s="14" t="str">
        <f>IF(Table2[[#This Row],[Remote Ratio]]=0,"No remote",IF(Table2[[#This Row],[Remote Ratio]]=50,"Partially remote","Fully Remote"))</f>
        <v>Partially remote</v>
      </c>
    </row>
    <row r="264" spans="1:13" x14ac:dyDescent="0.25">
      <c r="A264" s="17">
        <v>262</v>
      </c>
      <c r="B264" s="14">
        <v>2021</v>
      </c>
      <c r="C264" s="13" t="str">
        <f>SUBSTITUTE(SUBSTITUTE(SUBSTITUTE(SUBSTITUTE(ds_salaries!C264,"MI","Junior Level/ Mid"),"EN","Entry Level"),"SE","Senior Level/ Intermediate"),"EX","Executive Level/ Director")</f>
        <v>Junior Level/ Mid</v>
      </c>
      <c r="D264" s="14" t="str">
        <f>SUBSTITUTE(SUBSTITUTE(SUBSTITUTE(SUBSTITUTE(ds_salaries!D264,"PT","Part Time"),"FT","Full Time"),"CT","Contract"),"FL","Freelance")</f>
        <v>Full Time</v>
      </c>
      <c r="E264" s="14" t="s">
        <v>13</v>
      </c>
      <c r="F264" s="14">
        <v>1250000</v>
      </c>
      <c r="G264" s="14" t="s">
        <v>39</v>
      </c>
      <c r="H264" s="14">
        <v>16904</v>
      </c>
      <c r="I264" s="14" t="s">
        <v>40</v>
      </c>
      <c r="J264" s="14">
        <v>100</v>
      </c>
      <c r="K264" s="14" t="s">
        <v>40</v>
      </c>
      <c r="L264" s="19" t="str">
        <f>SUBSTITUTE(SUBSTITUTE(SUBSTITUTE(ds_salaries!L264,"L","Large"),"S","Small"),"M","Medium")</f>
        <v>Small</v>
      </c>
      <c r="M264" s="14" t="str">
        <f>IF(Table2[[#This Row],[Remote Ratio]]=0,"No remote",IF(Table2[[#This Row],[Remote Ratio]]=50,"Partially remote","Fully Remote"))</f>
        <v>Fully Remote</v>
      </c>
    </row>
    <row r="265" spans="1:13" x14ac:dyDescent="0.25">
      <c r="A265" s="18">
        <v>263</v>
      </c>
      <c r="B265" s="13">
        <v>2021</v>
      </c>
      <c r="C265" s="13" t="str">
        <f>SUBSTITUTE(SUBSTITUTE(SUBSTITUTE(SUBSTITUTE(ds_salaries!C265,"MI","Junior Level/ Mid"),"EN","Entry Level"),"SE","Senior Level/ Intermediate"),"EX","Executive Level/ Director")</f>
        <v>Senior Level/ Intermediate</v>
      </c>
      <c r="D265" s="14" t="str">
        <f>SUBSTITUTE(SUBSTITUTE(SUBSTITUTE(SUBSTITUTE(ds_salaries!D265,"PT","Part Time"),"FT","Full Time"),"CT","Contract"),"FL","Freelance")</f>
        <v>Full Time</v>
      </c>
      <c r="E265" s="13" t="s">
        <v>28</v>
      </c>
      <c r="F265" s="13">
        <v>4900000</v>
      </c>
      <c r="G265" s="13" t="s">
        <v>39</v>
      </c>
      <c r="H265" s="13">
        <v>66265</v>
      </c>
      <c r="I265" s="13" t="s">
        <v>40</v>
      </c>
      <c r="J265" s="13">
        <v>0</v>
      </c>
      <c r="K265" s="13" t="s">
        <v>40</v>
      </c>
      <c r="L265" s="19" t="str">
        <f>SUBSTITUTE(SUBSTITUTE(SUBSTITUTE(ds_salaries!L265,"L","Large"),"S","Small"),"M","Medium")</f>
        <v>Large</v>
      </c>
      <c r="M265" s="14" t="str">
        <f>IF(Table2[[#This Row],[Remote Ratio]]=0,"No remote",IF(Table2[[#This Row],[Remote Ratio]]=50,"Partially remote","Fully Remote"))</f>
        <v>No remote</v>
      </c>
    </row>
    <row r="266" spans="1:13" x14ac:dyDescent="0.25">
      <c r="A266" s="17">
        <v>264</v>
      </c>
      <c r="B266" s="14">
        <v>2021</v>
      </c>
      <c r="C266" s="13" t="str">
        <f>SUBSTITUTE(SUBSTITUTE(SUBSTITUTE(SUBSTITUTE(ds_salaries!C266,"MI","Junior Level/ Mid"),"EN","Entry Level"),"SE","Senior Level/ Intermediate"),"EX","Executive Level/ Director")</f>
        <v>Junior Level/ Mid</v>
      </c>
      <c r="D266" s="14" t="str">
        <f>SUBSTITUTE(SUBSTITUTE(SUBSTITUTE(SUBSTITUTE(ds_salaries!D266,"PT","Part Time"),"FT","Full Time"),"CT","Contract"),"FL","Freelance")</f>
        <v>Full Time</v>
      </c>
      <c r="E266" s="14" t="s">
        <v>13</v>
      </c>
      <c r="F266" s="14">
        <v>21600</v>
      </c>
      <c r="G266" s="14" t="s">
        <v>14</v>
      </c>
      <c r="H266" s="14">
        <v>25532</v>
      </c>
      <c r="I266" s="14" t="s">
        <v>126</v>
      </c>
      <c r="J266" s="14">
        <v>100</v>
      </c>
      <c r="K266" s="14" t="s">
        <v>15</v>
      </c>
      <c r="L266" s="19" t="str">
        <f>SUBSTITUTE(SUBSTITUTE(SUBSTITUTE(ds_salaries!L266,"L","Large"),"S","Small"),"M","Medium")</f>
        <v>Small</v>
      </c>
      <c r="M266" s="14" t="str">
        <f>IF(Table2[[#This Row],[Remote Ratio]]=0,"No remote",IF(Table2[[#This Row],[Remote Ratio]]=50,"Partially remote","Fully Remote"))</f>
        <v>Fully Remote</v>
      </c>
    </row>
    <row r="267" spans="1:13" x14ac:dyDescent="0.25">
      <c r="A267" s="18">
        <v>265</v>
      </c>
      <c r="B267" s="13">
        <v>2021</v>
      </c>
      <c r="C267" s="13" t="str">
        <f>SUBSTITUTE(SUBSTITUTE(SUBSTITUTE(SUBSTITUTE(ds_salaries!C267,"MI","Junior Level/ Mid"),"EN","Entry Level"),"SE","Senior Level/ Intermediate"),"EX","Executive Level/ Director")</f>
        <v>Senior Level/ Intermediate</v>
      </c>
      <c r="D267" s="14" t="str">
        <f>SUBSTITUTE(SUBSTITUTE(SUBSTITUTE(SUBSTITUTE(ds_salaries!D267,"PT","Part Time"),"FT","Full Time"),"CT","Contract"),"FL","Freelance")</f>
        <v>Full Time</v>
      </c>
      <c r="E267" s="13" t="s">
        <v>36</v>
      </c>
      <c r="F267" s="13">
        <v>160000</v>
      </c>
      <c r="G267" s="13" t="s">
        <v>19</v>
      </c>
      <c r="H267" s="13">
        <v>160000</v>
      </c>
      <c r="I267" s="13" t="s">
        <v>127</v>
      </c>
      <c r="J267" s="13">
        <v>50</v>
      </c>
      <c r="K267" s="13" t="s">
        <v>29</v>
      </c>
      <c r="L267" s="19" t="str">
        <f>SUBSTITUTE(SUBSTITUTE(SUBSTITUTE(ds_salaries!L267,"L","Large"),"S","Small"),"M","Medium")</f>
        <v>Small</v>
      </c>
      <c r="M267" s="14" t="str">
        <f>IF(Table2[[#This Row],[Remote Ratio]]=0,"No remote",IF(Table2[[#This Row],[Remote Ratio]]=50,"Partially remote","Fully Remote"))</f>
        <v>Partially remote</v>
      </c>
    </row>
    <row r="268" spans="1:13" x14ac:dyDescent="0.25">
      <c r="A268" s="17">
        <v>266</v>
      </c>
      <c r="B268" s="14">
        <v>2021</v>
      </c>
      <c r="C268" s="13" t="str">
        <f>SUBSTITUTE(SUBSTITUTE(SUBSTITUTE(SUBSTITUTE(ds_salaries!C268,"MI","Junior Level/ Mid"),"EN","Entry Level"),"SE","Senior Level/ Intermediate"),"EX","Executive Level/ Director")</f>
        <v>Junior Level/ Mid</v>
      </c>
      <c r="D268" s="14" t="str">
        <f>SUBSTITUTE(SUBSTITUTE(SUBSTITUTE(SUBSTITUTE(ds_salaries!D268,"PT","Part Time"),"FT","Full Time"),"CT","Contract"),"FL","Freelance")</f>
        <v>Full Time</v>
      </c>
      <c r="E268" s="14" t="s">
        <v>43</v>
      </c>
      <c r="F268" s="14">
        <v>93150</v>
      </c>
      <c r="G268" s="14" t="s">
        <v>19</v>
      </c>
      <c r="H268" s="14">
        <v>93150</v>
      </c>
      <c r="I268" s="14" t="s">
        <v>29</v>
      </c>
      <c r="J268" s="14">
        <v>0</v>
      </c>
      <c r="K268" s="14" t="s">
        <v>29</v>
      </c>
      <c r="L268" s="19" t="str">
        <f>SUBSTITUTE(SUBSTITUTE(SUBSTITUTE(ds_salaries!L268,"L","Large"),"S","Small"),"M","Medium")</f>
        <v>Medium</v>
      </c>
      <c r="M268" s="14" t="str">
        <f>IF(Table2[[#This Row],[Remote Ratio]]=0,"No remote",IF(Table2[[#This Row],[Remote Ratio]]=50,"Partially remote","Fully Remote"))</f>
        <v>No remote</v>
      </c>
    </row>
    <row r="269" spans="1:13" x14ac:dyDescent="0.25">
      <c r="A269" s="18">
        <v>267</v>
      </c>
      <c r="B269" s="13">
        <v>2021</v>
      </c>
      <c r="C269" s="13" t="str">
        <f>SUBSTITUTE(SUBSTITUTE(SUBSTITUTE(SUBSTITUTE(ds_salaries!C269,"MI","Junior Level/ Mid"),"EN","Entry Level"),"SE","Senior Level/ Intermediate"),"EX","Executive Level/ Director")</f>
        <v>Junior Level/ Mid</v>
      </c>
      <c r="D269" s="14" t="str">
        <f>SUBSTITUTE(SUBSTITUTE(SUBSTITUTE(SUBSTITUTE(ds_salaries!D269,"PT","Part Time"),"FT","Full Time"),"CT","Contract"),"FL","Freelance")</f>
        <v>Full Time</v>
      </c>
      <c r="E269" s="13" t="s">
        <v>43</v>
      </c>
      <c r="F269" s="13">
        <v>111775</v>
      </c>
      <c r="G269" s="13" t="s">
        <v>19</v>
      </c>
      <c r="H269" s="13">
        <v>111775</v>
      </c>
      <c r="I269" s="13" t="s">
        <v>29</v>
      </c>
      <c r="J269" s="13">
        <v>0</v>
      </c>
      <c r="K269" s="13" t="s">
        <v>29</v>
      </c>
      <c r="L269" s="19" t="str">
        <f>SUBSTITUTE(SUBSTITUTE(SUBSTITUTE(ds_salaries!L269,"L","Large"),"S","Small"),"M","Medium")</f>
        <v>Medium</v>
      </c>
      <c r="M269" s="14" t="str">
        <f>IF(Table2[[#This Row],[Remote Ratio]]=0,"No remote",IF(Table2[[#This Row],[Remote Ratio]]=50,"Partially remote","Fully Remote"))</f>
        <v>No remote</v>
      </c>
    </row>
    <row r="270" spans="1:13" x14ac:dyDescent="0.25">
      <c r="A270" s="17">
        <v>268</v>
      </c>
      <c r="B270" s="14">
        <v>2021</v>
      </c>
      <c r="C270" s="13" t="str">
        <f>SUBSTITUTE(SUBSTITUTE(SUBSTITUTE(SUBSTITUTE(ds_salaries!C270,"MI","Junior Level/ Mid"),"EN","Entry Level"),"SE","Senior Level/ Intermediate"),"EX","Executive Level/ Director")</f>
        <v>Junior Level/ Mid</v>
      </c>
      <c r="D270" s="14" t="str">
        <f>SUBSTITUTE(SUBSTITUTE(SUBSTITUTE(SUBSTITUTE(ds_salaries!D270,"PT","Part Time"),"FT","Full Time"),"CT","Contract"),"FL","Freelance")</f>
        <v>Full Time</v>
      </c>
      <c r="E270" s="14" t="s">
        <v>43</v>
      </c>
      <c r="F270" s="14">
        <v>250000</v>
      </c>
      <c r="G270" s="14" t="s">
        <v>122</v>
      </c>
      <c r="H270" s="14">
        <v>28016</v>
      </c>
      <c r="I270" s="14" t="s">
        <v>123</v>
      </c>
      <c r="J270" s="14">
        <v>100</v>
      </c>
      <c r="K270" s="14" t="s">
        <v>123</v>
      </c>
      <c r="L270" s="19" t="str">
        <f>SUBSTITUTE(SUBSTITUTE(SUBSTITUTE(ds_salaries!L270,"L","Large"),"S","Small"),"M","Medium")</f>
        <v>Medium</v>
      </c>
      <c r="M270" s="14" t="str">
        <f>IF(Table2[[#This Row],[Remote Ratio]]=0,"No remote",IF(Table2[[#This Row],[Remote Ratio]]=50,"Partially remote","Fully Remote"))</f>
        <v>Fully Remote</v>
      </c>
    </row>
    <row r="271" spans="1:13" x14ac:dyDescent="0.25">
      <c r="A271" s="18">
        <v>269</v>
      </c>
      <c r="B271" s="13">
        <v>2021</v>
      </c>
      <c r="C271" s="13" t="str">
        <f>SUBSTITUTE(SUBSTITUTE(SUBSTITUTE(SUBSTITUTE(ds_salaries!C271,"MI","Junior Level/ Mid"),"EN","Entry Level"),"SE","Senior Level/ Intermediate"),"EX","Executive Level/ Director")</f>
        <v>Entry Level</v>
      </c>
      <c r="D271" s="14" t="str">
        <f>SUBSTITUTE(SUBSTITUTE(SUBSTITUTE(SUBSTITUTE(ds_salaries!D271,"PT","Part Time"),"FT","Full Time"),"CT","Contract"),"FL","Freelance")</f>
        <v>Full Time</v>
      </c>
      <c r="E271" s="13" t="s">
        <v>43</v>
      </c>
      <c r="F271" s="13">
        <v>55000</v>
      </c>
      <c r="G271" s="13" t="s">
        <v>14</v>
      </c>
      <c r="H271" s="13">
        <v>65013</v>
      </c>
      <c r="I271" s="13" t="s">
        <v>15</v>
      </c>
      <c r="J271" s="13">
        <v>50</v>
      </c>
      <c r="K271" s="13" t="s">
        <v>15</v>
      </c>
      <c r="L271" s="19" t="str">
        <f>SUBSTITUTE(SUBSTITUTE(SUBSTITUTE(ds_salaries!L271,"L","Large"),"S","Small"),"M","Medium")</f>
        <v>Medium</v>
      </c>
      <c r="M271" s="14" t="str">
        <f>IF(Table2[[#This Row],[Remote Ratio]]=0,"No remote",IF(Table2[[#This Row],[Remote Ratio]]=50,"Partially remote","Fully Remote"))</f>
        <v>Partially remote</v>
      </c>
    </row>
    <row r="272" spans="1:13" x14ac:dyDescent="0.25">
      <c r="A272" s="17">
        <v>270</v>
      </c>
      <c r="B272" s="14">
        <v>2021</v>
      </c>
      <c r="C272" s="13" t="str">
        <f>SUBSTITUTE(SUBSTITUTE(SUBSTITUTE(SUBSTITUTE(ds_salaries!C272,"MI","Junior Level/ Mid"),"EN","Entry Level"),"SE","Senior Level/ Intermediate"),"EX","Executive Level/ Director")</f>
        <v>Entry Level</v>
      </c>
      <c r="D272" s="14" t="str">
        <f>SUBSTITUTE(SUBSTITUTE(SUBSTITUTE(SUBSTITUTE(ds_salaries!D272,"PT","Part Time"),"FT","Full Time"),"CT","Contract"),"FL","Freelance")</f>
        <v>Full Time</v>
      </c>
      <c r="E272" s="14" t="s">
        <v>43</v>
      </c>
      <c r="F272" s="14">
        <v>72500</v>
      </c>
      <c r="G272" s="14" t="s">
        <v>19</v>
      </c>
      <c r="H272" s="14">
        <v>72500</v>
      </c>
      <c r="I272" s="14" t="s">
        <v>29</v>
      </c>
      <c r="J272" s="14">
        <v>100</v>
      </c>
      <c r="K272" s="14" t="s">
        <v>29</v>
      </c>
      <c r="L272" s="19" t="str">
        <f>SUBSTITUTE(SUBSTITUTE(SUBSTITUTE(ds_salaries!L272,"L","Large"),"S","Small"),"M","Medium")</f>
        <v>Large</v>
      </c>
      <c r="M272" s="14" t="str">
        <f>IF(Table2[[#This Row],[Remote Ratio]]=0,"No remote",IF(Table2[[#This Row],[Remote Ratio]]=50,"Partially remote","Fully Remote"))</f>
        <v>Fully Remote</v>
      </c>
    </row>
    <row r="273" spans="1:13" x14ac:dyDescent="0.25">
      <c r="A273" s="18">
        <v>271</v>
      </c>
      <c r="B273" s="13">
        <v>2021</v>
      </c>
      <c r="C273" s="13" t="str">
        <f>SUBSTITUTE(SUBSTITUTE(SUBSTITUTE(SUBSTITUTE(ds_salaries!C273,"MI","Junior Level/ Mid"),"EN","Entry Level"),"SE","Senior Level/ Intermediate"),"EX","Executive Level/ Director")</f>
        <v>Senior Level/ Intermediate</v>
      </c>
      <c r="D273" s="14" t="str">
        <f>SUBSTITUTE(SUBSTITUTE(SUBSTITUTE(SUBSTITUTE(ds_salaries!D273,"PT","Part Time"),"FT","Full Time"),"CT","Contract"),"FL","Freelance")</f>
        <v>Full Time</v>
      </c>
      <c r="E273" s="13" t="s">
        <v>74</v>
      </c>
      <c r="F273" s="13">
        <v>102000</v>
      </c>
      <c r="G273" s="13" t="s">
        <v>117</v>
      </c>
      <c r="H273" s="13">
        <v>18907</v>
      </c>
      <c r="I273" s="13" t="s">
        <v>91</v>
      </c>
      <c r="J273" s="13">
        <v>0</v>
      </c>
      <c r="K273" s="13" t="s">
        <v>91</v>
      </c>
      <c r="L273" s="19" t="str">
        <f>SUBSTITUTE(SUBSTITUTE(SUBSTITUTE(ds_salaries!L273,"L","Large"),"S","Small"),"M","Medium")</f>
        <v>Medium</v>
      </c>
      <c r="M273" s="14" t="str">
        <f>IF(Table2[[#This Row],[Remote Ratio]]=0,"No remote",IF(Table2[[#This Row],[Remote Ratio]]=50,"Partially remote","Fully Remote"))</f>
        <v>No remote</v>
      </c>
    </row>
    <row r="274" spans="1:13" x14ac:dyDescent="0.25">
      <c r="A274" s="17">
        <v>272</v>
      </c>
      <c r="B274" s="14">
        <v>2021</v>
      </c>
      <c r="C274" s="13" t="str">
        <f>SUBSTITUTE(SUBSTITUTE(SUBSTITUTE(SUBSTITUTE(ds_salaries!C274,"MI","Junior Level/ Mid"),"EN","Entry Level"),"SE","Senior Level/ Intermediate"),"EX","Executive Level/ Director")</f>
        <v>Entry Level</v>
      </c>
      <c r="D274" s="14" t="str">
        <f>SUBSTITUTE(SUBSTITUTE(SUBSTITUTE(SUBSTITUTE(ds_salaries!D274,"PT","Part Time"),"FT","Full Time"),"CT","Contract"),"FL","Freelance")</f>
        <v>Full Time</v>
      </c>
      <c r="E274" s="14" t="s">
        <v>46</v>
      </c>
      <c r="F274" s="14">
        <v>65000</v>
      </c>
      <c r="G274" s="14" t="s">
        <v>14</v>
      </c>
      <c r="H274" s="14">
        <v>76833</v>
      </c>
      <c r="I274" s="14" t="s">
        <v>15</v>
      </c>
      <c r="J274" s="14">
        <v>0</v>
      </c>
      <c r="K274" s="14" t="s">
        <v>15</v>
      </c>
      <c r="L274" s="19" t="str">
        <f>SUBSTITUTE(SUBSTITUTE(SUBSTITUTE(ds_salaries!L274,"L","Large"),"S","Small"),"M","Medium")</f>
        <v>Large</v>
      </c>
      <c r="M274" s="14" t="str">
        <f>IF(Table2[[#This Row],[Remote Ratio]]=0,"No remote",IF(Table2[[#This Row],[Remote Ratio]]=50,"Partially remote","Fully Remote"))</f>
        <v>No remote</v>
      </c>
    </row>
    <row r="275" spans="1:13" x14ac:dyDescent="0.25">
      <c r="A275" s="18">
        <v>273</v>
      </c>
      <c r="B275" s="13">
        <v>2021</v>
      </c>
      <c r="C275" s="13" t="str">
        <f>SUBSTITUTE(SUBSTITUTE(SUBSTITUTE(SUBSTITUTE(ds_salaries!C275,"MI","Junior Level/ Mid"),"EN","Entry Level"),"SE","Senior Level/ Intermediate"),"EX","Executive Level/ Director")</f>
        <v>Entry Level</v>
      </c>
      <c r="D275" s="14" t="str">
        <f>SUBSTITUTE(SUBSTITUTE(SUBSTITUTE(SUBSTITUTE(ds_salaries!D275,"PT","Part Time"),"FT","Full Time"),"CT","Contract"),"FL","Freelance")</f>
        <v>Full Time</v>
      </c>
      <c r="E275" s="13" t="s">
        <v>28</v>
      </c>
      <c r="F275" s="13">
        <v>85000</v>
      </c>
      <c r="G275" s="13" t="s">
        <v>19</v>
      </c>
      <c r="H275" s="13">
        <v>85000</v>
      </c>
      <c r="I275" s="13" t="s">
        <v>56</v>
      </c>
      <c r="J275" s="13">
        <v>100</v>
      </c>
      <c r="K275" s="13" t="s">
        <v>15</v>
      </c>
      <c r="L275" s="19" t="str">
        <f>SUBSTITUTE(SUBSTITUTE(SUBSTITUTE(ds_salaries!L275,"L","Large"),"S","Small"),"M","Medium")</f>
        <v>Small</v>
      </c>
      <c r="M275" s="14" t="str">
        <f>IF(Table2[[#This Row],[Remote Ratio]]=0,"No remote",IF(Table2[[#This Row],[Remote Ratio]]=50,"Partially remote","Fully Remote"))</f>
        <v>Fully Remote</v>
      </c>
    </row>
    <row r="276" spans="1:13" x14ac:dyDescent="0.25">
      <c r="A276" s="17">
        <v>274</v>
      </c>
      <c r="B276" s="14">
        <v>2021</v>
      </c>
      <c r="C276" s="13" t="str">
        <f>SUBSTITUTE(SUBSTITUTE(SUBSTITUTE(SUBSTITUTE(ds_salaries!C276,"MI","Junior Level/ Mid"),"EN","Entry Level"),"SE","Senior Level/ Intermediate"),"EX","Executive Level/ Director")</f>
        <v>Senior Level/ Intermediate</v>
      </c>
      <c r="D276" s="14" t="str">
        <f>SUBSTITUTE(SUBSTITUTE(SUBSTITUTE(SUBSTITUTE(ds_salaries!D276,"PT","Part Time"),"FT","Full Time"),"CT","Contract"),"FL","Freelance")</f>
        <v>Full Time</v>
      </c>
      <c r="E276" s="14" t="s">
        <v>13</v>
      </c>
      <c r="F276" s="14">
        <v>65720</v>
      </c>
      <c r="G276" s="14" t="s">
        <v>14</v>
      </c>
      <c r="H276" s="14">
        <v>77684</v>
      </c>
      <c r="I276" s="14" t="s">
        <v>38</v>
      </c>
      <c r="J276" s="14">
        <v>50</v>
      </c>
      <c r="K276" s="14" t="s">
        <v>38</v>
      </c>
      <c r="L276" s="19" t="str">
        <f>SUBSTITUTE(SUBSTITUTE(SUBSTITUTE(ds_salaries!L276,"L","Large"),"S","Small"),"M","Medium")</f>
        <v>Medium</v>
      </c>
      <c r="M276" s="14" t="str">
        <f>IF(Table2[[#This Row],[Remote Ratio]]=0,"No remote",IF(Table2[[#This Row],[Remote Ratio]]=50,"Partially remote","Fully Remote"))</f>
        <v>Partially remote</v>
      </c>
    </row>
    <row r="277" spans="1:13" x14ac:dyDescent="0.25">
      <c r="A277" s="18">
        <v>275</v>
      </c>
      <c r="B277" s="13">
        <v>2021</v>
      </c>
      <c r="C277" s="13" t="str">
        <f>SUBSTITUTE(SUBSTITUTE(SUBSTITUTE(SUBSTITUTE(ds_salaries!C277,"MI","Junior Level/ Mid"),"EN","Entry Level"),"SE","Senior Level/ Intermediate"),"EX","Executive Level/ Director")</f>
        <v>Entry Level</v>
      </c>
      <c r="D277" s="14" t="str">
        <f>SUBSTITUTE(SUBSTITUTE(SUBSTITUTE(SUBSTITUTE(ds_salaries!D277,"PT","Part Time"),"FT","Full Time"),"CT","Contract"),"FL","Freelance")</f>
        <v>Full Time</v>
      </c>
      <c r="E277" s="13" t="s">
        <v>13</v>
      </c>
      <c r="F277" s="13">
        <v>100000</v>
      </c>
      <c r="G277" s="13" t="s">
        <v>19</v>
      </c>
      <c r="H277" s="13">
        <v>100000</v>
      </c>
      <c r="I277" s="13" t="s">
        <v>29</v>
      </c>
      <c r="J277" s="13">
        <v>100</v>
      </c>
      <c r="K277" s="13" t="s">
        <v>29</v>
      </c>
      <c r="L277" s="19" t="str">
        <f>SUBSTITUTE(SUBSTITUTE(SUBSTITUTE(ds_salaries!L277,"L","Large"),"S","Small"),"M","Medium")</f>
        <v>Medium</v>
      </c>
      <c r="M277" s="14" t="str">
        <f>IF(Table2[[#This Row],[Remote Ratio]]=0,"No remote",IF(Table2[[#This Row],[Remote Ratio]]=50,"Partially remote","Fully Remote"))</f>
        <v>Fully Remote</v>
      </c>
    </row>
    <row r="278" spans="1:13" x14ac:dyDescent="0.25">
      <c r="A278" s="17">
        <v>276</v>
      </c>
      <c r="B278" s="14">
        <v>2021</v>
      </c>
      <c r="C278" s="13" t="str">
        <f>SUBSTITUTE(SUBSTITUTE(SUBSTITUTE(SUBSTITUTE(ds_salaries!C278,"MI","Junior Level/ Mid"),"EN","Entry Level"),"SE","Senior Level/ Intermediate"),"EX","Executive Level/ Director")</f>
        <v>Entry Level</v>
      </c>
      <c r="D278" s="14" t="str">
        <f>SUBSTITUTE(SUBSTITUTE(SUBSTITUTE(SUBSTITUTE(ds_salaries!D278,"PT","Part Time"),"FT","Full Time"),"CT","Contract"),"FL","Freelance")</f>
        <v>Full Time</v>
      </c>
      <c r="E278" s="14" t="s">
        <v>13</v>
      </c>
      <c r="F278" s="14">
        <v>58000</v>
      </c>
      <c r="G278" s="14" t="s">
        <v>19</v>
      </c>
      <c r="H278" s="14">
        <v>58000</v>
      </c>
      <c r="I278" s="14" t="s">
        <v>29</v>
      </c>
      <c r="J278" s="14">
        <v>50</v>
      </c>
      <c r="K278" s="14" t="s">
        <v>29</v>
      </c>
      <c r="L278" s="19" t="str">
        <f>SUBSTITUTE(SUBSTITUTE(SUBSTITUTE(ds_salaries!L278,"L","Large"),"S","Small"),"M","Medium")</f>
        <v>Large</v>
      </c>
      <c r="M278" s="14" t="str">
        <f>IF(Table2[[#This Row],[Remote Ratio]]=0,"No remote",IF(Table2[[#This Row],[Remote Ratio]]=50,"Partially remote","Fully Remote"))</f>
        <v>Partially remote</v>
      </c>
    </row>
    <row r="279" spans="1:13" x14ac:dyDescent="0.25">
      <c r="A279" s="18">
        <v>277</v>
      </c>
      <c r="B279" s="13">
        <v>2021</v>
      </c>
      <c r="C279" s="13" t="str">
        <f>SUBSTITUTE(SUBSTITUTE(SUBSTITUTE(SUBSTITUTE(ds_salaries!C279,"MI","Junior Level/ Mid"),"EN","Entry Level"),"SE","Senior Level/ Intermediate"),"EX","Executive Level/ Director")</f>
        <v>Senior Level/ Intermediate</v>
      </c>
      <c r="D279" s="14" t="str">
        <f>SUBSTITUTE(SUBSTITUTE(SUBSTITUTE(SUBSTITUTE(ds_salaries!D279,"PT","Part Time"),"FT","Full Time"),"CT","Contract"),"FL","Freelance")</f>
        <v>Full Time</v>
      </c>
      <c r="E279" s="13" t="s">
        <v>70</v>
      </c>
      <c r="F279" s="13">
        <v>55000</v>
      </c>
      <c r="G279" s="13" t="s">
        <v>19</v>
      </c>
      <c r="H279" s="13">
        <v>55000</v>
      </c>
      <c r="I279" s="13" t="s">
        <v>67</v>
      </c>
      <c r="J279" s="13">
        <v>100</v>
      </c>
      <c r="K279" s="13" t="s">
        <v>67</v>
      </c>
      <c r="L279" s="19" t="str">
        <f>SUBSTITUTE(SUBSTITUTE(SUBSTITUTE(ds_salaries!L279,"L","Large"),"S","Small"),"M","Medium")</f>
        <v>Large</v>
      </c>
      <c r="M279" s="14" t="str">
        <f>IF(Table2[[#This Row],[Remote Ratio]]=0,"No remote",IF(Table2[[#This Row],[Remote Ratio]]=50,"Partially remote","Fully Remote"))</f>
        <v>Fully Remote</v>
      </c>
    </row>
    <row r="280" spans="1:13" x14ac:dyDescent="0.25">
      <c r="A280" s="17">
        <v>278</v>
      </c>
      <c r="B280" s="14">
        <v>2021</v>
      </c>
      <c r="C280" s="13" t="str">
        <f>SUBSTITUTE(SUBSTITUTE(SUBSTITUTE(SUBSTITUTE(ds_salaries!C280,"MI","Junior Level/ Mid"),"EN","Entry Level"),"SE","Senior Level/ Intermediate"),"EX","Executive Level/ Director")</f>
        <v>Senior Level/ Intermediate</v>
      </c>
      <c r="D280" s="14" t="str">
        <f>SUBSTITUTE(SUBSTITUTE(SUBSTITUTE(SUBSTITUTE(ds_salaries!D280,"PT","Part Time"),"FT","Full Time"),"CT","Contract"),"FL","Freelance")</f>
        <v>Full Time</v>
      </c>
      <c r="E280" s="14" t="s">
        <v>13</v>
      </c>
      <c r="F280" s="14">
        <v>180000</v>
      </c>
      <c r="G280" s="14" t="s">
        <v>122</v>
      </c>
      <c r="H280" s="14">
        <v>20171</v>
      </c>
      <c r="I280" s="14" t="s">
        <v>123</v>
      </c>
      <c r="J280" s="14">
        <v>50</v>
      </c>
      <c r="K280" s="14" t="s">
        <v>123</v>
      </c>
      <c r="L280" s="19" t="str">
        <f>SUBSTITUTE(SUBSTITUTE(SUBSTITUTE(ds_salaries!L280,"L","Large"),"S","Small"),"M","Medium")</f>
        <v>Large</v>
      </c>
      <c r="M280" s="14" t="str">
        <f>IF(Table2[[#This Row],[Remote Ratio]]=0,"No remote",IF(Table2[[#This Row],[Remote Ratio]]=50,"Partially remote","Fully Remote"))</f>
        <v>Partially remote</v>
      </c>
    </row>
    <row r="281" spans="1:13" x14ac:dyDescent="0.25">
      <c r="A281" s="18">
        <v>279</v>
      </c>
      <c r="B281" s="13">
        <v>2021</v>
      </c>
      <c r="C281" s="13" t="str">
        <f>SUBSTITUTE(SUBSTITUTE(SUBSTITUTE(SUBSTITUTE(ds_salaries!C281,"MI","Junior Level/ Mid"),"EN","Entry Level"),"SE","Senior Level/ Intermediate"),"EX","Executive Level/ Director")</f>
        <v>Entry Level</v>
      </c>
      <c r="D281" s="14" t="str">
        <f>SUBSTITUTE(SUBSTITUTE(SUBSTITUTE(SUBSTITUTE(ds_salaries!D281,"PT","Part Time"),"FT","Full Time"),"CT","Contract"),"FL","Freelance")</f>
        <v>Full Time</v>
      </c>
      <c r="E281" s="13" t="s">
        <v>35</v>
      </c>
      <c r="F281" s="13">
        <v>50000</v>
      </c>
      <c r="G281" s="13" t="s">
        <v>14</v>
      </c>
      <c r="H281" s="13">
        <v>59102</v>
      </c>
      <c r="I281" s="13" t="s">
        <v>80</v>
      </c>
      <c r="J281" s="13">
        <v>100</v>
      </c>
      <c r="K281" s="13" t="s">
        <v>80</v>
      </c>
      <c r="L281" s="19" t="str">
        <f>SUBSTITUTE(SUBSTITUTE(SUBSTITUTE(ds_salaries!L281,"L","Large"),"S","Small"),"M","Medium")</f>
        <v>Large</v>
      </c>
      <c r="M281" s="14" t="str">
        <f>IF(Table2[[#This Row],[Remote Ratio]]=0,"No remote",IF(Table2[[#This Row],[Remote Ratio]]=50,"Partially remote","Fully Remote"))</f>
        <v>Fully Remote</v>
      </c>
    </row>
    <row r="282" spans="1:13" x14ac:dyDescent="0.25">
      <c r="A282" s="17">
        <v>280</v>
      </c>
      <c r="B282" s="14">
        <v>2021</v>
      </c>
      <c r="C282" s="13" t="str">
        <f>SUBSTITUTE(SUBSTITUTE(SUBSTITUTE(SUBSTITUTE(ds_salaries!C282,"MI","Junior Level/ Mid"),"EN","Entry Level"),"SE","Senior Level/ Intermediate"),"EX","Executive Level/ Director")</f>
        <v>Junior Level/ Mid</v>
      </c>
      <c r="D282" s="14" t="str">
        <f>SUBSTITUTE(SUBSTITUTE(SUBSTITUTE(SUBSTITUTE(ds_salaries!D282,"PT","Part Time"),"FT","Full Time"),"CT","Contract"),"FL","Freelance")</f>
        <v>Full Time</v>
      </c>
      <c r="E282" s="14" t="s">
        <v>43</v>
      </c>
      <c r="F282" s="14">
        <v>112000</v>
      </c>
      <c r="G282" s="14" t="s">
        <v>19</v>
      </c>
      <c r="H282" s="14">
        <v>112000</v>
      </c>
      <c r="I282" s="14" t="s">
        <v>29</v>
      </c>
      <c r="J282" s="14">
        <v>100</v>
      </c>
      <c r="K282" s="14" t="s">
        <v>29</v>
      </c>
      <c r="L282" s="19" t="str">
        <f>SUBSTITUTE(SUBSTITUTE(SUBSTITUTE(ds_salaries!L282,"L","Large"),"S","Small"),"M","Medium")</f>
        <v>Large</v>
      </c>
      <c r="M282" s="14" t="str">
        <f>IF(Table2[[#This Row],[Remote Ratio]]=0,"No remote",IF(Table2[[#This Row],[Remote Ratio]]=50,"Partially remote","Fully Remote"))</f>
        <v>Fully Remote</v>
      </c>
    </row>
    <row r="283" spans="1:13" x14ac:dyDescent="0.25">
      <c r="A283" s="18">
        <v>281</v>
      </c>
      <c r="B283" s="13">
        <v>2021</v>
      </c>
      <c r="C283" s="13" t="str">
        <f>SUBSTITUTE(SUBSTITUTE(SUBSTITUTE(SUBSTITUTE(ds_salaries!C283,"MI","Junior Level/ Mid"),"EN","Entry Level"),"SE","Senior Level/ Intermediate"),"EX","Executive Level/ Director")</f>
        <v>Entry Level</v>
      </c>
      <c r="D283" s="14" t="str">
        <f>SUBSTITUTE(SUBSTITUTE(SUBSTITUTE(SUBSTITUTE(ds_salaries!D283,"PT","Part Time"),"FT","Full Time"),"CT","Contract"),"FL","Freelance")</f>
        <v>Full Time</v>
      </c>
      <c r="E283" s="13" t="s">
        <v>55</v>
      </c>
      <c r="F283" s="13">
        <v>100000</v>
      </c>
      <c r="G283" s="13" t="s">
        <v>19</v>
      </c>
      <c r="H283" s="13">
        <v>100000</v>
      </c>
      <c r="I283" s="13" t="s">
        <v>128</v>
      </c>
      <c r="J283" s="13">
        <v>0</v>
      </c>
      <c r="K283" s="13" t="s">
        <v>49</v>
      </c>
      <c r="L283" s="19" t="str">
        <f>SUBSTITUTE(SUBSTITUTE(SUBSTITUTE(ds_salaries!L283,"L","Large"),"S","Small"),"M","Medium")</f>
        <v>Large</v>
      </c>
      <c r="M283" s="14" t="str">
        <f>IF(Table2[[#This Row],[Remote Ratio]]=0,"No remote",IF(Table2[[#This Row],[Remote Ratio]]=50,"Partially remote","Fully Remote"))</f>
        <v>No remote</v>
      </c>
    </row>
    <row r="284" spans="1:13" x14ac:dyDescent="0.25">
      <c r="A284" s="17">
        <v>282</v>
      </c>
      <c r="B284" s="14">
        <v>2021</v>
      </c>
      <c r="C284" s="13" t="str">
        <f>SUBSTITUTE(SUBSTITUTE(SUBSTITUTE(SUBSTITUTE(ds_salaries!C284,"MI","Junior Level/ Mid"),"EN","Entry Level"),"SE","Senior Level/ Intermediate"),"EX","Executive Level/ Director")</f>
        <v>Junior Level/ Mid</v>
      </c>
      <c r="D284" s="14" t="str">
        <f>SUBSTITUTE(SUBSTITUTE(SUBSTITUTE(SUBSTITUTE(ds_salaries!D284,"PT","Part Time"),"FT","Full Time"),"CT","Contract"),"FL","Freelance")</f>
        <v>Part Time</v>
      </c>
      <c r="E284" s="14" t="s">
        <v>43</v>
      </c>
      <c r="F284" s="14">
        <v>59000</v>
      </c>
      <c r="G284" s="14" t="s">
        <v>14</v>
      </c>
      <c r="H284" s="14">
        <v>69741</v>
      </c>
      <c r="I284" s="14" t="s">
        <v>56</v>
      </c>
      <c r="J284" s="14">
        <v>100</v>
      </c>
      <c r="K284" s="14" t="s">
        <v>56</v>
      </c>
      <c r="L284" s="19" t="str">
        <f>SUBSTITUTE(SUBSTITUTE(SUBSTITUTE(ds_salaries!L284,"L","Large"),"S","Small"),"M","Medium")</f>
        <v>Large</v>
      </c>
      <c r="M284" s="14" t="str">
        <f>IF(Table2[[#This Row],[Remote Ratio]]=0,"No remote",IF(Table2[[#This Row],[Remote Ratio]]=50,"Partially remote","Fully Remote"))</f>
        <v>Fully Remote</v>
      </c>
    </row>
    <row r="285" spans="1:13" x14ac:dyDescent="0.25">
      <c r="A285" s="18">
        <v>283</v>
      </c>
      <c r="B285" s="13">
        <v>2021</v>
      </c>
      <c r="C285" s="13" t="str">
        <f>SUBSTITUTE(SUBSTITUTE(SUBSTITUTE(SUBSTITUTE(ds_salaries!C285,"MI","Junior Level/ Mid"),"EN","Entry Level"),"SE","Senior Level/ Intermediate"),"EX","Executive Level/ Director")</f>
        <v>Senior Level/ Intermediate</v>
      </c>
      <c r="D285" s="14" t="str">
        <f>SUBSTITUTE(SUBSTITUTE(SUBSTITUTE(SUBSTITUTE(ds_salaries!D285,"PT","Part Time"),"FT","Full Time"),"CT","Contract"),"FL","Freelance")</f>
        <v>Contract</v>
      </c>
      <c r="E285" s="13" t="s">
        <v>129</v>
      </c>
      <c r="F285" s="13">
        <v>105000</v>
      </c>
      <c r="G285" s="13" t="s">
        <v>19</v>
      </c>
      <c r="H285" s="13">
        <v>105000</v>
      </c>
      <c r="I285" s="13" t="s">
        <v>29</v>
      </c>
      <c r="J285" s="13">
        <v>100</v>
      </c>
      <c r="K285" s="13" t="s">
        <v>29</v>
      </c>
      <c r="L285" s="19" t="str">
        <f>SUBSTITUTE(SUBSTITUTE(SUBSTITUTE(ds_salaries!L285,"L","Large"),"S","Small"),"M","Medium")</f>
        <v>Medium</v>
      </c>
      <c r="M285" s="14" t="str">
        <f>IF(Table2[[#This Row],[Remote Ratio]]=0,"No remote",IF(Table2[[#This Row],[Remote Ratio]]=50,"Partially remote","Fully Remote"))</f>
        <v>Fully Remote</v>
      </c>
    </row>
    <row r="286" spans="1:13" x14ac:dyDescent="0.25">
      <c r="A286" s="17">
        <v>284</v>
      </c>
      <c r="B286" s="14">
        <v>2021</v>
      </c>
      <c r="C286" s="13" t="str">
        <f>SUBSTITUTE(SUBSTITUTE(SUBSTITUTE(SUBSTITUTE(ds_salaries!C286,"MI","Junior Level/ Mid"),"EN","Entry Level"),"SE","Senior Level/ Intermediate"),"EX","Executive Level/ Director")</f>
        <v>Junior Level/ Mid</v>
      </c>
      <c r="D286" s="14" t="str">
        <f>SUBSTITUTE(SUBSTITUTE(SUBSTITUTE(SUBSTITUTE(ds_salaries!D286,"PT","Part Time"),"FT","Full Time"),"CT","Contract"),"FL","Freelance")</f>
        <v>Full Time</v>
      </c>
      <c r="E286" s="14" t="s">
        <v>55</v>
      </c>
      <c r="F286" s="14">
        <v>69999</v>
      </c>
      <c r="G286" s="14" t="s">
        <v>19</v>
      </c>
      <c r="H286" s="14">
        <v>69999</v>
      </c>
      <c r="I286" s="14" t="s">
        <v>130</v>
      </c>
      <c r="J286" s="14">
        <v>50</v>
      </c>
      <c r="K286" s="14" t="s">
        <v>130</v>
      </c>
      <c r="L286" s="19" t="str">
        <f>SUBSTITUTE(SUBSTITUTE(SUBSTITUTE(ds_salaries!L286,"L","Large"),"S","Small"),"M","Medium")</f>
        <v>Large</v>
      </c>
      <c r="M286" s="14" t="str">
        <f>IF(Table2[[#This Row],[Remote Ratio]]=0,"No remote",IF(Table2[[#This Row],[Remote Ratio]]=50,"Partially remote","Fully Remote"))</f>
        <v>Partially remote</v>
      </c>
    </row>
    <row r="287" spans="1:13" x14ac:dyDescent="0.25">
      <c r="A287" s="18">
        <v>285</v>
      </c>
      <c r="B287" s="13">
        <v>2021</v>
      </c>
      <c r="C287" s="13" t="str">
        <f>SUBSTITUTE(SUBSTITUTE(SUBSTITUTE(SUBSTITUTE(ds_salaries!C287,"MI","Junior Level/ Mid"),"EN","Entry Level"),"SE","Senior Level/ Intermediate"),"EX","Executive Level/ Director")</f>
        <v>Senior Level/ Intermediate</v>
      </c>
      <c r="D287" s="14" t="str">
        <f>SUBSTITUTE(SUBSTITUTE(SUBSTITUTE(SUBSTITUTE(ds_salaries!D287,"PT","Part Time"),"FT","Full Time"),"CT","Contract"),"FL","Freelance")</f>
        <v>Full Time</v>
      </c>
      <c r="E287" s="13" t="s">
        <v>79</v>
      </c>
      <c r="F287" s="13">
        <v>7000000</v>
      </c>
      <c r="G287" s="13" t="s">
        <v>39</v>
      </c>
      <c r="H287" s="13">
        <v>94665</v>
      </c>
      <c r="I287" s="13" t="s">
        <v>40</v>
      </c>
      <c r="J287" s="13">
        <v>50</v>
      </c>
      <c r="K287" s="13" t="s">
        <v>40</v>
      </c>
      <c r="L287" s="19" t="str">
        <f>SUBSTITUTE(SUBSTITUTE(SUBSTITUTE(ds_salaries!L287,"L","Large"),"S","Small"),"M","Medium")</f>
        <v>Large</v>
      </c>
      <c r="M287" s="14" t="str">
        <f>IF(Table2[[#This Row],[Remote Ratio]]=0,"No remote",IF(Table2[[#This Row],[Remote Ratio]]=50,"Partially remote","Fully Remote"))</f>
        <v>Partially remote</v>
      </c>
    </row>
    <row r="288" spans="1:13" x14ac:dyDescent="0.25">
      <c r="A288" s="17">
        <v>286</v>
      </c>
      <c r="B288" s="14">
        <v>2021</v>
      </c>
      <c r="C288" s="13" t="str">
        <f>SUBSTITUTE(SUBSTITUTE(SUBSTITUTE(SUBSTITUTE(ds_salaries!C288,"MI","Junior Level/ Mid"),"EN","Entry Level"),"SE","Senior Level/ Intermediate"),"EX","Executive Level/ Director")</f>
        <v>Senior Level/ Intermediate</v>
      </c>
      <c r="D288" s="14" t="str">
        <f>SUBSTITUTE(SUBSTITUTE(SUBSTITUTE(SUBSTITUTE(ds_salaries!D288,"PT","Part Time"),"FT","Full Time"),"CT","Contract"),"FL","Freelance")</f>
        <v>Full Time</v>
      </c>
      <c r="E288" s="14" t="s">
        <v>81</v>
      </c>
      <c r="F288" s="14">
        <v>87000</v>
      </c>
      <c r="G288" s="14" t="s">
        <v>14</v>
      </c>
      <c r="H288" s="14">
        <v>102839</v>
      </c>
      <c r="I288" s="14" t="s">
        <v>118</v>
      </c>
      <c r="J288" s="14">
        <v>100</v>
      </c>
      <c r="K288" s="14" t="s">
        <v>118</v>
      </c>
      <c r="L288" s="19" t="str">
        <f>SUBSTITUTE(SUBSTITUTE(SUBSTITUTE(ds_salaries!L288,"L","Large"),"S","Small"),"M","Medium")</f>
        <v>Large</v>
      </c>
      <c r="M288" s="14" t="str">
        <f>IF(Table2[[#This Row],[Remote Ratio]]=0,"No remote",IF(Table2[[#This Row],[Remote Ratio]]=50,"Partially remote","Fully Remote"))</f>
        <v>Fully Remote</v>
      </c>
    </row>
    <row r="289" spans="1:13" x14ac:dyDescent="0.25">
      <c r="A289" s="18">
        <v>287</v>
      </c>
      <c r="B289" s="13">
        <v>2021</v>
      </c>
      <c r="C289" s="13" t="str">
        <f>SUBSTITUTE(SUBSTITUTE(SUBSTITUTE(SUBSTITUTE(ds_salaries!C289,"MI","Junior Level/ Mid"),"EN","Entry Level"),"SE","Senior Level/ Intermediate"),"EX","Executive Level/ Director")</f>
        <v>Junior Level/ Mid</v>
      </c>
      <c r="D289" s="14" t="str">
        <f>SUBSTITUTE(SUBSTITUTE(SUBSTITUTE(SUBSTITUTE(ds_salaries!D289,"PT","Part Time"),"FT","Full Time"),"CT","Contract"),"FL","Freelance")</f>
        <v>Full Time</v>
      </c>
      <c r="E289" s="13" t="s">
        <v>13</v>
      </c>
      <c r="F289" s="13">
        <v>109000</v>
      </c>
      <c r="G289" s="13" t="s">
        <v>19</v>
      </c>
      <c r="H289" s="13">
        <v>109000</v>
      </c>
      <c r="I289" s="13" t="s">
        <v>29</v>
      </c>
      <c r="J289" s="13">
        <v>50</v>
      </c>
      <c r="K289" s="13" t="s">
        <v>29</v>
      </c>
      <c r="L289" s="19" t="str">
        <f>SUBSTITUTE(SUBSTITUTE(SUBSTITUTE(ds_salaries!L289,"L","Large"),"S","Small"),"M","Medium")</f>
        <v>Large</v>
      </c>
      <c r="M289" s="14" t="str">
        <f>IF(Table2[[#This Row],[Remote Ratio]]=0,"No remote",IF(Table2[[#This Row],[Remote Ratio]]=50,"Partially remote","Fully Remote"))</f>
        <v>Partially remote</v>
      </c>
    </row>
    <row r="290" spans="1:13" x14ac:dyDescent="0.25">
      <c r="A290" s="17">
        <v>288</v>
      </c>
      <c r="B290" s="14">
        <v>2021</v>
      </c>
      <c r="C290" s="13" t="str">
        <f>SUBSTITUTE(SUBSTITUTE(SUBSTITUTE(SUBSTITUTE(ds_salaries!C290,"MI","Junior Level/ Mid"),"EN","Entry Level"),"SE","Senior Level/ Intermediate"),"EX","Executive Level/ Director")</f>
        <v>Junior Level/ Mid</v>
      </c>
      <c r="D290" s="14" t="str">
        <f>SUBSTITUTE(SUBSTITUTE(SUBSTITUTE(SUBSTITUTE(ds_salaries!D290,"PT","Part Time"),"FT","Full Time"),"CT","Contract"),"FL","Freelance")</f>
        <v>Full Time</v>
      </c>
      <c r="E290" s="14" t="s">
        <v>28</v>
      </c>
      <c r="F290" s="14">
        <v>43200</v>
      </c>
      <c r="G290" s="14" t="s">
        <v>14</v>
      </c>
      <c r="H290" s="14">
        <v>51064</v>
      </c>
      <c r="I290" s="14" t="s">
        <v>77</v>
      </c>
      <c r="J290" s="14">
        <v>50</v>
      </c>
      <c r="K290" s="14" t="s">
        <v>77</v>
      </c>
      <c r="L290" s="19" t="str">
        <f>SUBSTITUTE(SUBSTITUTE(SUBSTITUTE(ds_salaries!L290,"L","Large"),"S","Small"),"M","Medium")</f>
        <v>Large</v>
      </c>
      <c r="M290" s="14" t="str">
        <f>IF(Table2[[#This Row],[Remote Ratio]]=0,"No remote",IF(Table2[[#This Row],[Remote Ratio]]=50,"Partially remote","Fully Remote"))</f>
        <v>Partially remote</v>
      </c>
    </row>
    <row r="291" spans="1:13" x14ac:dyDescent="0.25">
      <c r="A291" s="18">
        <v>289</v>
      </c>
      <c r="B291" s="13">
        <v>2022</v>
      </c>
      <c r="C291" s="13" t="str">
        <f>SUBSTITUTE(SUBSTITUTE(SUBSTITUTE(SUBSTITUTE(ds_salaries!C291,"MI","Junior Level/ Mid"),"EN","Entry Level"),"SE","Senior Level/ Intermediate"),"EX","Executive Level/ Director")</f>
        <v>Senior Level/ Intermediate</v>
      </c>
      <c r="D291" s="14" t="str">
        <f>SUBSTITUTE(SUBSTITUTE(SUBSTITUTE(SUBSTITUTE(ds_salaries!D291,"PT","Part Time"),"FT","Full Time"),"CT","Contract"),"FL","Freelance")</f>
        <v>Full Time</v>
      </c>
      <c r="E291" s="13" t="s">
        <v>43</v>
      </c>
      <c r="F291" s="13">
        <v>135000</v>
      </c>
      <c r="G291" s="13" t="s">
        <v>19</v>
      </c>
      <c r="H291" s="13">
        <v>135000</v>
      </c>
      <c r="I291" s="13" t="s">
        <v>29</v>
      </c>
      <c r="J291" s="13">
        <v>100</v>
      </c>
      <c r="K291" s="13" t="s">
        <v>29</v>
      </c>
      <c r="L291" s="19" t="str">
        <f>SUBSTITUTE(SUBSTITUTE(SUBSTITUTE(ds_salaries!L291,"L","Large"),"S","Small"),"M","Medium")</f>
        <v>Medium</v>
      </c>
      <c r="M291" s="14" t="str">
        <f>IF(Table2[[#This Row],[Remote Ratio]]=0,"No remote",IF(Table2[[#This Row],[Remote Ratio]]=50,"Partially remote","Fully Remote"))</f>
        <v>Fully Remote</v>
      </c>
    </row>
    <row r="292" spans="1:13" x14ac:dyDescent="0.25">
      <c r="A292" s="17">
        <v>290</v>
      </c>
      <c r="B292" s="14">
        <v>2022</v>
      </c>
      <c r="C292" s="13" t="str">
        <f>SUBSTITUTE(SUBSTITUTE(SUBSTITUTE(SUBSTITUTE(ds_salaries!C292,"MI","Junior Level/ Mid"),"EN","Entry Level"),"SE","Senior Level/ Intermediate"),"EX","Executive Level/ Director")</f>
        <v>Senior Level/ Intermediate</v>
      </c>
      <c r="D292" s="14" t="str">
        <f>SUBSTITUTE(SUBSTITUTE(SUBSTITUTE(SUBSTITUTE(ds_salaries!D292,"PT","Part Time"),"FT","Full Time"),"CT","Contract"),"FL","Freelance")</f>
        <v>Full Time</v>
      </c>
      <c r="E292" s="14" t="s">
        <v>31</v>
      </c>
      <c r="F292" s="14">
        <v>155000</v>
      </c>
      <c r="G292" s="14" t="s">
        <v>19</v>
      </c>
      <c r="H292" s="14">
        <v>155000</v>
      </c>
      <c r="I292" s="14" t="s">
        <v>29</v>
      </c>
      <c r="J292" s="14">
        <v>100</v>
      </c>
      <c r="K292" s="14" t="s">
        <v>29</v>
      </c>
      <c r="L292" s="19" t="str">
        <f>SUBSTITUTE(SUBSTITUTE(SUBSTITUTE(ds_salaries!L292,"L","Large"),"S","Small"),"M","Medium")</f>
        <v>Medium</v>
      </c>
      <c r="M292" s="14" t="str">
        <f>IF(Table2[[#This Row],[Remote Ratio]]=0,"No remote",IF(Table2[[#This Row],[Remote Ratio]]=50,"Partially remote","Fully Remote"))</f>
        <v>Fully Remote</v>
      </c>
    </row>
    <row r="293" spans="1:13" x14ac:dyDescent="0.25">
      <c r="A293" s="18">
        <v>291</v>
      </c>
      <c r="B293" s="13">
        <v>2022</v>
      </c>
      <c r="C293" s="13" t="str">
        <f>SUBSTITUTE(SUBSTITUTE(SUBSTITUTE(SUBSTITUTE(ds_salaries!C293,"MI","Junior Level/ Mid"),"EN","Entry Level"),"SE","Senior Level/ Intermediate"),"EX","Executive Level/ Director")</f>
        <v>Senior Level/ Intermediate</v>
      </c>
      <c r="D293" s="14" t="str">
        <f>SUBSTITUTE(SUBSTITUTE(SUBSTITUTE(SUBSTITUTE(ds_salaries!D293,"PT","Part Time"),"FT","Full Time"),"CT","Contract"),"FL","Freelance")</f>
        <v>Full Time</v>
      </c>
      <c r="E293" s="13" t="s">
        <v>31</v>
      </c>
      <c r="F293" s="13">
        <v>120600</v>
      </c>
      <c r="G293" s="13" t="s">
        <v>19</v>
      </c>
      <c r="H293" s="13">
        <v>120600</v>
      </c>
      <c r="I293" s="13" t="s">
        <v>29</v>
      </c>
      <c r="J293" s="13">
        <v>100</v>
      </c>
      <c r="K293" s="13" t="s">
        <v>29</v>
      </c>
      <c r="L293" s="19" t="str">
        <f>SUBSTITUTE(SUBSTITUTE(SUBSTITUTE(ds_salaries!L293,"L","Large"),"S","Small"),"M","Medium")</f>
        <v>Medium</v>
      </c>
      <c r="M293" s="14" t="str">
        <f>IF(Table2[[#This Row],[Remote Ratio]]=0,"No remote",IF(Table2[[#This Row],[Remote Ratio]]=50,"Partially remote","Fully Remote"))</f>
        <v>Fully Remote</v>
      </c>
    </row>
    <row r="294" spans="1:13" x14ac:dyDescent="0.25">
      <c r="A294" s="17">
        <v>292</v>
      </c>
      <c r="B294" s="14">
        <v>2022</v>
      </c>
      <c r="C294" s="13" t="str">
        <f>SUBSTITUTE(SUBSTITUTE(SUBSTITUTE(SUBSTITUTE(ds_salaries!C294,"MI","Junior Level/ Mid"),"EN","Entry Level"),"SE","Senior Level/ Intermediate"),"EX","Executive Level/ Director")</f>
        <v>Junior Level/ Mid</v>
      </c>
      <c r="D294" s="14" t="str">
        <f>SUBSTITUTE(SUBSTITUTE(SUBSTITUTE(SUBSTITUTE(ds_salaries!D294,"PT","Part Time"),"FT","Full Time"),"CT","Contract"),"FL","Freelance")</f>
        <v>Full Time</v>
      </c>
      <c r="E294" s="14" t="s">
        <v>13</v>
      </c>
      <c r="F294" s="14">
        <v>130000</v>
      </c>
      <c r="G294" s="14" t="s">
        <v>19</v>
      </c>
      <c r="H294" s="14">
        <v>130000</v>
      </c>
      <c r="I294" s="14" t="s">
        <v>29</v>
      </c>
      <c r="J294" s="14">
        <v>0</v>
      </c>
      <c r="K294" s="14" t="s">
        <v>29</v>
      </c>
      <c r="L294" s="19" t="str">
        <f>SUBSTITUTE(SUBSTITUTE(SUBSTITUTE(ds_salaries!L294,"L","Large"),"S","Small"),"M","Medium")</f>
        <v>Medium</v>
      </c>
      <c r="M294" s="14" t="str">
        <f>IF(Table2[[#This Row],[Remote Ratio]]=0,"No remote",IF(Table2[[#This Row],[Remote Ratio]]=50,"Partially remote","Fully Remote"))</f>
        <v>No remote</v>
      </c>
    </row>
    <row r="295" spans="1:13" x14ac:dyDescent="0.25">
      <c r="A295" s="18">
        <v>293</v>
      </c>
      <c r="B295" s="13">
        <v>2022</v>
      </c>
      <c r="C295" s="13" t="str">
        <f>SUBSTITUTE(SUBSTITUTE(SUBSTITUTE(SUBSTITUTE(ds_salaries!C295,"MI","Junior Level/ Mid"),"EN","Entry Level"),"SE","Senior Level/ Intermediate"),"EX","Executive Level/ Director")</f>
        <v>Junior Level/ Mid</v>
      </c>
      <c r="D295" s="14" t="str">
        <f>SUBSTITUTE(SUBSTITUTE(SUBSTITUTE(SUBSTITUTE(ds_salaries!D295,"PT","Part Time"),"FT","Full Time"),"CT","Contract"),"FL","Freelance")</f>
        <v>Full Time</v>
      </c>
      <c r="E295" s="13" t="s">
        <v>13</v>
      </c>
      <c r="F295" s="13">
        <v>90000</v>
      </c>
      <c r="G295" s="13" t="s">
        <v>19</v>
      </c>
      <c r="H295" s="13">
        <v>90000</v>
      </c>
      <c r="I295" s="13" t="s">
        <v>29</v>
      </c>
      <c r="J295" s="13">
        <v>0</v>
      </c>
      <c r="K295" s="13" t="s">
        <v>29</v>
      </c>
      <c r="L295" s="19" t="str">
        <f>SUBSTITUTE(SUBSTITUTE(SUBSTITUTE(ds_salaries!L295,"L","Large"),"S","Small"),"M","Medium")</f>
        <v>Medium</v>
      </c>
      <c r="M295" s="14" t="str">
        <f>IF(Table2[[#This Row],[Remote Ratio]]=0,"No remote",IF(Table2[[#This Row],[Remote Ratio]]=50,"Partially remote","Fully Remote"))</f>
        <v>No remote</v>
      </c>
    </row>
    <row r="296" spans="1:13" x14ac:dyDescent="0.25">
      <c r="A296" s="17">
        <v>294</v>
      </c>
      <c r="B296" s="14">
        <v>2022</v>
      </c>
      <c r="C296" s="13" t="str">
        <f>SUBSTITUTE(SUBSTITUTE(SUBSTITUTE(SUBSTITUTE(ds_salaries!C296,"MI","Junior Level/ Mid"),"EN","Entry Level"),"SE","Senior Level/ Intermediate"),"EX","Executive Level/ Director")</f>
        <v>Junior Level/ Mid</v>
      </c>
      <c r="D296" s="14" t="str">
        <f>SUBSTITUTE(SUBSTITUTE(SUBSTITUTE(SUBSTITUTE(ds_salaries!D296,"PT","Part Time"),"FT","Full Time"),"CT","Contract"),"FL","Freelance")</f>
        <v>Full Time</v>
      </c>
      <c r="E296" s="14" t="s">
        <v>43</v>
      </c>
      <c r="F296" s="14">
        <v>170000</v>
      </c>
      <c r="G296" s="14" t="s">
        <v>19</v>
      </c>
      <c r="H296" s="14">
        <v>170000</v>
      </c>
      <c r="I296" s="14" t="s">
        <v>29</v>
      </c>
      <c r="J296" s="14">
        <v>100</v>
      </c>
      <c r="K296" s="14" t="s">
        <v>29</v>
      </c>
      <c r="L296" s="19" t="str">
        <f>SUBSTITUTE(SUBSTITUTE(SUBSTITUTE(ds_salaries!L296,"L","Large"),"S","Small"),"M","Medium")</f>
        <v>Medium</v>
      </c>
      <c r="M296" s="14" t="str">
        <f>IF(Table2[[#This Row],[Remote Ratio]]=0,"No remote",IF(Table2[[#This Row],[Remote Ratio]]=50,"Partially remote","Fully Remote"))</f>
        <v>Fully Remote</v>
      </c>
    </row>
    <row r="297" spans="1:13" x14ac:dyDescent="0.25">
      <c r="A297" s="18">
        <v>295</v>
      </c>
      <c r="B297" s="13">
        <v>2022</v>
      </c>
      <c r="C297" s="13" t="str">
        <f>SUBSTITUTE(SUBSTITUTE(SUBSTITUTE(SUBSTITUTE(ds_salaries!C297,"MI","Junior Level/ Mid"),"EN","Entry Level"),"SE","Senior Level/ Intermediate"),"EX","Executive Level/ Director")</f>
        <v>Junior Level/ Mid</v>
      </c>
      <c r="D297" s="14" t="str">
        <f>SUBSTITUTE(SUBSTITUTE(SUBSTITUTE(SUBSTITUTE(ds_salaries!D297,"PT","Part Time"),"FT","Full Time"),"CT","Contract"),"FL","Freelance")</f>
        <v>Full Time</v>
      </c>
      <c r="E297" s="13" t="s">
        <v>43</v>
      </c>
      <c r="F297" s="13">
        <v>150000</v>
      </c>
      <c r="G297" s="13" t="s">
        <v>19</v>
      </c>
      <c r="H297" s="13">
        <v>150000</v>
      </c>
      <c r="I297" s="13" t="s">
        <v>29</v>
      </c>
      <c r="J297" s="13">
        <v>100</v>
      </c>
      <c r="K297" s="13" t="s">
        <v>29</v>
      </c>
      <c r="L297" s="19" t="str">
        <f>SUBSTITUTE(SUBSTITUTE(SUBSTITUTE(ds_salaries!L297,"L","Large"),"S","Small"),"M","Medium")</f>
        <v>Medium</v>
      </c>
      <c r="M297" s="14" t="str">
        <f>IF(Table2[[#This Row],[Remote Ratio]]=0,"No remote",IF(Table2[[#This Row],[Remote Ratio]]=50,"Partially remote","Fully Remote"))</f>
        <v>Fully Remote</v>
      </c>
    </row>
    <row r="298" spans="1:13" x14ac:dyDescent="0.25">
      <c r="A298" s="17">
        <v>296</v>
      </c>
      <c r="B298" s="14">
        <v>2022</v>
      </c>
      <c r="C298" s="13" t="str">
        <f>SUBSTITUTE(SUBSTITUTE(SUBSTITUTE(SUBSTITUTE(ds_salaries!C298,"MI","Junior Level/ Mid"),"EN","Entry Level"),"SE","Senior Level/ Intermediate"),"EX","Executive Level/ Director")</f>
        <v>Senior Level/ Intermediate</v>
      </c>
      <c r="D298" s="14" t="str">
        <f>SUBSTITUTE(SUBSTITUTE(SUBSTITUTE(SUBSTITUTE(ds_salaries!D298,"PT","Part Time"),"FT","Full Time"),"CT","Contract"),"FL","Freelance")</f>
        <v>Full Time</v>
      </c>
      <c r="E298" s="14" t="s">
        <v>31</v>
      </c>
      <c r="F298" s="14">
        <v>102100</v>
      </c>
      <c r="G298" s="14" t="s">
        <v>19</v>
      </c>
      <c r="H298" s="14">
        <v>102100</v>
      </c>
      <c r="I298" s="14" t="s">
        <v>29</v>
      </c>
      <c r="J298" s="14">
        <v>100</v>
      </c>
      <c r="K298" s="14" t="s">
        <v>29</v>
      </c>
      <c r="L298" s="19" t="str">
        <f>SUBSTITUTE(SUBSTITUTE(SUBSTITUTE(ds_salaries!L298,"L","Large"),"S","Small"),"M","Medium")</f>
        <v>Medium</v>
      </c>
      <c r="M298" s="14" t="str">
        <f>IF(Table2[[#This Row],[Remote Ratio]]=0,"No remote",IF(Table2[[#This Row],[Remote Ratio]]=50,"Partially remote","Fully Remote"))</f>
        <v>Fully Remote</v>
      </c>
    </row>
    <row r="299" spans="1:13" x14ac:dyDescent="0.25">
      <c r="A299" s="18">
        <v>297</v>
      </c>
      <c r="B299" s="13">
        <v>2022</v>
      </c>
      <c r="C299" s="13" t="str">
        <f>SUBSTITUTE(SUBSTITUTE(SUBSTITUTE(SUBSTITUTE(ds_salaries!C299,"MI","Junior Level/ Mid"),"EN","Entry Level"),"SE","Senior Level/ Intermediate"),"EX","Executive Level/ Director")</f>
        <v>Senior Level/ Intermediate</v>
      </c>
      <c r="D299" s="14" t="str">
        <f>SUBSTITUTE(SUBSTITUTE(SUBSTITUTE(SUBSTITUTE(ds_salaries!D299,"PT","Part Time"),"FT","Full Time"),"CT","Contract"),"FL","Freelance")</f>
        <v>Full Time</v>
      </c>
      <c r="E299" s="13" t="s">
        <v>31</v>
      </c>
      <c r="F299" s="13">
        <v>84900</v>
      </c>
      <c r="G299" s="13" t="s">
        <v>19</v>
      </c>
      <c r="H299" s="13">
        <v>84900</v>
      </c>
      <c r="I299" s="13" t="s">
        <v>29</v>
      </c>
      <c r="J299" s="13">
        <v>100</v>
      </c>
      <c r="K299" s="13" t="s">
        <v>29</v>
      </c>
      <c r="L299" s="19" t="str">
        <f>SUBSTITUTE(SUBSTITUTE(SUBSTITUTE(ds_salaries!L299,"L","Large"),"S","Small"),"M","Medium")</f>
        <v>Medium</v>
      </c>
      <c r="M299" s="14" t="str">
        <f>IF(Table2[[#This Row],[Remote Ratio]]=0,"No remote",IF(Table2[[#This Row],[Remote Ratio]]=50,"Partially remote","Fully Remote"))</f>
        <v>Fully Remote</v>
      </c>
    </row>
    <row r="300" spans="1:13" x14ac:dyDescent="0.25">
      <c r="A300" s="17">
        <v>298</v>
      </c>
      <c r="B300" s="14">
        <v>2022</v>
      </c>
      <c r="C300" s="13" t="str">
        <f>SUBSTITUTE(SUBSTITUTE(SUBSTITUTE(SUBSTITUTE(ds_salaries!C300,"MI","Junior Level/ Mid"),"EN","Entry Level"),"SE","Senior Level/ Intermediate"),"EX","Executive Level/ Director")</f>
        <v>Senior Level/ Intermediate</v>
      </c>
      <c r="D300" s="14" t="str">
        <f>SUBSTITUTE(SUBSTITUTE(SUBSTITUTE(SUBSTITUTE(ds_salaries!D300,"PT","Part Time"),"FT","Full Time"),"CT","Contract"),"FL","Freelance")</f>
        <v>Full Time</v>
      </c>
      <c r="E300" s="14" t="s">
        <v>13</v>
      </c>
      <c r="F300" s="14">
        <v>136620</v>
      </c>
      <c r="G300" s="14" t="s">
        <v>19</v>
      </c>
      <c r="H300" s="14">
        <v>136620</v>
      </c>
      <c r="I300" s="14" t="s">
        <v>29</v>
      </c>
      <c r="J300" s="14">
        <v>100</v>
      </c>
      <c r="K300" s="14" t="s">
        <v>29</v>
      </c>
      <c r="L300" s="19" t="str">
        <f>SUBSTITUTE(SUBSTITUTE(SUBSTITUTE(ds_salaries!L300,"L","Large"),"S","Small"),"M","Medium")</f>
        <v>Medium</v>
      </c>
      <c r="M300" s="14" t="str">
        <f>IF(Table2[[#This Row],[Remote Ratio]]=0,"No remote",IF(Table2[[#This Row],[Remote Ratio]]=50,"Partially remote","Fully Remote"))</f>
        <v>Fully Remote</v>
      </c>
    </row>
    <row r="301" spans="1:13" x14ac:dyDescent="0.25">
      <c r="A301" s="18">
        <v>299</v>
      </c>
      <c r="B301" s="13">
        <v>2022</v>
      </c>
      <c r="C301" s="13" t="str">
        <f>SUBSTITUTE(SUBSTITUTE(SUBSTITUTE(SUBSTITUTE(ds_salaries!C301,"MI","Junior Level/ Mid"),"EN","Entry Level"),"SE","Senior Level/ Intermediate"),"EX","Executive Level/ Director")</f>
        <v>Senior Level/ Intermediate</v>
      </c>
      <c r="D301" s="14" t="str">
        <f>SUBSTITUTE(SUBSTITUTE(SUBSTITUTE(SUBSTITUTE(ds_salaries!D301,"PT","Part Time"),"FT","Full Time"),"CT","Contract"),"FL","Freelance")</f>
        <v>Full Time</v>
      </c>
      <c r="E301" s="13" t="s">
        <v>13</v>
      </c>
      <c r="F301" s="13">
        <v>99360</v>
      </c>
      <c r="G301" s="13" t="s">
        <v>19</v>
      </c>
      <c r="H301" s="13">
        <v>99360</v>
      </c>
      <c r="I301" s="13" t="s">
        <v>29</v>
      </c>
      <c r="J301" s="13">
        <v>100</v>
      </c>
      <c r="K301" s="13" t="s">
        <v>29</v>
      </c>
      <c r="L301" s="19" t="str">
        <f>SUBSTITUTE(SUBSTITUTE(SUBSTITUTE(ds_salaries!L301,"L","Large"),"S","Small"),"M","Medium")</f>
        <v>Medium</v>
      </c>
      <c r="M301" s="14" t="str">
        <f>IF(Table2[[#This Row],[Remote Ratio]]=0,"No remote",IF(Table2[[#This Row],[Remote Ratio]]=50,"Partially remote","Fully Remote"))</f>
        <v>Fully Remote</v>
      </c>
    </row>
    <row r="302" spans="1:13" x14ac:dyDescent="0.25">
      <c r="A302" s="17">
        <v>300</v>
      </c>
      <c r="B302" s="14">
        <v>2022</v>
      </c>
      <c r="C302" s="13" t="str">
        <f>SUBSTITUTE(SUBSTITUTE(SUBSTITUTE(SUBSTITUTE(ds_salaries!C302,"MI","Junior Level/ Mid"),"EN","Entry Level"),"SE","Senior Level/ Intermediate"),"EX","Executive Level/ Director")</f>
        <v>Senior Level/ Intermediate</v>
      </c>
      <c r="D302" s="14" t="str">
        <f>SUBSTITUTE(SUBSTITUTE(SUBSTITUTE(SUBSTITUTE(ds_salaries!D302,"PT","Part Time"),"FT","Full Time"),"CT","Contract"),"FL","Freelance")</f>
        <v>Full Time</v>
      </c>
      <c r="E302" s="14" t="s">
        <v>13</v>
      </c>
      <c r="F302" s="14">
        <v>90000</v>
      </c>
      <c r="G302" s="14" t="s">
        <v>23</v>
      </c>
      <c r="H302" s="14">
        <v>117789</v>
      </c>
      <c r="I302" s="14" t="s">
        <v>24</v>
      </c>
      <c r="J302" s="14">
        <v>0</v>
      </c>
      <c r="K302" s="14" t="s">
        <v>24</v>
      </c>
      <c r="L302" s="19" t="str">
        <f>SUBSTITUTE(SUBSTITUTE(SUBSTITUTE(ds_salaries!L302,"L","Large"),"S","Small"),"M","Medium")</f>
        <v>Medium</v>
      </c>
      <c r="M302" s="14" t="str">
        <f>IF(Table2[[#This Row],[Remote Ratio]]=0,"No remote",IF(Table2[[#This Row],[Remote Ratio]]=50,"Partially remote","Fully Remote"))</f>
        <v>No remote</v>
      </c>
    </row>
    <row r="303" spans="1:13" x14ac:dyDescent="0.25">
      <c r="A303" s="18">
        <v>301</v>
      </c>
      <c r="B303" s="13">
        <v>2022</v>
      </c>
      <c r="C303" s="13" t="str">
        <f>SUBSTITUTE(SUBSTITUTE(SUBSTITUTE(SUBSTITUTE(ds_salaries!C303,"MI","Junior Level/ Mid"),"EN","Entry Level"),"SE","Senior Level/ Intermediate"),"EX","Executive Level/ Director")</f>
        <v>Senior Level/ Intermediate</v>
      </c>
      <c r="D303" s="14" t="str">
        <f>SUBSTITUTE(SUBSTITUTE(SUBSTITUTE(SUBSTITUTE(ds_salaries!D303,"PT","Part Time"),"FT","Full Time"),"CT","Contract"),"FL","Freelance")</f>
        <v>Full Time</v>
      </c>
      <c r="E303" s="13" t="s">
        <v>13</v>
      </c>
      <c r="F303" s="13">
        <v>80000</v>
      </c>
      <c r="G303" s="13" t="s">
        <v>23</v>
      </c>
      <c r="H303" s="13">
        <v>104702</v>
      </c>
      <c r="I303" s="13" t="s">
        <v>24</v>
      </c>
      <c r="J303" s="13">
        <v>0</v>
      </c>
      <c r="K303" s="13" t="s">
        <v>24</v>
      </c>
      <c r="L303" s="19" t="str">
        <f>SUBSTITUTE(SUBSTITUTE(SUBSTITUTE(ds_salaries!L303,"L","Large"),"S","Small"),"M","Medium")</f>
        <v>Medium</v>
      </c>
      <c r="M303" s="14" t="str">
        <f>IF(Table2[[#This Row],[Remote Ratio]]=0,"No remote",IF(Table2[[#This Row],[Remote Ratio]]=50,"Partially remote","Fully Remote"))</f>
        <v>No remote</v>
      </c>
    </row>
    <row r="304" spans="1:13" x14ac:dyDescent="0.25">
      <c r="A304" s="17">
        <v>302</v>
      </c>
      <c r="B304" s="14">
        <v>2022</v>
      </c>
      <c r="C304" s="13" t="str">
        <f>SUBSTITUTE(SUBSTITUTE(SUBSTITUTE(SUBSTITUTE(ds_salaries!C304,"MI","Junior Level/ Mid"),"EN","Entry Level"),"SE","Senior Level/ Intermediate"),"EX","Executive Level/ Director")</f>
        <v>Senior Level/ Intermediate</v>
      </c>
      <c r="D304" s="14" t="str">
        <f>SUBSTITUTE(SUBSTITUTE(SUBSTITUTE(SUBSTITUTE(ds_salaries!D304,"PT","Part Time"),"FT","Full Time"),"CT","Contract"),"FL","Freelance")</f>
        <v>Full Time</v>
      </c>
      <c r="E304" s="14" t="s">
        <v>13</v>
      </c>
      <c r="F304" s="14">
        <v>146000</v>
      </c>
      <c r="G304" s="14" t="s">
        <v>19</v>
      </c>
      <c r="H304" s="14">
        <v>146000</v>
      </c>
      <c r="I304" s="14" t="s">
        <v>29</v>
      </c>
      <c r="J304" s="14">
        <v>100</v>
      </c>
      <c r="K304" s="14" t="s">
        <v>29</v>
      </c>
      <c r="L304" s="19" t="str">
        <f>SUBSTITUTE(SUBSTITUTE(SUBSTITUTE(ds_salaries!L304,"L","Large"),"S","Small"),"M","Medium")</f>
        <v>Medium</v>
      </c>
      <c r="M304" s="14" t="str">
        <f>IF(Table2[[#This Row],[Remote Ratio]]=0,"No remote",IF(Table2[[#This Row],[Remote Ratio]]=50,"Partially remote","Fully Remote"))</f>
        <v>Fully Remote</v>
      </c>
    </row>
    <row r="305" spans="1:13" x14ac:dyDescent="0.25">
      <c r="A305" s="18">
        <v>303</v>
      </c>
      <c r="B305" s="13">
        <v>2022</v>
      </c>
      <c r="C305" s="13" t="str">
        <f>SUBSTITUTE(SUBSTITUTE(SUBSTITUTE(SUBSTITUTE(ds_salaries!C305,"MI","Junior Level/ Mid"),"EN","Entry Level"),"SE","Senior Level/ Intermediate"),"EX","Executive Level/ Director")</f>
        <v>Senior Level/ Intermediate</v>
      </c>
      <c r="D305" s="14" t="str">
        <f>SUBSTITUTE(SUBSTITUTE(SUBSTITUTE(SUBSTITUTE(ds_salaries!D305,"PT","Part Time"),"FT","Full Time"),"CT","Contract"),"FL","Freelance")</f>
        <v>Full Time</v>
      </c>
      <c r="E305" s="13" t="s">
        <v>13</v>
      </c>
      <c r="F305" s="13">
        <v>123000</v>
      </c>
      <c r="G305" s="13" t="s">
        <v>19</v>
      </c>
      <c r="H305" s="13">
        <v>123000</v>
      </c>
      <c r="I305" s="13" t="s">
        <v>29</v>
      </c>
      <c r="J305" s="13">
        <v>100</v>
      </c>
      <c r="K305" s="13" t="s">
        <v>29</v>
      </c>
      <c r="L305" s="19" t="str">
        <f>SUBSTITUTE(SUBSTITUTE(SUBSTITUTE(ds_salaries!L305,"L","Large"),"S","Small"),"M","Medium")</f>
        <v>Medium</v>
      </c>
      <c r="M305" s="14" t="str">
        <f>IF(Table2[[#This Row],[Remote Ratio]]=0,"No remote",IF(Table2[[#This Row],[Remote Ratio]]=50,"Partially remote","Fully Remote"))</f>
        <v>Fully Remote</v>
      </c>
    </row>
    <row r="306" spans="1:13" x14ac:dyDescent="0.25">
      <c r="A306" s="17">
        <v>304</v>
      </c>
      <c r="B306" s="14">
        <v>2022</v>
      </c>
      <c r="C306" s="13" t="str">
        <f>SUBSTITUTE(SUBSTITUTE(SUBSTITUTE(SUBSTITUTE(ds_salaries!C306,"MI","Junior Level/ Mid"),"EN","Entry Level"),"SE","Senior Level/ Intermediate"),"EX","Executive Level/ Director")</f>
        <v>Entry Level</v>
      </c>
      <c r="D306" s="14" t="str">
        <f>SUBSTITUTE(SUBSTITUTE(SUBSTITUTE(SUBSTITUTE(ds_salaries!D306,"PT","Part Time"),"FT","Full Time"),"CT","Contract"),"FL","Freelance")</f>
        <v>Full Time</v>
      </c>
      <c r="E306" s="14" t="s">
        <v>43</v>
      </c>
      <c r="F306" s="14">
        <v>40000</v>
      </c>
      <c r="G306" s="14" t="s">
        <v>23</v>
      </c>
      <c r="H306" s="14">
        <v>52351</v>
      </c>
      <c r="I306" s="14" t="s">
        <v>24</v>
      </c>
      <c r="J306" s="14">
        <v>100</v>
      </c>
      <c r="K306" s="14" t="s">
        <v>24</v>
      </c>
      <c r="L306" s="19" t="str">
        <f>SUBSTITUTE(SUBSTITUTE(SUBSTITUTE(ds_salaries!L306,"L","Large"),"S","Small"),"M","Medium")</f>
        <v>Medium</v>
      </c>
      <c r="M306" s="14" t="str">
        <f>IF(Table2[[#This Row],[Remote Ratio]]=0,"No remote",IF(Table2[[#This Row],[Remote Ratio]]=50,"Partially remote","Fully Remote"))</f>
        <v>Fully Remote</v>
      </c>
    </row>
    <row r="307" spans="1:13" x14ac:dyDescent="0.25">
      <c r="A307" s="18">
        <v>305</v>
      </c>
      <c r="B307" s="13">
        <v>2022</v>
      </c>
      <c r="C307" s="13" t="str">
        <f>SUBSTITUTE(SUBSTITUTE(SUBSTITUTE(SUBSTITUTE(ds_salaries!C307,"MI","Junior Level/ Mid"),"EN","Entry Level"),"SE","Senior Level/ Intermediate"),"EX","Executive Level/ Director")</f>
        <v>Senior Level/ Intermediate</v>
      </c>
      <c r="D307" s="14" t="str">
        <f>SUBSTITUTE(SUBSTITUTE(SUBSTITUTE(SUBSTITUTE(ds_salaries!D307,"PT","Part Time"),"FT","Full Time"),"CT","Contract"),"FL","Freelance")</f>
        <v>Full Time</v>
      </c>
      <c r="E307" s="13" t="s">
        <v>31</v>
      </c>
      <c r="F307" s="13">
        <v>99000</v>
      </c>
      <c r="G307" s="13" t="s">
        <v>19</v>
      </c>
      <c r="H307" s="13">
        <v>99000</v>
      </c>
      <c r="I307" s="13" t="s">
        <v>29</v>
      </c>
      <c r="J307" s="13">
        <v>0</v>
      </c>
      <c r="K307" s="13" t="s">
        <v>29</v>
      </c>
      <c r="L307" s="19" t="str">
        <f>SUBSTITUTE(SUBSTITUTE(SUBSTITUTE(ds_salaries!L307,"L","Large"),"S","Small"),"M","Medium")</f>
        <v>Medium</v>
      </c>
      <c r="M307" s="14" t="str">
        <f>IF(Table2[[#This Row],[Remote Ratio]]=0,"No remote",IF(Table2[[#This Row],[Remote Ratio]]=50,"Partially remote","Fully Remote"))</f>
        <v>No remote</v>
      </c>
    </row>
    <row r="308" spans="1:13" x14ac:dyDescent="0.25">
      <c r="A308" s="17">
        <v>306</v>
      </c>
      <c r="B308" s="14">
        <v>2022</v>
      </c>
      <c r="C308" s="13" t="str">
        <f>SUBSTITUTE(SUBSTITUTE(SUBSTITUTE(SUBSTITUTE(ds_salaries!C308,"MI","Junior Level/ Mid"),"EN","Entry Level"),"SE","Senior Level/ Intermediate"),"EX","Executive Level/ Director")</f>
        <v>Senior Level/ Intermediate</v>
      </c>
      <c r="D308" s="14" t="str">
        <f>SUBSTITUTE(SUBSTITUTE(SUBSTITUTE(SUBSTITUTE(ds_salaries!D308,"PT","Part Time"),"FT","Full Time"),"CT","Contract"),"FL","Freelance")</f>
        <v>Full Time</v>
      </c>
      <c r="E308" s="14" t="s">
        <v>31</v>
      </c>
      <c r="F308" s="14">
        <v>116000</v>
      </c>
      <c r="G308" s="14" t="s">
        <v>19</v>
      </c>
      <c r="H308" s="14">
        <v>116000</v>
      </c>
      <c r="I308" s="14" t="s">
        <v>29</v>
      </c>
      <c r="J308" s="14">
        <v>0</v>
      </c>
      <c r="K308" s="14" t="s">
        <v>29</v>
      </c>
      <c r="L308" s="19" t="str">
        <f>SUBSTITUTE(SUBSTITUTE(SUBSTITUTE(ds_salaries!L308,"L","Large"),"S","Small"),"M","Medium")</f>
        <v>Medium</v>
      </c>
      <c r="M308" s="14" t="str">
        <f>IF(Table2[[#This Row],[Remote Ratio]]=0,"No remote",IF(Table2[[#This Row],[Remote Ratio]]=50,"Partially remote","Fully Remote"))</f>
        <v>No remote</v>
      </c>
    </row>
    <row r="309" spans="1:13" x14ac:dyDescent="0.25">
      <c r="A309" s="18">
        <v>307</v>
      </c>
      <c r="B309" s="13">
        <v>2022</v>
      </c>
      <c r="C309" s="13" t="str">
        <f>SUBSTITUTE(SUBSTITUTE(SUBSTITUTE(SUBSTITUTE(ds_salaries!C309,"MI","Junior Level/ Mid"),"EN","Entry Level"),"SE","Senior Level/ Intermediate"),"EX","Executive Level/ Director")</f>
        <v>Junior Level/ Mid</v>
      </c>
      <c r="D309" s="14" t="str">
        <f>SUBSTITUTE(SUBSTITUTE(SUBSTITUTE(SUBSTITUTE(ds_salaries!D309,"PT","Part Time"),"FT","Full Time"),"CT","Contract"),"FL","Freelance")</f>
        <v>Full Time</v>
      </c>
      <c r="E309" s="13" t="s">
        <v>31</v>
      </c>
      <c r="F309" s="13">
        <v>106260</v>
      </c>
      <c r="G309" s="13" t="s">
        <v>19</v>
      </c>
      <c r="H309" s="13">
        <v>106260</v>
      </c>
      <c r="I309" s="13" t="s">
        <v>29</v>
      </c>
      <c r="J309" s="13">
        <v>0</v>
      </c>
      <c r="K309" s="13" t="s">
        <v>29</v>
      </c>
      <c r="L309" s="19" t="str">
        <f>SUBSTITUTE(SUBSTITUTE(SUBSTITUTE(ds_salaries!L309,"L","Large"),"S","Small"),"M","Medium")</f>
        <v>Medium</v>
      </c>
      <c r="M309" s="14" t="str">
        <f>IF(Table2[[#This Row],[Remote Ratio]]=0,"No remote",IF(Table2[[#This Row],[Remote Ratio]]=50,"Partially remote","Fully Remote"))</f>
        <v>No remote</v>
      </c>
    </row>
    <row r="310" spans="1:13" x14ac:dyDescent="0.25">
      <c r="A310" s="17">
        <v>308</v>
      </c>
      <c r="B310" s="14">
        <v>2022</v>
      </c>
      <c r="C310" s="13" t="str">
        <f>SUBSTITUTE(SUBSTITUTE(SUBSTITUTE(SUBSTITUTE(ds_salaries!C310,"MI","Junior Level/ Mid"),"EN","Entry Level"),"SE","Senior Level/ Intermediate"),"EX","Executive Level/ Director")</f>
        <v>Junior Level/ Mid</v>
      </c>
      <c r="D310" s="14" t="str">
        <f>SUBSTITUTE(SUBSTITUTE(SUBSTITUTE(SUBSTITUTE(ds_salaries!D310,"PT","Part Time"),"FT","Full Time"),"CT","Contract"),"FL","Freelance")</f>
        <v>Full Time</v>
      </c>
      <c r="E310" s="14" t="s">
        <v>31</v>
      </c>
      <c r="F310" s="14">
        <v>126500</v>
      </c>
      <c r="G310" s="14" t="s">
        <v>19</v>
      </c>
      <c r="H310" s="14">
        <v>126500</v>
      </c>
      <c r="I310" s="14" t="s">
        <v>29</v>
      </c>
      <c r="J310" s="14">
        <v>0</v>
      </c>
      <c r="K310" s="14" t="s">
        <v>29</v>
      </c>
      <c r="L310" s="19" t="str">
        <f>SUBSTITUTE(SUBSTITUTE(SUBSTITUTE(ds_salaries!L310,"L","Large"),"S","Small"),"M","Medium")</f>
        <v>Medium</v>
      </c>
      <c r="M310" s="14" t="str">
        <f>IF(Table2[[#This Row],[Remote Ratio]]=0,"No remote",IF(Table2[[#This Row],[Remote Ratio]]=50,"Partially remote","Fully Remote"))</f>
        <v>No remote</v>
      </c>
    </row>
    <row r="311" spans="1:13" x14ac:dyDescent="0.25">
      <c r="A311" s="18">
        <v>309</v>
      </c>
      <c r="B311" s="13">
        <v>2022</v>
      </c>
      <c r="C311" s="13" t="str">
        <f>SUBSTITUTE(SUBSTITUTE(SUBSTITUTE(SUBSTITUTE(ds_salaries!C311,"MI","Junior Level/ Mid"),"EN","Entry Level"),"SE","Senior Level/ Intermediate"),"EX","Executive Level/ Director")</f>
        <v>Executive Level/ Director</v>
      </c>
      <c r="D311" s="14" t="str">
        <f>SUBSTITUTE(SUBSTITUTE(SUBSTITUTE(SUBSTITUTE(ds_salaries!D311,"PT","Part Time"),"FT","Full Time"),"CT","Contract"),"FL","Freelance")</f>
        <v>Full Time</v>
      </c>
      <c r="E311" s="13" t="s">
        <v>43</v>
      </c>
      <c r="F311" s="13">
        <v>242000</v>
      </c>
      <c r="G311" s="13" t="s">
        <v>19</v>
      </c>
      <c r="H311" s="13">
        <v>242000</v>
      </c>
      <c r="I311" s="13" t="s">
        <v>29</v>
      </c>
      <c r="J311" s="13">
        <v>100</v>
      </c>
      <c r="K311" s="13" t="s">
        <v>29</v>
      </c>
      <c r="L311" s="19" t="str">
        <f>SUBSTITUTE(SUBSTITUTE(SUBSTITUTE(ds_salaries!L311,"L","Large"),"S","Small"),"M","Medium")</f>
        <v>Medium</v>
      </c>
      <c r="M311" s="14" t="str">
        <f>IF(Table2[[#This Row],[Remote Ratio]]=0,"No remote",IF(Table2[[#This Row],[Remote Ratio]]=50,"Partially remote","Fully Remote"))</f>
        <v>Fully Remote</v>
      </c>
    </row>
    <row r="312" spans="1:13" x14ac:dyDescent="0.25">
      <c r="A312" s="17">
        <v>310</v>
      </c>
      <c r="B312" s="14">
        <v>2022</v>
      </c>
      <c r="C312" s="13" t="str">
        <f>SUBSTITUTE(SUBSTITUTE(SUBSTITUTE(SUBSTITUTE(ds_salaries!C312,"MI","Junior Level/ Mid"),"EN","Entry Level"),"SE","Senior Level/ Intermediate"),"EX","Executive Level/ Director")</f>
        <v>Executive Level/ Director</v>
      </c>
      <c r="D312" s="14" t="str">
        <f>SUBSTITUTE(SUBSTITUTE(SUBSTITUTE(SUBSTITUTE(ds_salaries!D312,"PT","Part Time"),"FT","Full Time"),"CT","Contract"),"FL","Freelance")</f>
        <v>Full Time</v>
      </c>
      <c r="E312" s="14" t="s">
        <v>43</v>
      </c>
      <c r="F312" s="14">
        <v>200000</v>
      </c>
      <c r="G312" s="14" t="s">
        <v>19</v>
      </c>
      <c r="H312" s="14">
        <v>200000</v>
      </c>
      <c r="I312" s="14" t="s">
        <v>29</v>
      </c>
      <c r="J312" s="14">
        <v>100</v>
      </c>
      <c r="K312" s="14" t="s">
        <v>29</v>
      </c>
      <c r="L312" s="19" t="str">
        <f>SUBSTITUTE(SUBSTITUTE(SUBSTITUTE(ds_salaries!L312,"L","Large"),"S","Small"),"M","Medium")</f>
        <v>Medium</v>
      </c>
      <c r="M312" s="14" t="str">
        <f>IF(Table2[[#This Row],[Remote Ratio]]=0,"No remote",IF(Table2[[#This Row],[Remote Ratio]]=50,"Partially remote","Fully Remote"))</f>
        <v>Fully Remote</v>
      </c>
    </row>
    <row r="313" spans="1:13" x14ac:dyDescent="0.25">
      <c r="A313" s="18">
        <v>311</v>
      </c>
      <c r="B313" s="13">
        <v>2022</v>
      </c>
      <c r="C313" s="13" t="str">
        <f>SUBSTITUTE(SUBSTITUTE(SUBSTITUTE(SUBSTITUTE(ds_salaries!C313,"MI","Junior Level/ Mid"),"EN","Entry Level"),"SE","Senior Level/ Intermediate"),"EX","Executive Level/ Director")</f>
        <v>Junior Level/ Mid</v>
      </c>
      <c r="D313" s="14" t="str">
        <f>SUBSTITUTE(SUBSTITUTE(SUBSTITUTE(SUBSTITUTE(ds_salaries!D313,"PT","Part Time"),"FT","Full Time"),"CT","Contract"),"FL","Freelance")</f>
        <v>Full Time</v>
      </c>
      <c r="E313" s="13" t="s">
        <v>13</v>
      </c>
      <c r="F313" s="13">
        <v>50000</v>
      </c>
      <c r="G313" s="13" t="s">
        <v>23</v>
      </c>
      <c r="H313" s="13">
        <v>65438</v>
      </c>
      <c r="I313" s="13" t="s">
        <v>24</v>
      </c>
      <c r="J313" s="13">
        <v>0</v>
      </c>
      <c r="K313" s="13" t="s">
        <v>24</v>
      </c>
      <c r="L313" s="19" t="str">
        <f>SUBSTITUTE(SUBSTITUTE(SUBSTITUTE(ds_salaries!L313,"L","Large"),"S","Small"),"M","Medium")</f>
        <v>Medium</v>
      </c>
      <c r="M313" s="14" t="str">
        <f>IF(Table2[[#This Row],[Remote Ratio]]=0,"No remote",IF(Table2[[#This Row],[Remote Ratio]]=50,"Partially remote","Fully Remote"))</f>
        <v>No remote</v>
      </c>
    </row>
    <row r="314" spans="1:13" x14ac:dyDescent="0.25">
      <c r="A314" s="17">
        <v>312</v>
      </c>
      <c r="B314" s="14">
        <v>2022</v>
      </c>
      <c r="C314" s="13" t="str">
        <f>SUBSTITUTE(SUBSTITUTE(SUBSTITUTE(SUBSTITUTE(ds_salaries!C314,"MI","Junior Level/ Mid"),"EN","Entry Level"),"SE","Senior Level/ Intermediate"),"EX","Executive Level/ Director")</f>
        <v>Junior Level/ Mid</v>
      </c>
      <c r="D314" s="14" t="str">
        <f>SUBSTITUTE(SUBSTITUTE(SUBSTITUTE(SUBSTITUTE(ds_salaries!D314,"PT","Part Time"),"FT","Full Time"),"CT","Contract"),"FL","Freelance")</f>
        <v>Full Time</v>
      </c>
      <c r="E314" s="14" t="s">
        <v>13</v>
      </c>
      <c r="F314" s="14">
        <v>30000</v>
      </c>
      <c r="G314" s="14" t="s">
        <v>23</v>
      </c>
      <c r="H314" s="14">
        <v>39263</v>
      </c>
      <c r="I314" s="14" t="s">
        <v>24</v>
      </c>
      <c r="J314" s="14">
        <v>0</v>
      </c>
      <c r="K314" s="14" t="s">
        <v>24</v>
      </c>
      <c r="L314" s="19" t="str">
        <f>SUBSTITUTE(SUBSTITUTE(SUBSTITUTE(ds_salaries!L314,"L","Large"),"S","Small"),"M","Medium")</f>
        <v>Medium</v>
      </c>
      <c r="M314" s="14" t="str">
        <f>IF(Table2[[#This Row],[Remote Ratio]]=0,"No remote",IF(Table2[[#This Row],[Remote Ratio]]=50,"Partially remote","Fully Remote"))</f>
        <v>No remote</v>
      </c>
    </row>
    <row r="315" spans="1:13" x14ac:dyDescent="0.25">
      <c r="A315" s="18">
        <v>313</v>
      </c>
      <c r="B315" s="13">
        <v>2022</v>
      </c>
      <c r="C315" s="13" t="str">
        <f>SUBSTITUTE(SUBSTITUTE(SUBSTITUTE(SUBSTITUTE(ds_salaries!C315,"MI","Junior Level/ Mid"),"EN","Entry Level"),"SE","Senior Level/ Intermediate"),"EX","Executive Level/ Director")</f>
        <v>Junior Level/ Mid</v>
      </c>
      <c r="D315" s="14" t="str">
        <f>SUBSTITUTE(SUBSTITUTE(SUBSTITUTE(SUBSTITUTE(ds_salaries!D315,"PT","Part Time"),"FT","Full Time"),"CT","Contract"),"FL","Freelance")</f>
        <v>Full Time</v>
      </c>
      <c r="E315" s="13" t="s">
        <v>43</v>
      </c>
      <c r="F315" s="13">
        <v>60000</v>
      </c>
      <c r="G315" s="13" t="s">
        <v>23</v>
      </c>
      <c r="H315" s="13">
        <v>78526</v>
      </c>
      <c r="I315" s="13" t="s">
        <v>24</v>
      </c>
      <c r="J315" s="13">
        <v>0</v>
      </c>
      <c r="K315" s="13" t="s">
        <v>24</v>
      </c>
      <c r="L315" s="19" t="str">
        <f>SUBSTITUTE(SUBSTITUTE(SUBSTITUTE(ds_salaries!L315,"L","Large"),"S","Small"),"M","Medium")</f>
        <v>Medium</v>
      </c>
      <c r="M315" s="14" t="str">
        <f>IF(Table2[[#This Row],[Remote Ratio]]=0,"No remote",IF(Table2[[#This Row],[Remote Ratio]]=50,"Partially remote","Fully Remote"))</f>
        <v>No remote</v>
      </c>
    </row>
    <row r="316" spans="1:13" x14ac:dyDescent="0.25">
      <c r="A316" s="17">
        <v>314</v>
      </c>
      <c r="B316" s="14">
        <v>2022</v>
      </c>
      <c r="C316" s="13" t="str">
        <f>SUBSTITUTE(SUBSTITUTE(SUBSTITUTE(SUBSTITUTE(ds_salaries!C316,"MI","Junior Level/ Mid"),"EN","Entry Level"),"SE","Senior Level/ Intermediate"),"EX","Executive Level/ Director")</f>
        <v>Junior Level/ Mid</v>
      </c>
      <c r="D316" s="14" t="str">
        <f>SUBSTITUTE(SUBSTITUTE(SUBSTITUTE(SUBSTITUTE(ds_salaries!D316,"PT","Part Time"),"FT","Full Time"),"CT","Contract"),"FL","Freelance")</f>
        <v>Full Time</v>
      </c>
      <c r="E316" s="14" t="s">
        <v>43</v>
      </c>
      <c r="F316" s="14">
        <v>40000</v>
      </c>
      <c r="G316" s="14" t="s">
        <v>23</v>
      </c>
      <c r="H316" s="14">
        <v>52351</v>
      </c>
      <c r="I316" s="14" t="s">
        <v>24</v>
      </c>
      <c r="J316" s="14">
        <v>0</v>
      </c>
      <c r="K316" s="14" t="s">
        <v>24</v>
      </c>
      <c r="L316" s="19" t="str">
        <f>SUBSTITUTE(SUBSTITUTE(SUBSTITUTE(ds_salaries!L316,"L","Large"),"S","Small"),"M","Medium")</f>
        <v>Medium</v>
      </c>
      <c r="M316" s="14" t="str">
        <f>IF(Table2[[#This Row],[Remote Ratio]]=0,"No remote",IF(Table2[[#This Row],[Remote Ratio]]=50,"Partially remote","Fully Remote"))</f>
        <v>No remote</v>
      </c>
    </row>
    <row r="317" spans="1:13" x14ac:dyDescent="0.25">
      <c r="A317" s="18">
        <v>315</v>
      </c>
      <c r="B317" s="13">
        <v>2022</v>
      </c>
      <c r="C317" s="13" t="str">
        <f>SUBSTITUTE(SUBSTITUTE(SUBSTITUTE(SUBSTITUTE(ds_salaries!C317,"MI","Junior Level/ Mid"),"EN","Entry Level"),"SE","Senior Level/ Intermediate"),"EX","Executive Level/ Director")</f>
        <v>Senior Level/ Intermediate</v>
      </c>
      <c r="D317" s="14" t="str">
        <f>SUBSTITUTE(SUBSTITUTE(SUBSTITUTE(SUBSTITUTE(ds_salaries!D317,"PT","Part Time"),"FT","Full Time"),"CT","Contract"),"FL","Freelance")</f>
        <v>Full Time</v>
      </c>
      <c r="E317" s="13" t="s">
        <v>13</v>
      </c>
      <c r="F317" s="13">
        <v>165220</v>
      </c>
      <c r="G317" s="13" t="s">
        <v>19</v>
      </c>
      <c r="H317" s="13">
        <v>165220</v>
      </c>
      <c r="I317" s="13" t="s">
        <v>29</v>
      </c>
      <c r="J317" s="13">
        <v>100</v>
      </c>
      <c r="K317" s="13" t="s">
        <v>29</v>
      </c>
      <c r="L317" s="19" t="str">
        <f>SUBSTITUTE(SUBSTITUTE(SUBSTITUTE(ds_salaries!L317,"L","Large"),"S","Small"),"M","Medium")</f>
        <v>Medium</v>
      </c>
      <c r="M317" s="14" t="str">
        <f>IF(Table2[[#This Row],[Remote Ratio]]=0,"No remote",IF(Table2[[#This Row],[Remote Ratio]]=50,"Partially remote","Fully Remote"))</f>
        <v>Fully Remote</v>
      </c>
    </row>
    <row r="318" spans="1:13" x14ac:dyDescent="0.25">
      <c r="A318" s="17">
        <v>316</v>
      </c>
      <c r="B318" s="14">
        <v>2022</v>
      </c>
      <c r="C318" s="13" t="str">
        <f>SUBSTITUTE(SUBSTITUTE(SUBSTITUTE(SUBSTITUTE(ds_salaries!C318,"MI","Junior Level/ Mid"),"EN","Entry Level"),"SE","Senior Level/ Intermediate"),"EX","Executive Level/ Director")</f>
        <v>Entry Level</v>
      </c>
      <c r="D318" s="14" t="str">
        <f>SUBSTITUTE(SUBSTITUTE(SUBSTITUTE(SUBSTITUTE(ds_salaries!D318,"PT","Part Time"),"FT","Full Time"),"CT","Contract"),"FL","Freelance")</f>
        <v>Full Time</v>
      </c>
      <c r="E318" s="14" t="s">
        <v>43</v>
      </c>
      <c r="F318" s="14">
        <v>35000</v>
      </c>
      <c r="G318" s="14" t="s">
        <v>23</v>
      </c>
      <c r="H318" s="14">
        <v>45807</v>
      </c>
      <c r="I318" s="14" t="s">
        <v>24</v>
      </c>
      <c r="J318" s="14">
        <v>100</v>
      </c>
      <c r="K318" s="14" t="s">
        <v>24</v>
      </c>
      <c r="L318" s="19" t="str">
        <f>SUBSTITUTE(SUBSTITUTE(SUBSTITUTE(ds_salaries!L318,"L","Large"),"S","Small"),"M","Medium")</f>
        <v>Medium</v>
      </c>
      <c r="M318" s="14" t="str">
        <f>IF(Table2[[#This Row],[Remote Ratio]]=0,"No remote",IF(Table2[[#This Row],[Remote Ratio]]=50,"Partially remote","Fully Remote"))</f>
        <v>Fully Remote</v>
      </c>
    </row>
    <row r="319" spans="1:13" x14ac:dyDescent="0.25">
      <c r="A319" s="18">
        <v>317</v>
      </c>
      <c r="B319" s="13">
        <v>2022</v>
      </c>
      <c r="C319" s="13" t="str">
        <f>SUBSTITUTE(SUBSTITUTE(SUBSTITUTE(SUBSTITUTE(ds_salaries!C319,"MI","Junior Level/ Mid"),"EN","Entry Level"),"SE","Senior Level/ Intermediate"),"EX","Executive Level/ Director")</f>
        <v>Senior Level/ Intermediate</v>
      </c>
      <c r="D319" s="14" t="str">
        <f>SUBSTITUTE(SUBSTITUTE(SUBSTITUTE(SUBSTITUTE(ds_salaries!D319,"PT","Part Time"),"FT","Full Time"),"CT","Contract"),"FL","Freelance")</f>
        <v>Full Time</v>
      </c>
      <c r="E319" s="13" t="s">
        <v>13</v>
      </c>
      <c r="F319" s="13">
        <v>120160</v>
      </c>
      <c r="G319" s="13" t="s">
        <v>19</v>
      </c>
      <c r="H319" s="13">
        <v>120160</v>
      </c>
      <c r="I319" s="13" t="s">
        <v>29</v>
      </c>
      <c r="J319" s="13">
        <v>100</v>
      </c>
      <c r="K319" s="13" t="s">
        <v>29</v>
      </c>
      <c r="L319" s="19" t="str">
        <f>SUBSTITUTE(SUBSTITUTE(SUBSTITUTE(ds_salaries!L319,"L","Large"),"S","Small"),"M","Medium")</f>
        <v>Medium</v>
      </c>
      <c r="M319" s="14" t="str">
        <f>IF(Table2[[#This Row],[Remote Ratio]]=0,"No remote",IF(Table2[[#This Row],[Remote Ratio]]=50,"Partially remote","Fully Remote"))</f>
        <v>Fully Remote</v>
      </c>
    </row>
    <row r="320" spans="1:13" x14ac:dyDescent="0.25">
      <c r="A320" s="17">
        <v>318</v>
      </c>
      <c r="B320" s="14">
        <v>2022</v>
      </c>
      <c r="C320" s="13" t="str">
        <f>SUBSTITUTE(SUBSTITUTE(SUBSTITUTE(SUBSTITUTE(ds_salaries!C320,"MI","Junior Level/ Mid"),"EN","Entry Level"),"SE","Senior Level/ Intermediate"),"EX","Executive Level/ Director")</f>
        <v>Senior Level/ Intermediate</v>
      </c>
      <c r="D320" s="14" t="str">
        <f>SUBSTITUTE(SUBSTITUTE(SUBSTITUTE(SUBSTITUTE(ds_salaries!D320,"PT","Part Time"),"FT","Full Time"),"CT","Contract"),"FL","Freelance")</f>
        <v>Full Time</v>
      </c>
      <c r="E320" s="14" t="s">
        <v>31</v>
      </c>
      <c r="F320" s="14">
        <v>90320</v>
      </c>
      <c r="G320" s="14" t="s">
        <v>19</v>
      </c>
      <c r="H320" s="14">
        <v>90320</v>
      </c>
      <c r="I320" s="14" t="s">
        <v>29</v>
      </c>
      <c r="J320" s="14">
        <v>100</v>
      </c>
      <c r="K320" s="14" t="s">
        <v>29</v>
      </c>
      <c r="L320" s="19" t="str">
        <f>SUBSTITUTE(SUBSTITUTE(SUBSTITUTE(ds_salaries!L320,"L","Large"),"S","Small"),"M","Medium")</f>
        <v>Medium</v>
      </c>
      <c r="M320" s="14" t="str">
        <f>IF(Table2[[#This Row],[Remote Ratio]]=0,"No remote",IF(Table2[[#This Row],[Remote Ratio]]=50,"Partially remote","Fully Remote"))</f>
        <v>Fully Remote</v>
      </c>
    </row>
    <row r="321" spans="1:13" x14ac:dyDescent="0.25">
      <c r="A321" s="18">
        <v>319</v>
      </c>
      <c r="B321" s="13">
        <v>2022</v>
      </c>
      <c r="C321" s="13" t="str">
        <f>SUBSTITUTE(SUBSTITUTE(SUBSTITUTE(SUBSTITUTE(ds_salaries!C321,"MI","Junior Level/ Mid"),"EN","Entry Level"),"SE","Senior Level/ Intermediate"),"EX","Executive Level/ Director")</f>
        <v>Senior Level/ Intermediate</v>
      </c>
      <c r="D321" s="14" t="str">
        <f>SUBSTITUTE(SUBSTITUTE(SUBSTITUTE(SUBSTITUTE(ds_salaries!D321,"PT","Part Time"),"FT","Full Time"),"CT","Contract"),"FL","Freelance")</f>
        <v>Full Time</v>
      </c>
      <c r="E321" s="13" t="s">
        <v>43</v>
      </c>
      <c r="F321" s="13">
        <v>181940</v>
      </c>
      <c r="G321" s="13" t="s">
        <v>19</v>
      </c>
      <c r="H321" s="13">
        <v>181940</v>
      </c>
      <c r="I321" s="13" t="s">
        <v>29</v>
      </c>
      <c r="J321" s="13">
        <v>0</v>
      </c>
      <c r="K321" s="13" t="s">
        <v>29</v>
      </c>
      <c r="L321" s="19" t="str">
        <f>SUBSTITUTE(SUBSTITUTE(SUBSTITUTE(ds_salaries!L321,"L","Large"),"S","Small"),"M","Medium")</f>
        <v>Medium</v>
      </c>
      <c r="M321" s="14" t="str">
        <f>IF(Table2[[#This Row],[Remote Ratio]]=0,"No remote",IF(Table2[[#This Row],[Remote Ratio]]=50,"Partially remote","Fully Remote"))</f>
        <v>No remote</v>
      </c>
    </row>
    <row r="322" spans="1:13" x14ac:dyDescent="0.25">
      <c r="A322" s="17">
        <v>320</v>
      </c>
      <c r="B322" s="14">
        <v>2022</v>
      </c>
      <c r="C322" s="13" t="str">
        <f>SUBSTITUTE(SUBSTITUTE(SUBSTITUTE(SUBSTITUTE(ds_salaries!C322,"MI","Junior Level/ Mid"),"EN","Entry Level"),"SE","Senior Level/ Intermediate"),"EX","Executive Level/ Director")</f>
        <v>Senior Level/ Intermediate</v>
      </c>
      <c r="D322" s="14" t="str">
        <f>SUBSTITUTE(SUBSTITUTE(SUBSTITUTE(SUBSTITUTE(ds_salaries!D322,"PT","Part Time"),"FT","Full Time"),"CT","Contract"),"FL","Freelance")</f>
        <v>Full Time</v>
      </c>
      <c r="E322" s="14" t="s">
        <v>43</v>
      </c>
      <c r="F322" s="14">
        <v>132320</v>
      </c>
      <c r="G322" s="14" t="s">
        <v>19</v>
      </c>
      <c r="H322" s="14">
        <v>132320</v>
      </c>
      <c r="I322" s="14" t="s">
        <v>29</v>
      </c>
      <c r="J322" s="14">
        <v>0</v>
      </c>
      <c r="K322" s="14" t="s">
        <v>29</v>
      </c>
      <c r="L322" s="19" t="str">
        <f>SUBSTITUTE(SUBSTITUTE(SUBSTITUTE(ds_salaries!L322,"L","Large"),"S","Small"),"M","Medium")</f>
        <v>Medium</v>
      </c>
      <c r="M322" s="14" t="str">
        <f>IF(Table2[[#This Row],[Remote Ratio]]=0,"No remote",IF(Table2[[#This Row],[Remote Ratio]]=50,"Partially remote","Fully Remote"))</f>
        <v>No remote</v>
      </c>
    </row>
    <row r="323" spans="1:13" x14ac:dyDescent="0.25">
      <c r="A323" s="18">
        <v>321</v>
      </c>
      <c r="B323" s="13">
        <v>2022</v>
      </c>
      <c r="C323" s="13" t="str">
        <f>SUBSTITUTE(SUBSTITUTE(SUBSTITUTE(SUBSTITUTE(ds_salaries!C323,"MI","Junior Level/ Mid"),"EN","Entry Level"),"SE","Senior Level/ Intermediate"),"EX","Executive Level/ Director")</f>
        <v>Senior Level/ Intermediate</v>
      </c>
      <c r="D323" s="14" t="str">
        <f>SUBSTITUTE(SUBSTITUTE(SUBSTITUTE(SUBSTITUTE(ds_salaries!D323,"PT","Part Time"),"FT","Full Time"),"CT","Contract"),"FL","Freelance")</f>
        <v>Full Time</v>
      </c>
      <c r="E323" s="13" t="s">
        <v>43</v>
      </c>
      <c r="F323" s="13">
        <v>220110</v>
      </c>
      <c r="G323" s="13" t="s">
        <v>19</v>
      </c>
      <c r="H323" s="13">
        <v>220110</v>
      </c>
      <c r="I323" s="13" t="s">
        <v>29</v>
      </c>
      <c r="J323" s="13">
        <v>0</v>
      </c>
      <c r="K323" s="13" t="s">
        <v>29</v>
      </c>
      <c r="L323" s="19" t="str">
        <f>SUBSTITUTE(SUBSTITUTE(SUBSTITUTE(ds_salaries!L323,"L","Large"),"S","Small"),"M","Medium")</f>
        <v>Medium</v>
      </c>
      <c r="M323" s="14" t="str">
        <f>IF(Table2[[#This Row],[Remote Ratio]]=0,"No remote",IF(Table2[[#This Row],[Remote Ratio]]=50,"Partially remote","Fully Remote"))</f>
        <v>No remote</v>
      </c>
    </row>
    <row r="324" spans="1:13" x14ac:dyDescent="0.25">
      <c r="A324" s="17">
        <v>322</v>
      </c>
      <c r="B324" s="14">
        <v>2022</v>
      </c>
      <c r="C324" s="13" t="str">
        <f>SUBSTITUTE(SUBSTITUTE(SUBSTITUTE(SUBSTITUTE(ds_salaries!C324,"MI","Junior Level/ Mid"),"EN","Entry Level"),"SE","Senior Level/ Intermediate"),"EX","Executive Level/ Director")</f>
        <v>Senior Level/ Intermediate</v>
      </c>
      <c r="D324" s="14" t="str">
        <f>SUBSTITUTE(SUBSTITUTE(SUBSTITUTE(SUBSTITUTE(ds_salaries!D324,"PT","Part Time"),"FT","Full Time"),"CT","Contract"),"FL","Freelance")</f>
        <v>Full Time</v>
      </c>
      <c r="E324" s="14" t="s">
        <v>43</v>
      </c>
      <c r="F324" s="14">
        <v>160080</v>
      </c>
      <c r="G324" s="14" t="s">
        <v>19</v>
      </c>
      <c r="H324" s="14">
        <v>160080</v>
      </c>
      <c r="I324" s="14" t="s">
        <v>29</v>
      </c>
      <c r="J324" s="14">
        <v>0</v>
      </c>
      <c r="K324" s="14" t="s">
        <v>29</v>
      </c>
      <c r="L324" s="19" t="str">
        <f>SUBSTITUTE(SUBSTITUTE(SUBSTITUTE(ds_salaries!L324,"L","Large"),"S","Small"),"M","Medium")</f>
        <v>Medium</v>
      </c>
      <c r="M324" s="14" t="str">
        <f>IF(Table2[[#This Row],[Remote Ratio]]=0,"No remote",IF(Table2[[#This Row],[Remote Ratio]]=50,"Partially remote","Fully Remote"))</f>
        <v>No remote</v>
      </c>
    </row>
    <row r="325" spans="1:13" x14ac:dyDescent="0.25">
      <c r="A325" s="18">
        <v>323</v>
      </c>
      <c r="B325" s="13">
        <v>2022</v>
      </c>
      <c r="C325" s="13" t="str">
        <f>SUBSTITUTE(SUBSTITUTE(SUBSTITUTE(SUBSTITUTE(ds_salaries!C325,"MI","Junior Level/ Mid"),"EN","Entry Level"),"SE","Senior Level/ Intermediate"),"EX","Executive Level/ Director")</f>
        <v>Senior Level/ Intermediate</v>
      </c>
      <c r="D325" s="14" t="str">
        <f>SUBSTITUTE(SUBSTITUTE(SUBSTITUTE(SUBSTITUTE(ds_salaries!D325,"PT","Part Time"),"FT","Full Time"),"CT","Contract"),"FL","Freelance")</f>
        <v>Full Time</v>
      </c>
      <c r="E325" s="13" t="s">
        <v>13</v>
      </c>
      <c r="F325" s="13">
        <v>180000</v>
      </c>
      <c r="G325" s="13" t="s">
        <v>19</v>
      </c>
      <c r="H325" s="13">
        <v>180000</v>
      </c>
      <c r="I325" s="13" t="s">
        <v>29</v>
      </c>
      <c r="J325" s="13">
        <v>0</v>
      </c>
      <c r="K325" s="13" t="s">
        <v>29</v>
      </c>
      <c r="L325" s="19" t="str">
        <f>SUBSTITUTE(SUBSTITUTE(SUBSTITUTE(ds_salaries!L325,"L","Large"),"S","Small"),"M","Medium")</f>
        <v>Large</v>
      </c>
      <c r="M325" s="14" t="str">
        <f>IF(Table2[[#This Row],[Remote Ratio]]=0,"No remote",IF(Table2[[#This Row],[Remote Ratio]]=50,"Partially remote","Fully Remote"))</f>
        <v>No remote</v>
      </c>
    </row>
    <row r="326" spans="1:13" x14ac:dyDescent="0.25">
      <c r="A326" s="17">
        <v>324</v>
      </c>
      <c r="B326" s="14">
        <v>2022</v>
      </c>
      <c r="C326" s="13" t="str">
        <f>SUBSTITUTE(SUBSTITUTE(SUBSTITUTE(SUBSTITUTE(ds_salaries!C326,"MI","Junior Level/ Mid"),"EN","Entry Level"),"SE","Senior Level/ Intermediate"),"EX","Executive Level/ Director")</f>
        <v>Senior Level/ Intermediate</v>
      </c>
      <c r="D326" s="14" t="str">
        <f>SUBSTITUTE(SUBSTITUTE(SUBSTITUTE(SUBSTITUTE(ds_salaries!D326,"PT","Part Time"),"FT","Full Time"),"CT","Contract"),"FL","Freelance")</f>
        <v>Full Time</v>
      </c>
      <c r="E326" s="14" t="s">
        <v>13</v>
      </c>
      <c r="F326" s="14">
        <v>120000</v>
      </c>
      <c r="G326" s="14" t="s">
        <v>19</v>
      </c>
      <c r="H326" s="14">
        <v>120000</v>
      </c>
      <c r="I326" s="14" t="s">
        <v>29</v>
      </c>
      <c r="J326" s="14">
        <v>0</v>
      </c>
      <c r="K326" s="14" t="s">
        <v>29</v>
      </c>
      <c r="L326" s="19" t="str">
        <f>SUBSTITUTE(SUBSTITUTE(SUBSTITUTE(ds_salaries!L326,"L","Large"),"S","Small"),"M","Medium")</f>
        <v>Large</v>
      </c>
      <c r="M326" s="14" t="str">
        <f>IF(Table2[[#This Row],[Remote Ratio]]=0,"No remote",IF(Table2[[#This Row],[Remote Ratio]]=50,"Partially remote","Fully Remote"))</f>
        <v>No remote</v>
      </c>
    </row>
    <row r="327" spans="1:13" x14ac:dyDescent="0.25">
      <c r="A327" s="18">
        <v>325</v>
      </c>
      <c r="B327" s="13">
        <v>2022</v>
      </c>
      <c r="C327" s="13" t="str">
        <f>SUBSTITUTE(SUBSTITUTE(SUBSTITUTE(SUBSTITUTE(ds_salaries!C327,"MI","Junior Level/ Mid"),"EN","Entry Level"),"SE","Senior Level/ Intermediate"),"EX","Executive Level/ Director")</f>
        <v>Senior Level/ Intermediate</v>
      </c>
      <c r="D327" s="14" t="str">
        <f>SUBSTITUTE(SUBSTITUTE(SUBSTITUTE(SUBSTITUTE(ds_salaries!D327,"PT","Part Time"),"FT","Full Time"),"CT","Contract"),"FL","Freelance")</f>
        <v>Full Time</v>
      </c>
      <c r="E327" s="13" t="s">
        <v>31</v>
      </c>
      <c r="F327" s="13">
        <v>124190</v>
      </c>
      <c r="G327" s="13" t="s">
        <v>19</v>
      </c>
      <c r="H327" s="13">
        <v>124190</v>
      </c>
      <c r="I327" s="13" t="s">
        <v>29</v>
      </c>
      <c r="J327" s="13">
        <v>100</v>
      </c>
      <c r="K327" s="13" t="s">
        <v>29</v>
      </c>
      <c r="L327" s="19" t="str">
        <f>SUBSTITUTE(SUBSTITUTE(SUBSTITUTE(ds_salaries!L327,"L","Large"),"S","Small"),"M","Medium")</f>
        <v>Medium</v>
      </c>
      <c r="M327" s="14" t="str">
        <f>IF(Table2[[#This Row],[Remote Ratio]]=0,"No remote",IF(Table2[[#This Row],[Remote Ratio]]=50,"Partially remote","Fully Remote"))</f>
        <v>Fully Remote</v>
      </c>
    </row>
    <row r="328" spans="1:13" x14ac:dyDescent="0.25">
      <c r="A328" s="17">
        <v>326</v>
      </c>
      <c r="B328" s="14">
        <v>2022</v>
      </c>
      <c r="C328" s="13" t="str">
        <f>SUBSTITUTE(SUBSTITUTE(SUBSTITUTE(SUBSTITUTE(ds_salaries!C328,"MI","Junior Level/ Mid"),"EN","Entry Level"),"SE","Senior Level/ Intermediate"),"EX","Executive Level/ Director")</f>
        <v>Executive Level/ Director</v>
      </c>
      <c r="D328" s="14" t="str">
        <f>SUBSTITUTE(SUBSTITUTE(SUBSTITUTE(SUBSTITUTE(ds_salaries!D328,"PT","Part Time"),"FT","Full Time"),"CT","Contract"),"FL","Freelance")</f>
        <v>Full Time</v>
      </c>
      <c r="E328" s="14" t="s">
        <v>31</v>
      </c>
      <c r="F328" s="14">
        <v>130000</v>
      </c>
      <c r="G328" s="14" t="s">
        <v>19</v>
      </c>
      <c r="H328" s="14">
        <v>130000</v>
      </c>
      <c r="I328" s="14" t="s">
        <v>29</v>
      </c>
      <c r="J328" s="14">
        <v>100</v>
      </c>
      <c r="K328" s="14" t="s">
        <v>29</v>
      </c>
      <c r="L328" s="19" t="str">
        <f>SUBSTITUTE(SUBSTITUTE(SUBSTITUTE(ds_salaries!L328,"L","Large"),"S","Small"),"M","Medium")</f>
        <v>Medium</v>
      </c>
      <c r="M328" s="14" t="str">
        <f>IF(Table2[[#This Row],[Remote Ratio]]=0,"No remote",IF(Table2[[#This Row],[Remote Ratio]]=50,"Partially remote","Fully Remote"))</f>
        <v>Fully Remote</v>
      </c>
    </row>
    <row r="329" spans="1:13" x14ac:dyDescent="0.25">
      <c r="A329" s="18">
        <v>327</v>
      </c>
      <c r="B329" s="13">
        <v>2022</v>
      </c>
      <c r="C329" s="13" t="str">
        <f>SUBSTITUTE(SUBSTITUTE(SUBSTITUTE(SUBSTITUTE(ds_salaries!C329,"MI","Junior Level/ Mid"),"EN","Entry Level"),"SE","Senior Level/ Intermediate"),"EX","Executive Level/ Director")</f>
        <v>Executive Level/ Director</v>
      </c>
      <c r="D329" s="14" t="str">
        <f>SUBSTITUTE(SUBSTITUTE(SUBSTITUTE(SUBSTITUTE(ds_salaries!D329,"PT","Part Time"),"FT","Full Time"),"CT","Contract"),"FL","Freelance")</f>
        <v>Full Time</v>
      </c>
      <c r="E329" s="13" t="s">
        <v>31</v>
      </c>
      <c r="F329" s="13">
        <v>110000</v>
      </c>
      <c r="G329" s="13" t="s">
        <v>19</v>
      </c>
      <c r="H329" s="13">
        <v>110000</v>
      </c>
      <c r="I329" s="13" t="s">
        <v>29</v>
      </c>
      <c r="J329" s="13">
        <v>100</v>
      </c>
      <c r="K329" s="13" t="s">
        <v>29</v>
      </c>
      <c r="L329" s="19" t="str">
        <f>SUBSTITUTE(SUBSTITUTE(SUBSTITUTE(ds_salaries!L329,"L","Large"),"S","Small"),"M","Medium")</f>
        <v>Medium</v>
      </c>
      <c r="M329" s="14" t="str">
        <f>IF(Table2[[#This Row],[Remote Ratio]]=0,"No remote",IF(Table2[[#This Row],[Remote Ratio]]=50,"Partially remote","Fully Remote"))</f>
        <v>Fully Remote</v>
      </c>
    </row>
    <row r="330" spans="1:13" x14ac:dyDescent="0.25">
      <c r="A330" s="17">
        <v>328</v>
      </c>
      <c r="B330" s="14">
        <v>2022</v>
      </c>
      <c r="C330" s="13" t="str">
        <f>SUBSTITUTE(SUBSTITUTE(SUBSTITUTE(SUBSTITUTE(ds_salaries!C330,"MI","Junior Level/ Mid"),"EN","Entry Level"),"SE","Senior Level/ Intermediate"),"EX","Executive Level/ Director")</f>
        <v>Senior Level/ Intermediate</v>
      </c>
      <c r="D330" s="14" t="str">
        <f>SUBSTITUTE(SUBSTITUTE(SUBSTITUTE(SUBSTITUTE(ds_salaries!D330,"PT","Part Time"),"FT","Full Time"),"CT","Contract"),"FL","Freelance")</f>
        <v>Full Time</v>
      </c>
      <c r="E330" s="14" t="s">
        <v>31</v>
      </c>
      <c r="F330" s="14">
        <v>170000</v>
      </c>
      <c r="G330" s="14" t="s">
        <v>19</v>
      </c>
      <c r="H330" s="14">
        <v>170000</v>
      </c>
      <c r="I330" s="14" t="s">
        <v>29</v>
      </c>
      <c r="J330" s="14">
        <v>100</v>
      </c>
      <c r="K330" s="14" t="s">
        <v>29</v>
      </c>
      <c r="L330" s="19" t="str">
        <f>SUBSTITUTE(SUBSTITUTE(SUBSTITUTE(ds_salaries!L330,"L","Large"),"S","Small"),"M","Medium")</f>
        <v>Medium</v>
      </c>
      <c r="M330" s="14" t="str">
        <f>IF(Table2[[#This Row],[Remote Ratio]]=0,"No remote",IF(Table2[[#This Row],[Remote Ratio]]=50,"Partially remote","Fully Remote"))</f>
        <v>Fully Remote</v>
      </c>
    </row>
    <row r="331" spans="1:13" x14ac:dyDescent="0.25">
      <c r="A331" s="18">
        <v>329</v>
      </c>
      <c r="B331" s="13">
        <v>2022</v>
      </c>
      <c r="C331" s="13" t="str">
        <f>SUBSTITUTE(SUBSTITUTE(SUBSTITUTE(SUBSTITUTE(ds_salaries!C331,"MI","Junior Level/ Mid"),"EN","Entry Level"),"SE","Senior Level/ Intermediate"),"EX","Executive Level/ Director")</f>
        <v>Junior Level/ Mid</v>
      </c>
      <c r="D331" s="14" t="str">
        <f>SUBSTITUTE(SUBSTITUTE(SUBSTITUTE(SUBSTITUTE(ds_salaries!D331,"PT","Part Time"),"FT","Full Time"),"CT","Contract"),"FL","Freelance")</f>
        <v>Full Time</v>
      </c>
      <c r="E331" s="13" t="s">
        <v>31</v>
      </c>
      <c r="F331" s="13">
        <v>115500</v>
      </c>
      <c r="G331" s="13" t="s">
        <v>19</v>
      </c>
      <c r="H331" s="13">
        <v>115500</v>
      </c>
      <c r="I331" s="13" t="s">
        <v>29</v>
      </c>
      <c r="J331" s="13">
        <v>100</v>
      </c>
      <c r="K331" s="13" t="s">
        <v>29</v>
      </c>
      <c r="L331" s="19" t="str">
        <f>SUBSTITUTE(SUBSTITUTE(SUBSTITUTE(ds_salaries!L331,"L","Large"),"S","Small"),"M","Medium")</f>
        <v>Medium</v>
      </c>
      <c r="M331" s="14" t="str">
        <f>IF(Table2[[#This Row],[Remote Ratio]]=0,"No remote",IF(Table2[[#This Row],[Remote Ratio]]=50,"Partially remote","Fully Remote"))</f>
        <v>Fully Remote</v>
      </c>
    </row>
    <row r="332" spans="1:13" x14ac:dyDescent="0.25">
      <c r="A332" s="17">
        <v>330</v>
      </c>
      <c r="B332" s="14">
        <v>2022</v>
      </c>
      <c r="C332" s="13" t="str">
        <f>SUBSTITUTE(SUBSTITUTE(SUBSTITUTE(SUBSTITUTE(ds_salaries!C332,"MI","Junior Level/ Mid"),"EN","Entry Level"),"SE","Senior Level/ Intermediate"),"EX","Executive Level/ Director")</f>
        <v>Senior Level/ Intermediate</v>
      </c>
      <c r="D332" s="14" t="str">
        <f>SUBSTITUTE(SUBSTITUTE(SUBSTITUTE(SUBSTITUTE(ds_salaries!D332,"PT","Part Time"),"FT","Full Time"),"CT","Contract"),"FL","Freelance")</f>
        <v>Full Time</v>
      </c>
      <c r="E332" s="14" t="s">
        <v>31</v>
      </c>
      <c r="F332" s="14">
        <v>112900</v>
      </c>
      <c r="G332" s="14" t="s">
        <v>19</v>
      </c>
      <c r="H332" s="14">
        <v>112900</v>
      </c>
      <c r="I332" s="14" t="s">
        <v>29</v>
      </c>
      <c r="J332" s="14">
        <v>100</v>
      </c>
      <c r="K332" s="14" t="s">
        <v>29</v>
      </c>
      <c r="L332" s="19" t="str">
        <f>SUBSTITUTE(SUBSTITUTE(SUBSTITUTE(ds_salaries!L332,"L","Large"),"S","Small"),"M","Medium")</f>
        <v>Medium</v>
      </c>
      <c r="M332" s="14" t="str">
        <f>IF(Table2[[#This Row],[Remote Ratio]]=0,"No remote",IF(Table2[[#This Row],[Remote Ratio]]=50,"Partially remote","Fully Remote"))</f>
        <v>Fully Remote</v>
      </c>
    </row>
    <row r="333" spans="1:13" x14ac:dyDescent="0.25">
      <c r="A333" s="18">
        <v>331</v>
      </c>
      <c r="B333" s="13">
        <v>2022</v>
      </c>
      <c r="C333" s="13" t="str">
        <f>SUBSTITUTE(SUBSTITUTE(SUBSTITUTE(SUBSTITUTE(ds_salaries!C333,"MI","Junior Level/ Mid"),"EN","Entry Level"),"SE","Senior Level/ Intermediate"),"EX","Executive Level/ Director")</f>
        <v>Senior Level/ Intermediate</v>
      </c>
      <c r="D333" s="14" t="str">
        <f>SUBSTITUTE(SUBSTITUTE(SUBSTITUTE(SUBSTITUTE(ds_salaries!D333,"PT","Part Time"),"FT","Full Time"),"CT","Contract"),"FL","Freelance")</f>
        <v>Full Time</v>
      </c>
      <c r="E333" s="13" t="s">
        <v>31</v>
      </c>
      <c r="F333" s="13">
        <v>90320</v>
      </c>
      <c r="G333" s="13" t="s">
        <v>19</v>
      </c>
      <c r="H333" s="13">
        <v>90320</v>
      </c>
      <c r="I333" s="13" t="s">
        <v>29</v>
      </c>
      <c r="J333" s="13">
        <v>100</v>
      </c>
      <c r="K333" s="13" t="s">
        <v>29</v>
      </c>
      <c r="L333" s="19" t="str">
        <f>SUBSTITUTE(SUBSTITUTE(SUBSTITUTE(ds_salaries!L333,"L","Large"),"S","Small"),"M","Medium")</f>
        <v>Medium</v>
      </c>
      <c r="M333" s="14" t="str">
        <f>IF(Table2[[#This Row],[Remote Ratio]]=0,"No remote",IF(Table2[[#This Row],[Remote Ratio]]=50,"Partially remote","Fully Remote"))</f>
        <v>Fully Remote</v>
      </c>
    </row>
    <row r="334" spans="1:13" x14ac:dyDescent="0.25">
      <c r="A334" s="17">
        <v>332</v>
      </c>
      <c r="B334" s="14">
        <v>2022</v>
      </c>
      <c r="C334" s="13" t="str">
        <f>SUBSTITUTE(SUBSTITUTE(SUBSTITUTE(SUBSTITUTE(ds_salaries!C334,"MI","Junior Level/ Mid"),"EN","Entry Level"),"SE","Senior Level/ Intermediate"),"EX","Executive Level/ Director")</f>
        <v>Senior Level/ Intermediate</v>
      </c>
      <c r="D334" s="14" t="str">
        <f>SUBSTITUTE(SUBSTITUTE(SUBSTITUTE(SUBSTITUTE(ds_salaries!D334,"PT","Part Time"),"FT","Full Time"),"CT","Contract"),"FL","Freelance")</f>
        <v>Full Time</v>
      </c>
      <c r="E334" s="14" t="s">
        <v>31</v>
      </c>
      <c r="F334" s="14">
        <v>112900</v>
      </c>
      <c r="G334" s="14" t="s">
        <v>19</v>
      </c>
      <c r="H334" s="14">
        <v>112900</v>
      </c>
      <c r="I334" s="14" t="s">
        <v>29</v>
      </c>
      <c r="J334" s="14">
        <v>100</v>
      </c>
      <c r="K334" s="14" t="s">
        <v>29</v>
      </c>
      <c r="L334" s="19" t="str">
        <f>SUBSTITUTE(SUBSTITUTE(SUBSTITUTE(ds_salaries!L334,"L","Large"),"S","Small"),"M","Medium")</f>
        <v>Medium</v>
      </c>
      <c r="M334" s="14" t="str">
        <f>IF(Table2[[#This Row],[Remote Ratio]]=0,"No remote",IF(Table2[[#This Row],[Remote Ratio]]=50,"Partially remote","Fully Remote"))</f>
        <v>Fully Remote</v>
      </c>
    </row>
    <row r="335" spans="1:13" x14ac:dyDescent="0.25">
      <c r="A335" s="18">
        <v>333</v>
      </c>
      <c r="B335" s="13">
        <v>2022</v>
      </c>
      <c r="C335" s="13" t="str">
        <f>SUBSTITUTE(SUBSTITUTE(SUBSTITUTE(SUBSTITUTE(ds_salaries!C335,"MI","Junior Level/ Mid"),"EN","Entry Level"),"SE","Senior Level/ Intermediate"),"EX","Executive Level/ Director")</f>
        <v>Senior Level/ Intermediate</v>
      </c>
      <c r="D335" s="14" t="str">
        <f>SUBSTITUTE(SUBSTITUTE(SUBSTITUTE(SUBSTITUTE(ds_salaries!D335,"PT","Part Time"),"FT","Full Time"),"CT","Contract"),"FL","Freelance")</f>
        <v>Full Time</v>
      </c>
      <c r="E335" s="13" t="s">
        <v>31</v>
      </c>
      <c r="F335" s="13">
        <v>90320</v>
      </c>
      <c r="G335" s="13" t="s">
        <v>19</v>
      </c>
      <c r="H335" s="13">
        <v>90320</v>
      </c>
      <c r="I335" s="13" t="s">
        <v>29</v>
      </c>
      <c r="J335" s="13">
        <v>100</v>
      </c>
      <c r="K335" s="13" t="s">
        <v>29</v>
      </c>
      <c r="L335" s="19" t="str">
        <f>SUBSTITUTE(SUBSTITUTE(SUBSTITUTE(ds_salaries!L335,"L","Large"),"S","Small"),"M","Medium")</f>
        <v>Medium</v>
      </c>
      <c r="M335" s="14" t="str">
        <f>IF(Table2[[#This Row],[Remote Ratio]]=0,"No remote",IF(Table2[[#This Row],[Remote Ratio]]=50,"Partially remote","Fully Remote"))</f>
        <v>Fully Remote</v>
      </c>
    </row>
    <row r="336" spans="1:13" x14ac:dyDescent="0.25">
      <c r="A336" s="17">
        <v>334</v>
      </c>
      <c r="B336" s="14">
        <v>2022</v>
      </c>
      <c r="C336" s="13" t="str">
        <f>SUBSTITUTE(SUBSTITUTE(SUBSTITUTE(SUBSTITUTE(ds_salaries!C336,"MI","Junior Level/ Mid"),"EN","Entry Level"),"SE","Senior Level/ Intermediate"),"EX","Executive Level/ Director")</f>
        <v>Senior Level/ Intermediate</v>
      </c>
      <c r="D336" s="14" t="str">
        <f>SUBSTITUTE(SUBSTITUTE(SUBSTITUTE(SUBSTITUTE(ds_salaries!D336,"PT","Part Time"),"FT","Full Time"),"CT","Contract"),"FL","Freelance")</f>
        <v>Full Time</v>
      </c>
      <c r="E336" s="14" t="s">
        <v>43</v>
      </c>
      <c r="F336" s="14">
        <v>165400</v>
      </c>
      <c r="G336" s="14" t="s">
        <v>19</v>
      </c>
      <c r="H336" s="14">
        <v>165400</v>
      </c>
      <c r="I336" s="14" t="s">
        <v>29</v>
      </c>
      <c r="J336" s="14">
        <v>100</v>
      </c>
      <c r="K336" s="14" t="s">
        <v>29</v>
      </c>
      <c r="L336" s="19" t="str">
        <f>SUBSTITUTE(SUBSTITUTE(SUBSTITUTE(ds_salaries!L336,"L","Large"),"S","Small"),"M","Medium")</f>
        <v>Medium</v>
      </c>
      <c r="M336" s="14" t="str">
        <f>IF(Table2[[#This Row],[Remote Ratio]]=0,"No remote",IF(Table2[[#This Row],[Remote Ratio]]=50,"Partially remote","Fully Remote"))</f>
        <v>Fully Remote</v>
      </c>
    </row>
    <row r="337" spans="1:13" x14ac:dyDescent="0.25">
      <c r="A337" s="18">
        <v>335</v>
      </c>
      <c r="B337" s="13">
        <v>2022</v>
      </c>
      <c r="C337" s="13" t="str">
        <f>SUBSTITUTE(SUBSTITUTE(SUBSTITUTE(SUBSTITUTE(ds_salaries!C337,"MI","Junior Level/ Mid"),"EN","Entry Level"),"SE","Senior Level/ Intermediate"),"EX","Executive Level/ Director")</f>
        <v>Senior Level/ Intermediate</v>
      </c>
      <c r="D337" s="14" t="str">
        <f>SUBSTITUTE(SUBSTITUTE(SUBSTITUTE(SUBSTITUTE(ds_salaries!D337,"PT","Part Time"),"FT","Full Time"),"CT","Contract"),"FL","Freelance")</f>
        <v>Full Time</v>
      </c>
      <c r="E337" s="13" t="s">
        <v>43</v>
      </c>
      <c r="F337" s="13">
        <v>132320</v>
      </c>
      <c r="G337" s="13" t="s">
        <v>19</v>
      </c>
      <c r="H337" s="13">
        <v>132320</v>
      </c>
      <c r="I337" s="13" t="s">
        <v>29</v>
      </c>
      <c r="J337" s="13">
        <v>100</v>
      </c>
      <c r="K337" s="13" t="s">
        <v>29</v>
      </c>
      <c r="L337" s="19" t="str">
        <f>SUBSTITUTE(SUBSTITUTE(SUBSTITUTE(ds_salaries!L337,"L","Large"),"S","Small"),"M","Medium")</f>
        <v>Medium</v>
      </c>
      <c r="M337" s="14" t="str">
        <f>IF(Table2[[#This Row],[Remote Ratio]]=0,"No remote",IF(Table2[[#This Row],[Remote Ratio]]=50,"Partially remote","Fully Remote"))</f>
        <v>Fully Remote</v>
      </c>
    </row>
    <row r="338" spans="1:13" x14ac:dyDescent="0.25">
      <c r="A338" s="17">
        <v>336</v>
      </c>
      <c r="B338" s="14">
        <v>2022</v>
      </c>
      <c r="C338" s="13" t="str">
        <f>SUBSTITUTE(SUBSTITUTE(SUBSTITUTE(SUBSTITUTE(ds_salaries!C338,"MI","Junior Level/ Mid"),"EN","Entry Level"),"SE","Senior Level/ Intermediate"),"EX","Executive Level/ Director")</f>
        <v>Junior Level/ Mid</v>
      </c>
      <c r="D338" s="14" t="str">
        <f>SUBSTITUTE(SUBSTITUTE(SUBSTITUTE(SUBSTITUTE(ds_salaries!D338,"PT","Part Time"),"FT","Full Time"),"CT","Contract"),"FL","Freelance")</f>
        <v>Full Time</v>
      </c>
      <c r="E338" s="14" t="s">
        <v>31</v>
      </c>
      <c r="F338" s="14">
        <v>167000</v>
      </c>
      <c r="G338" s="14" t="s">
        <v>19</v>
      </c>
      <c r="H338" s="14">
        <v>167000</v>
      </c>
      <c r="I338" s="14" t="s">
        <v>29</v>
      </c>
      <c r="J338" s="14">
        <v>100</v>
      </c>
      <c r="K338" s="14" t="s">
        <v>29</v>
      </c>
      <c r="L338" s="19" t="str">
        <f>SUBSTITUTE(SUBSTITUTE(SUBSTITUTE(ds_salaries!L338,"L","Large"),"S","Small"),"M","Medium")</f>
        <v>Medium</v>
      </c>
      <c r="M338" s="14" t="str">
        <f>IF(Table2[[#This Row],[Remote Ratio]]=0,"No remote",IF(Table2[[#This Row],[Remote Ratio]]=50,"Partially remote","Fully Remote"))</f>
        <v>Fully Remote</v>
      </c>
    </row>
    <row r="339" spans="1:13" x14ac:dyDescent="0.25">
      <c r="A339" s="18">
        <v>337</v>
      </c>
      <c r="B339" s="13">
        <v>2022</v>
      </c>
      <c r="C339" s="13" t="str">
        <f>SUBSTITUTE(SUBSTITUTE(SUBSTITUTE(SUBSTITUTE(ds_salaries!C339,"MI","Junior Level/ Mid"),"EN","Entry Level"),"SE","Senior Level/ Intermediate"),"EX","Executive Level/ Director")</f>
        <v>Senior Level/ Intermediate</v>
      </c>
      <c r="D339" s="14" t="str">
        <f>SUBSTITUTE(SUBSTITUTE(SUBSTITUTE(SUBSTITUTE(ds_salaries!D339,"PT","Part Time"),"FT","Full Time"),"CT","Contract"),"FL","Freelance")</f>
        <v>Full Time</v>
      </c>
      <c r="E339" s="13" t="s">
        <v>43</v>
      </c>
      <c r="F339" s="13">
        <v>243900</v>
      </c>
      <c r="G339" s="13" t="s">
        <v>19</v>
      </c>
      <c r="H339" s="13">
        <v>243900</v>
      </c>
      <c r="I339" s="13" t="s">
        <v>29</v>
      </c>
      <c r="J339" s="13">
        <v>100</v>
      </c>
      <c r="K339" s="13" t="s">
        <v>29</v>
      </c>
      <c r="L339" s="19" t="str">
        <f>SUBSTITUTE(SUBSTITUTE(SUBSTITUTE(ds_salaries!L339,"L","Large"),"S","Small"),"M","Medium")</f>
        <v>Medium</v>
      </c>
      <c r="M339" s="14" t="str">
        <f>IF(Table2[[#This Row],[Remote Ratio]]=0,"No remote",IF(Table2[[#This Row],[Remote Ratio]]=50,"Partially remote","Fully Remote"))</f>
        <v>Fully Remote</v>
      </c>
    </row>
    <row r="340" spans="1:13" x14ac:dyDescent="0.25">
      <c r="A340" s="17">
        <v>338</v>
      </c>
      <c r="B340" s="14">
        <v>2022</v>
      </c>
      <c r="C340" s="13" t="str">
        <f>SUBSTITUTE(SUBSTITUTE(SUBSTITUTE(SUBSTITUTE(ds_salaries!C340,"MI","Junior Level/ Mid"),"EN","Entry Level"),"SE","Senior Level/ Intermediate"),"EX","Executive Level/ Director")</f>
        <v>Senior Level/ Intermediate</v>
      </c>
      <c r="D340" s="14" t="str">
        <f>SUBSTITUTE(SUBSTITUTE(SUBSTITUTE(SUBSTITUTE(ds_salaries!D340,"PT","Part Time"),"FT","Full Time"),"CT","Contract"),"FL","Freelance")</f>
        <v>Full Time</v>
      </c>
      <c r="E340" s="14" t="s">
        <v>31</v>
      </c>
      <c r="F340" s="14">
        <v>136600</v>
      </c>
      <c r="G340" s="14" t="s">
        <v>19</v>
      </c>
      <c r="H340" s="14">
        <v>136600</v>
      </c>
      <c r="I340" s="14" t="s">
        <v>29</v>
      </c>
      <c r="J340" s="14">
        <v>100</v>
      </c>
      <c r="K340" s="14" t="s">
        <v>29</v>
      </c>
      <c r="L340" s="19" t="str">
        <f>SUBSTITUTE(SUBSTITUTE(SUBSTITUTE(ds_salaries!L340,"L","Large"),"S","Small"),"M","Medium")</f>
        <v>Medium</v>
      </c>
      <c r="M340" s="14" t="str">
        <f>IF(Table2[[#This Row],[Remote Ratio]]=0,"No remote",IF(Table2[[#This Row],[Remote Ratio]]=50,"Partially remote","Fully Remote"))</f>
        <v>Fully Remote</v>
      </c>
    </row>
    <row r="341" spans="1:13" x14ac:dyDescent="0.25">
      <c r="A341" s="18">
        <v>339</v>
      </c>
      <c r="B341" s="13">
        <v>2022</v>
      </c>
      <c r="C341" s="13" t="str">
        <f>SUBSTITUTE(SUBSTITUTE(SUBSTITUTE(SUBSTITUTE(ds_salaries!C341,"MI","Junior Level/ Mid"),"EN","Entry Level"),"SE","Senior Level/ Intermediate"),"EX","Executive Level/ Director")</f>
        <v>Senior Level/ Intermediate</v>
      </c>
      <c r="D341" s="14" t="str">
        <f>SUBSTITUTE(SUBSTITUTE(SUBSTITUTE(SUBSTITUTE(ds_salaries!D341,"PT","Part Time"),"FT","Full Time"),"CT","Contract"),"FL","Freelance")</f>
        <v>Full Time</v>
      </c>
      <c r="E341" s="13" t="s">
        <v>31</v>
      </c>
      <c r="F341" s="13">
        <v>109280</v>
      </c>
      <c r="G341" s="13" t="s">
        <v>19</v>
      </c>
      <c r="H341" s="13">
        <v>109280</v>
      </c>
      <c r="I341" s="13" t="s">
        <v>29</v>
      </c>
      <c r="J341" s="13">
        <v>100</v>
      </c>
      <c r="K341" s="13" t="s">
        <v>29</v>
      </c>
      <c r="L341" s="19" t="str">
        <f>SUBSTITUTE(SUBSTITUTE(SUBSTITUTE(ds_salaries!L341,"L","Large"),"S","Small"),"M","Medium")</f>
        <v>Medium</v>
      </c>
      <c r="M341" s="14" t="str">
        <f>IF(Table2[[#This Row],[Remote Ratio]]=0,"No remote",IF(Table2[[#This Row],[Remote Ratio]]=50,"Partially remote","Fully Remote"))</f>
        <v>Fully Remote</v>
      </c>
    </row>
    <row r="342" spans="1:13" x14ac:dyDescent="0.25">
      <c r="A342" s="17">
        <v>340</v>
      </c>
      <c r="B342" s="14">
        <v>2022</v>
      </c>
      <c r="C342" s="13" t="str">
        <f>SUBSTITUTE(SUBSTITUTE(SUBSTITUTE(SUBSTITUTE(ds_salaries!C342,"MI","Junior Level/ Mid"),"EN","Entry Level"),"SE","Senior Level/ Intermediate"),"EX","Executive Level/ Director")</f>
        <v>Senior Level/ Intermediate</v>
      </c>
      <c r="D342" s="14" t="str">
        <f>SUBSTITUTE(SUBSTITUTE(SUBSTITUTE(SUBSTITUTE(ds_salaries!D342,"PT","Part Time"),"FT","Full Time"),"CT","Contract"),"FL","Freelance")</f>
        <v>Full Time</v>
      </c>
      <c r="E342" s="14" t="s">
        <v>43</v>
      </c>
      <c r="F342" s="14">
        <v>128875</v>
      </c>
      <c r="G342" s="14" t="s">
        <v>19</v>
      </c>
      <c r="H342" s="14">
        <v>128875</v>
      </c>
      <c r="I342" s="14" t="s">
        <v>29</v>
      </c>
      <c r="J342" s="14">
        <v>100</v>
      </c>
      <c r="K342" s="14" t="s">
        <v>29</v>
      </c>
      <c r="L342" s="19" t="str">
        <f>SUBSTITUTE(SUBSTITUTE(SUBSTITUTE(ds_salaries!L342,"L","Large"),"S","Small"),"M","Medium")</f>
        <v>Medium</v>
      </c>
      <c r="M342" s="14" t="str">
        <f>IF(Table2[[#This Row],[Remote Ratio]]=0,"No remote",IF(Table2[[#This Row],[Remote Ratio]]=50,"Partially remote","Fully Remote"))</f>
        <v>Fully Remote</v>
      </c>
    </row>
    <row r="343" spans="1:13" x14ac:dyDescent="0.25">
      <c r="A343" s="18">
        <v>341</v>
      </c>
      <c r="B343" s="13">
        <v>2022</v>
      </c>
      <c r="C343" s="13" t="str">
        <f>SUBSTITUTE(SUBSTITUTE(SUBSTITUTE(SUBSTITUTE(ds_salaries!C343,"MI","Junior Level/ Mid"),"EN","Entry Level"),"SE","Senior Level/ Intermediate"),"EX","Executive Level/ Director")</f>
        <v>Senior Level/ Intermediate</v>
      </c>
      <c r="D343" s="14" t="str">
        <f>SUBSTITUTE(SUBSTITUTE(SUBSTITUTE(SUBSTITUTE(ds_salaries!D343,"PT","Part Time"),"FT","Full Time"),"CT","Contract"),"FL","Freelance")</f>
        <v>Full Time</v>
      </c>
      <c r="E343" s="13" t="s">
        <v>43</v>
      </c>
      <c r="F343" s="13">
        <v>93700</v>
      </c>
      <c r="G343" s="13" t="s">
        <v>19</v>
      </c>
      <c r="H343" s="13">
        <v>93700</v>
      </c>
      <c r="I343" s="13" t="s">
        <v>29</v>
      </c>
      <c r="J343" s="13">
        <v>100</v>
      </c>
      <c r="K343" s="13" t="s">
        <v>29</v>
      </c>
      <c r="L343" s="19" t="str">
        <f>SUBSTITUTE(SUBSTITUTE(SUBSTITUTE(ds_salaries!L343,"L","Large"),"S","Small"),"M","Medium")</f>
        <v>Medium</v>
      </c>
      <c r="M343" s="14" t="str">
        <f>IF(Table2[[#This Row],[Remote Ratio]]=0,"No remote",IF(Table2[[#This Row],[Remote Ratio]]=50,"Partially remote","Fully Remote"))</f>
        <v>Fully Remote</v>
      </c>
    </row>
    <row r="344" spans="1:13" x14ac:dyDescent="0.25">
      <c r="A344" s="17">
        <v>342</v>
      </c>
      <c r="B344" s="14">
        <v>2022</v>
      </c>
      <c r="C344" s="13" t="str">
        <f>SUBSTITUTE(SUBSTITUTE(SUBSTITUTE(SUBSTITUTE(ds_salaries!C344,"MI","Junior Level/ Mid"),"EN","Entry Level"),"SE","Senior Level/ Intermediate"),"EX","Executive Level/ Director")</f>
        <v>Executive Level/ Director</v>
      </c>
      <c r="D344" s="14" t="str">
        <f>SUBSTITUTE(SUBSTITUTE(SUBSTITUTE(SUBSTITUTE(ds_salaries!D344,"PT","Part Time"),"FT","Full Time"),"CT","Contract"),"FL","Freelance")</f>
        <v>Full Time</v>
      </c>
      <c r="E344" s="14" t="s">
        <v>106</v>
      </c>
      <c r="F344" s="14">
        <v>224000</v>
      </c>
      <c r="G344" s="14" t="s">
        <v>19</v>
      </c>
      <c r="H344" s="14">
        <v>224000</v>
      </c>
      <c r="I344" s="14" t="s">
        <v>29</v>
      </c>
      <c r="J344" s="14">
        <v>100</v>
      </c>
      <c r="K344" s="14" t="s">
        <v>29</v>
      </c>
      <c r="L344" s="19" t="str">
        <f>SUBSTITUTE(SUBSTITUTE(SUBSTITUTE(ds_salaries!L344,"L","Large"),"S","Small"),"M","Medium")</f>
        <v>Medium</v>
      </c>
      <c r="M344" s="14" t="str">
        <f>IF(Table2[[#This Row],[Remote Ratio]]=0,"No remote",IF(Table2[[#This Row],[Remote Ratio]]=50,"Partially remote","Fully Remote"))</f>
        <v>Fully Remote</v>
      </c>
    </row>
    <row r="345" spans="1:13" x14ac:dyDescent="0.25">
      <c r="A345" s="18">
        <v>343</v>
      </c>
      <c r="B345" s="13">
        <v>2022</v>
      </c>
      <c r="C345" s="13" t="str">
        <f>SUBSTITUTE(SUBSTITUTE(SUBSTITUTE(SUBSTITUTE(ds_salaries!C345,"MI","Junior Level/ Mid"),"EN","Entry Level"),"SE","Senior Level/ Intermediate"),"EX","Executive Level/ Director")</f>
        <v>Executive Level/ Director</v>
      </c>
      <c r="D345" s="14" t="str">
        <f>SUBSTITUTE(SUBSTITUTE(SUBSTITUTE(SUBSTITUTE(ds_salaries!D345,"PT","Part Time"),"FT","Full Time"),"CT","Contract"),"FL","Freelance")</f>
        <v>Full Time</v>
      </c>
      <c r="E345" s="13" t="s">
        <v>106</v>
      </c>
      <c r="F345" s="13">
        <v>167875</v>
      </c>
      <c r="G345" s="13" t="s">
        <v>19</v>
      </c>
      <c r="H345" s="13">
        <v>167875</v>
      </c>
      <c r="I345" s="13" t="s">
        <v>29</v>
      </c>
      <c r="J345" s="13">
        <v>100</v>
      </c>
      <c r="K345" s="13" t="s">
        <v>29</v>
      </c>
      <c r="L345" s="19" t="str">
        <f>SUBSTITUTE(SUBSTITUTE(SUBSTITUTE(ds_salaries!L345,"L","Large"),"S","Small"),"M","Medium")</f>
        <v>Medium</v>
      </c>
      <c r="M345" s="14" t="str">
        <f>IF(Table2[[#This Row],[Remote Ratio]]=0,"No remote",IF(Table2[[#This Row],[Remote Ratio]]=50,"Partially remote","Fully Remote"))</f>
        <v>Fully Remote</v>
      </c>
    </row>
    <row r="346" spans="1:13" x14ac:dyDescent="0.25">
      <c r="A346" s="17">
        <v>344</v>
      </c>
      <c r="B346" s="14">
        <v>2022</v>
      </c>
      <c r="C346" s="13" t="str">
        <f>SUBSTITUTE(SUBSTITUTE(SUBSTITUTE(SUBSTITUTE(ds_salaries!C346,"MI","Junior Level/ Mid"),"EN","Entry Level"),"SE","Senior Level/ Intermediate"),"EX","Executive Level/ Director")</f>
        <v>Executive Level/ Director</v>
      </c>
      <c r="D346" s="14" t="str">
        <f>SUBSTITUTE(SUBSTITUTE(SUBSTITUTE(SUBSTITUTE(ds_salaries!D346,"PT","Part Time"),"FT","Full Time"),"CT","Contract"),"FL","Freelance")</f>
        <v>Full Time</v>
      </c>
      <c r="E346" s="14" t="s">
        <v>131</v>
      </c>
      <c r="F346" s="14">
        <v>175000</v>
      </c>
      <c r="G346" s="14" t="s">
        <v>19</v>
      </c>
      <c r="H346" s="14">
        <v>175000</v>
      </c>
      <c r="I346" s="14" t="s">
        <v>29</v>
      </c>
      <c r="J346" s="14">
        <v>100</v>
      </c>
      <c r="K346" s="14" t="s">
        <v>29</v>
      </c>
      <c r="L346" s="19" t="str">
        <f>SUBSTITUTE(SUBSTITUTE(SUBSTITUTE(ds_salaries!L346,"L","Large"),"S","Small"),"M","Medium")</f>
        <v>Medium</v>
      </c>
      <c r="M346" s="14" t="str">
        <f>IF(Table2[[#This Row],[Remote Ratio]]=0,"No remote",IF(Table2[[#This Row],[Remote Ratio]]=50,"Partially remote","Fully Remote"))</f>
        <v>Fully Remote</v>
      </c>
    </row>
    <row r="347" spans="1:13" x14ac:dyDescent="0.25">
      <c r="A347" s="18">
        <v>345</v>
      </c>
      <c r="B347" s="13">
        <v>2022</v>
      </c>
      <c r="C347" s="13" t="str">
        <f>SUBSTITUTE(SUBSTITUTE(SUBSTITUTE(SUBSTITUTE(ds_salaries!C347,"MI","Junior Level/ Mid"),"EN","Entry Level"),"SE","Senior Level/ Intermediate"),"EX","Executive Level/ Director")</f>
        <v>Senior Level/ Intermediate</v>
      </c>
      <c r="D347" s="14" t="str">
        <f>SUBSTITUTE(SUBSTITUTE(SUBSTITUTE(SUBSTITUTE(ds_salaries!D347,"PT","Part Time"),"FT","Full Time"),"CT","Contract"),"FL","Freelance")</f>
        <v>Full Time</v>
      </c>
      <c r="E347" s="13" t="s">
        <v>43</v>
      </c>
      <c r="F347" s="13">
        <v>156600</v>
      </c>
      <c r="G347" s="13" t="s">
        <v>19</v>
      </c>
      <c r="H347" s="13">
        <v>156600</v>
      </c>
      <c r="I347" s="13" t="s">
        <v>29</v>
      </c>
      <c r="J347" s="13">
        <v>100</v>
      </c>
      <c r="K347" s="13" t="s">
        <v>29</v>
      </c>
      <c r="L347" s="19" t="str">
        <f>SUBSTITUTE(SUBSTITUTE(SUBSTITUTE(ds_salaries!L347,"L","Large"),"S","Small"),"M","Medium")</f>
        <v>Medium</v>
      </c>
      <c r="M347" s="14" t="str">
        <f>IF(Table2[[#This Row],[Remote Ratio]]=0,"No remote",IF(Table2[[#This Row],[Remote Ratio]]=50,"Partially remote","Fully Remote"))</f>
        <v>Fully Remote</v>
      </c>
    </row>
    <row r="348" spans="1:13" x14ac:dyDescent="0.25">
      <c r="A348" s="17">
        <v>346</v>
      </c>
      <c r="B348" s="14">
        <v>2022</v>
      </c>
      <c r="C348" s="13" t="str">
        <f>SUBSTITUTE(SUBSTITUTE(SUBSTITUTE(SUBSTITUTE(ds_salaries!C348,"MI","Junior Level/ Mid"),"EN","Entry Level"),"SE","Senior Level/ Intermediate"),"EX","Executive Level/ Director")</f>
        <v>Senior Level/ Intermediate</v>
      </c>
      <c r="D348" s="14" t="str">
        <f>SUBSTITUTE(SUBSTITUTE(SUBSTITUTE(SUBSTITUTE(ds_salaries!D348,"PT","Part Time"),"FT","Full Time"),"CT","Contract"),"FL","Freelance")</f>
        <v>Full Time</v>
      </c>
      <c r="E348" s="14" t="s">
        <v>43</v>
      </c>
      <c r="F348" s="14">
        <v>108800</v>
      </c>
      <c r="G348" s="14" t="s">
        <v>19</v>
      </c>
      <c r="H348" s="14">
        <v>108800</v>
      </c>
      <c r="I348" s="14" t="s">
        <v>29</v>
      </c>
      <c r="J348" s="14">
        <v>0</v>
      </c>
      <c r="K348" s="14" t="s">
        <v>29</v>
      </c>
      <c r="L348" s="19" t="str">
        <f>SUBSTITUTE(SUBSTITUTE(SUBSTITUTE(ds_salaries!L348,"L","Large"),"S","Small"),"M","Medium")</f>
        <v>Medium</v>
      </c>
      <c r="M348" s="14" t="str">
        <f>IF(Table2[[#This Row],[Remote Ratio]]=0,"No remote",IF(Table2[[#This Row],[Remote Ratio]]=50,"Partially remote","Fully Remote"))</f>
        <v>No remote</v>
      </c>
    </row>
    <row r="349" spans="1:13" x14ac:dyDescent="0.25">
      <c r="A349" s="18">
        <v>347</v>
      </c>
      <c r="B349" s="13">
        <v>2022</v>
      </c>
      <c r="C349" s="13" t="str">
        <f>SUBSTITUTE(SUBSTITUTE(SUBSTITUTE(SUBSTITUTE(ds_salaries!C349,"MI","Junior Level/ Mid"),"EN","Entry Level"),"SE","Senior Level/ Intermediate"),"EX","Executive Level/ Director")</f>
        <v>Senior Level/ Intermediate</v>
      </c>
      <c r="D349" s="14" t="str">
        <f>SUBSTITUTE(SUBSTITUTE(SUBSTITUTE(SUBSTITUTE(ds_salaries!D349,"PT","Part Time"),"FT","Full Time"),"CT","Contract"),"FL","Freelance")</f>
        <v>Full Time</v>
      </c>
      <c r="E349" s="13" t="s">
        <v>13</v>
      </c>
      <c r="F349" s="13">
        <v>95550</v>
      </c>
      <c r="G349" s="13" t="s">
        <v>19</v>
      </c>
      <c r="H349" s="13">
        <v>95550</v>
      </c>
      <c r="I349" s="13" t="s">
        <v>29</v>
      </c>
      <c r="J349" s="13">
        <v>0</v>
      </c>
      <c r="K349" s="13" t="s">
        <v>29</v>
      </c>
      <c r="L349" s="19" t="str">
        <f>SUBSTITUTE(SUBSTITUTE(SUBSTITUTE(ds_salaries!L349,"L","Large"),"S","Small"),"M","Medium")</f>
        <v>Medium</v>
      </c>
      <c r="M349" s="14" t="str">
        <f>IF(Table2[[#This Row],[Remote Ratio]]=0,"No remote",IF(Table2[[#This Row],[Remote Ratio]]=50,"Partially remote","Fully Remote"))</f>
        <v>No remote</v>
      </c>
    </row>
    <row r="350" spans="1:13" x14ac:dyDescent="0.25">
      <c r="A350" s="17">
        <v>348</v>
      </c>
      <c r="B350" s="14">
        <v>2022</v>
      </c>
      <c r="C350" s="13" t="str">
        <f>SUBSTITUTE(SUBSTITUTE(SUBSTITUTE(SUBSTITUTE(ds_salaries!C350,"MI","Junior Level/ Mid"),"EN","Entry Level"),"SE","Senior Level/ Intermediate"),"EX","Executive Level/ Director")</f>
        <v>Senior Level/ Intermediate</v>
      </c>
      <c r="D350" s="14" t="str">
        <f>SUBSTITUTE(SUBSTITUTE(SUBSTITUTE(SUBSTITUTE(ds_salaries!D350,"PT","Part Time"),"FT","Full Time"),"CT","Contract"),"FL","Freelance")</f>
        <v>Full Time</v>
      </c>
      <c r="E350" s="14" t="s">
        <v>43</v>
      </c>
      <c r="F350" s="14">
        <v>113000</v>
      </c>
      <c r="G350" s="14" t="s">
        <v>19</v>
      </c>
      <c r="H350" s="14">
        <v>113000</v>
      </c>
      <c r="I350" s="14" t="s">
        <v>29</v>
      </c>
      <c r="J350" s="14">
        <v>0</v>
      </c>
      <c r="K350" s="14" t="s">
        <v>29</v>
      </c>
      <c r="L350" s="19" t="str">
        <f>SUBSTITUTE(SUBSTITUTE(SUBSTITUTE(ds_salaries!L350,"L","Large"),"S","Small"),"M","Medium")</f>
        <v>Large</v>
      </c>
      <c r="M350" s="14" t="str">
        <f>IF(Table2[[#This Row],[Remote Ratio]]=0,"No remote",IF(Table2[[#This Row],[Remote Ratio]]=50,"Partially remote","Fully Remote"))</f>
        <v>No remote</v>
      </c>
    </row>
    <row r="351" spans="1:13" x14ac:dyDescent="0.25">
      <c r="A351" s="18">
        <v>349</v>
      </c>
      <c r="B351" s="13">
        <v>2022</v>
      </c>
      <c r="C351" s="13" t="str">
        <f>SUBSTITUTE(SUBSTITUTE(SUBSTITUTE(SUBSTITUTE(ds_salaries!C351,"MI","Junior Level/ Mid"),"EN","Entry Level"),"SE","Senior Level/ Intermediate"),"EX","Executive Level/ Director")</f>
        <v>Senior Level/ Intermediate</v>
      </c>
      <c r="D351" s="14" t="str">
        <f>SUBSTITUTE(SUBSTITUTE(SUBSTITUTE(SUBSTITUTE(ds_salaries!D351,"PT","Part Time"),"FT","Full Time"),"CT","Contract"),"FL","Freelance")</f>
        <v>Full Time</v>
      </c>
      <c r="E351" s="13" t="s">
        <v>31</v>
      </c>
      <c r="F351" s="13">
        <v>135000</v>
      </c>
      <c r="G351" s="13" t="s">
        <v>19</v>
      </c>
      <c r="H351" s="13">
        <v>135000</v>
      </c>
      <c r="I351" s="13" t="s">
        <v>29</v>
      </c>
      <c r="J351" s="13">
        <v>100</v>
      </c>
      <c r="K351" s="13" t="s">
        <v>29</v>
      </c>
      <c r="L351" s="19" t="str">
        <f>SUBSTITUTE(SUBSTITUTE(SUBSTITUTE(ds_salaries!L351,"L","Large"),"S","Small"),"M","Medium")</f>
        <v>Medium</v>
      </c>
      <c r="M351" s="14" t="str">
        <f>IF(Table2[[#This Row],[Remote Ratio]]=0,"No remote",IF(Table2[[#This Row],[Remote Ratio]]=50,"Partially remote","Fully Remote"))</f>
        <v>Fully Remote</v>
      </c>
    </row>
    <row r="352" spans="1:13" x14ac:dyDescent="0.25">
      <c r="A352" s="17">
        <v>350</v>
      </c>
      <c r="B352" s="14">
        <v>2022</v>
      </c>
      <c r="C352" s="13" t="str">
        <f>SUBSTITUTE(SUBSTITUTE(SUBSTITUTE(SUBSTITUTE(ds_salaries!C352,"MI","Junior Level/ Mid"),"EN","Entry Level"),"SE","Senior Level/ Intermediate"),"EX","Executive Level/ Director")</f>
        <v>Senior Level/ Intermediate</v>
      </c>
      <c r="D352" s="14" t="str">
        <f>SUBSTITUTE(SUBSTITUTE(SUBSTITUTE(SUBSTITUTE(ds_salaries!D352,"PT","Part Time"),"FT","Full Time"),"CT","Contract"),"FL","Freelance")</f>
        <v>Full Time</v>
      </c>
      <c r="E352" s="14" t="s">
        <v>79</v>
      </c>
      <c r="F352" s="14">
        <v>161342</v>
      </c>
      <c r="G352" s="14" t="s">
        <v>19</v>
      </c>
      <c r="H352" s="14">
        <v>161342</v>
      </c>
      <c r="I352" s="14" t="s">
        <v>29</v>
      </c>
      <c r="J352" s="14">
        <v>100</v>
      </c>
      <c r="K352" s="14" t="s">
        <v>29</v>
      </c>
      <c r="L352" s="19" t="str">
        <f>SUBSTITUTE(SUBSTITUTE(SUBSTITUTE(ds_salaries!L352,"L","Large"),"S","Small"),"M","Medium")</f>
        <v>Medium</v>
      </c>
      <c r="M352" s="14" t="str">
        <f>IF(Table2[[#This Row],[Remote Ratio]]=0,"No remote",IF(Table2[[#This Row],[Remote Ratio]]=50,"Partially remote","Fully Remote"))</f>
        <v>Fully Remote</v>
      </c>
    </row>
    <row r="353" spans="1:13" x14ac:dyDescent="0.25">
      <c r="A353" s="18">
        <v>351</v>
      </c>
      <c r="B353" s="13">
        <v>2022</v>
      </c>
      <c r="C353" s="13" t="str">
        <f>SUBSTITUTE(SUBSTITUTE(SUBSTITUTE(SUBSTITUTE(ds_salaries!C353,"MI","Junior Level/ Mid"),"EN","Entry Level"),"SE","Senior Level/ Intermediate"),"EX","Executive Level/ Director")</f>
        <v>Senior Level/ Intermediate</v>
      </c>
      <c r="D353" s="14" t="str">
        <f>SUBSTITUTE(SUBSTITUTE(SUBSTITUTE(SUBSTITUTE(ds_salaries!D353,"PT","Part Time"),"FT","Full Time"),"CT","Contract"),"FL","Freelance")</f>
        <v>Full Time</v>
      </c>
      <c r="E353" s="13" t="s">
        <v>79</v>
      </c>
      <c r="F353" s="13">
        <v>137141</v>
      </c>
      <c r="G353" s="13" t="s">
        <v>19</v>
      </c>
      <c r="H353" s="13">
        <v>137141</v>
      </c>
      <c r="I353" s="13" t="s">
        <v>29</v>
      </c>
      <c r="J353" s="13">
        <v>100</v>
      </c>
      <c r="K353" s="13" t="s">
        <v>29</v>
      </c>
      <c r="L353" s="19" t="str">
        <f>SUBSTITUTE(SUBSTITUTE(SUBSTITUTE(ds_salaries!L353,"L","Large"),"S","Small"),"M","Medium")</f>
        <v>Medium</v>
      </c>
      <c r="M353" s="14" t="str">
        <f>IF(Table2[[#This Row],[Remote Ratio]]=0,"No remote",IF(Table2[[#This Row],[Remote Ratio]]=50,"Partially remote","Fully Remote"))</f>
        <v>Fully Remote</v>
      </c>
    </row>
    <row r="354" spans="1:13" x14ac:dyDescent="0.25">
      <c r="A354" s="17">
        <v>352</v>
      </c>
      <c r="B354" s="14">
        <v>2022</v>
      </c>
      <c r="C354" s="13" t="str">
        <f>SUBSTITUTE(SUBSTITUTE(SUBSTITUTE(SUBSTITUTE(ds_salaries!C354,"MI","Junior Level/ Mid"),"EN","Entry Level"),"SE","Senior Level/ Intermediate"),"EX","Executive Level/ Director")</f>
        <v>Senior Level/ Intermediate</v>
      </c>
      <c r="D354" s="14" t="str">
        <f>SUBSTITUTE(SUBSTITUTE(SUBSTITUTE(SUBSTITUTE(ds_salaries!D354,"PT","Part Time"),"FT","Full Time"),"CT","Contract"),"FL","Freelance")</f>
        <v>Full Time</v>
      </c>
      <c r="E354" s="14" t="s">
        <v>13</v>
      </c>
      <c r="F354" s="14">
        <v>167000</v>
      </c>
      <c r="G354" s="14" t="s">
        <v>19</v>
      </c>
      <c r="H354" s="14">
        <v>167000</v>
      </c>
      <c r="I354" s="14" t="s">
        <v>29</v>
      </c>
      <c r="J354" s="14">
        <v>100</v>
      </c>
      <c r="K354" s="14" t="s">
        <v>29</v>
      </c>
      <c r="L354" s="19" t="str">
        <f>SUBSTITUTE(SUBSTITUTE(SUBSTITUTE(ds_salaries!L354,"L","Large"),"S","Small"),"M","Medium")</f>
        <v>Medium</v>
      </c>
      <c r="M354" s="14" t="str">
        <f>IF(Table2[[#This Row],[Remote Ratio]]=0,"No remote",IF(Table2[[#This Row],[Remote Ratio]]=50,"Partially remote","Fully Remote"))</f>
        <v>Fully Remote</v>
      </c>
    </row>
    <row r="355" spans="1:13" x14ac:dyDescent="0.25">
      <c r="A355" s="18">
        <v>353</v>
      </c>
      <c r="B355" s="13">
        <v>2022</v>
      </c>
      <c r="C355" s="13" t="str">
        <f>SUBSTITUTE(SUBSTITUTE(SUBSTITUTE(SUBSTITUTE(ds_salaries!C355,"MI","Junior Level/ Mid"),"EN","Entry Level"),"SE","Senior Level/ Intermediate"),"EX","Executive Level/ Director")</f>
        <v>Senior Level/ Intermediate</v>
      </c>
      <c r="D355" s="14" t="str">
        <f>SUBSTITUTE(SUBSTITUTE(SUBSTITUTE(SUBSTITUTE(ds_salaries!D355,"PT","Part Time"),"FT","Full Time"),"CT","Contract"),"FL","Freelance")</f>
        <v>Full Time</v>
      </c>
      <c r="E355" s="13" t="s">
        <v>13</v>
      </c>
      <c r="F355" s="13">
        <v>123000</v>
      </c>
      <c r="G355" s="13" t="s">
        <v>19</v>
      </c>
      <c r="H355" s="13">
        <v>123000</v>
      </c>
      <c r="I355" s="13" t="s">
        <v>29</v>
      </c>
      <c r="J355" s="13">
        <v>100</v>
      </c>
      <c r="K355" s="13" t="s">
        <v>29</v>
      </c>
      <c r="L355" s="19" t="str">
        <f>SUBSTITUTE(SUBSTITUTE(SUBSTITUTE(ds_salaries!L355,"L","Large"),"S","Small"),"M","Medium")</f>
        <v>Medium</v>
      </c>
      <c r="M355" s="14" t="str">
        <f>IF(Table2[[#This Row],[Remote Ratio]]=0,"No remote",IF(Table2[[#This Row],[Remote Ratio]]=50,"Partially remote","Fully Remote"))</f>
        <v>Fully Remote</v>
      </c>
    </row>
    <row r="356" spans="1:13" x14ac:dyDescent="0.25">
      <c r="A356" s="17">
        <v>354</v>
      </c>
      <c r="B356" s="14">
        <v>2022</v>
      </c>
      <c r="C356" s="13" t="str">
        <f>SUBSTITUTE(SUBSTITUTE(SUBSTITUTE(SUBSTITUTE(ds_salaries!C356,"MI","Junior Level/ Mid"),"EN","Entry Level"),"SE","Senior Level/ Intermediate"),"EX","Executive Level/ Director")</f>
        <v>Senior Level/ Intermediate</v>
      </c>
      <c r="D356" s="14" t="str">
        <f>SUBSTITUTE(SUBSTITUTE(SUBSTITUTE(SUBSTITUTE(ds_salaries!D356,"PT","Part Time"),"FT","Full Time"),"CT","Contract"),"FL","Freelance")</f>
        <v>Full Time</v>
      </c>
      <c r="E356" s="14" t="s">
        <v>43</v>
      </c>
      <c r="F356" s="14">
        <v>60000</v>
      </c>
      <c r="G356" s="14" t="s">
        <v>23</v>
      </c>
      <c r="H356" s="14">
        <v>78526</v>
      </c>
      <c r="I356" s="14" t="s">
        <v>24</v>
      </c>
      <c r="J356" s="14">
        <v>0</v>
      </c>
      <c r="K356" s="14" t="s">
        <v>24</v>
      </c>
      <c r="L356" s="19" t="str">
        <f>SUBSTITUTE(SUBSTITUTE(SUBSTITUTE(ds_salaries!L356,"L","Large"),"S","Small"),"M","Medium")</f>
        <v>Medium</v>
      </c>
      <c r="M356" s="14" t="str">
        <f>IF(Table2[[#This Row],[Remote Ratio]]=0,"No remote",IF(Table2[[#This Row],[Remote Ratio]]=50,"Partially remote","Fully Remote"))</f>
        <v>No remote</v>
      </c>
    </row>
    <row r="357" spans="1:13" x14ac:dyDescent="0.25">
      <c r="A357" s="18">
        <v>355</v>
      </c>
      <c r="B357" s="13">
        <v>2022</v>
      </c>
      <c r="C357" s="13" t="str">
        <f>SUBSTITUTE(SUBSTITUTE(SUBSTITUTE(SUBSTITUTE(ds_salaries!C357,"MI","Junior Level/ Mid"),"EN","Entry Level"),"SE","Senior Level/ Intermediate"),"EX","Executive Level/ Director")</f>
        <v>Senior Level/ Intermediate</v>
      </c>
      <c r="D357" s="14" t="str">
        <f>SUBSTITUTE(SUBSTITUTE(SUBSTITUTE(SUBSTITUTE(ds_salaries!D357,"PT","Part Time"),"FT","Full Time"),"CT","Contract"),"FL","Freelance")</f>
        <v>Full Time</v>
      </c>
      <c r="E357" s="13" t="s">
        <v>43</v>
      </c>
      <c r="F357" s="13">
        <v>50000</v>
      </c>
      <c r="G357" s="13" t="s">
        <v>23</v>
      </c>
      <c r="H357" s="13">
        <v>65438</v>
      </c>
      <c r="I357" s="13" t="s">
        <v>24</v>
      </c>
      <c r="J357" s="13">
        <v>0</v>
      </c>
      <c r="K357" s="13" t="s">
        <v>24</v>
      </c>
      <c r="L357" s="19" t="str">
        <f>SUBSTITUTE(SUBSTITUTE(SUBSTITUTE(ds_salaries!L357,"L","Large"),"S","Small"),"M","Medium")</f>
        <v>Medium</v>
      </c>
      <c r="M357" s="14" t="str">
        <f>IF(Table2[[#This Row],[Remote Ratio]]=0,"No remote",IF(Table2[[#This Row],[Remote Ratio]]=50,"Partially remote","Fully Remote"))</f>
        <v>No remote</v>
      </c>
    </row>
    <row r="358" spans="1:13" x14ac:dyDescent="0.25">
      <c r="A358" s="17">
        <v>356</v>
      </c>
      <c r="B358" s="14">
        <v>2022</v>
      </c>
      <c r="C358" s="13" t="str">
        <f>SUBSTITUTE(SUBSTITUTE(SUBSTITUTE(SUBSTITUTE(ds_salaries!C358,"MI","Junior Level/ Mid"),"EN","Entry Level"),"SE","Senior Level/ Intermediate"),"EX","Executive Level/ Director")</f>
        <v>Senior Level/ Intermediate</v>
      </c>
      <c r="D358" s="14" t="str">
        <f>SUBSTITUTE(SUBSTITUTE(SUBSTITUTE(SUBSTITUTE(ds_salaries!D358,"PT","Part Time"),"FT","Full Time"),"CT","Contract"),"FL","Freelance")</f>
        <v>Full Time</v>
      </c>
      <c r="E358" s="14" t="s">
        <v>13</v>
      </c>
      <c r="F358" s="14">
        <v>150000</v>
      </c>
      <c r="G358" s="14" t="s">
        <v>19</v>
      </c>
      <c r="H358" s="14">
        <v>150000</v>
      </c>
      <c r="I358" s="14" t="s">
        <v>29</v>
      </c>
      <c r="J358" s="14">
        <v>0</v>
      </c>
      <c r="K358" s="14" t="s">
        <v>29</v>
      </c>
      <c r="L358" s="19" t="str">
        <f>SUBSTITUTE(SUBSTITUTE(SUBSTITUTE(ds_salaries!L358,"L","Large"),"S","Small"),"M","Medium")</f>
        <v>Medium</v>
      </c>
      <c r="M358" s="14" t="str">
        <f>IF(Table2[[#This Row],[Remote Ratio]]=0,"No remote",IF(Table2[[#This Row],[Remote Ratio]]=50,"Partially remote","Fully Remote"))</f>
        <v>No remote</v>
      </c>
    </row>
    <row r="359" spans="1:13" x14ac:dyDescent="0.25">
      <c r="A359" s="18">
        <v>357</v>
      </c>
      <c r="B359" s="13">
        <v>2022</v>
      </c>
      <c r="C359" s="13" t="str">
        <f>SUBSTITUTE(SUBSTITUTE(SUBSTITUTE(SUBSTITUTE(ds_salaries!C359,"MI","Junior Level/ Mid"),"EN","Entry Level"),"SE","Senior Level/ Intermediate"),"EX","Executive Level/ Director")</f>
        <v>Senior Level/ Intermediate</v>
      </c>
      <c r="D359" s="14" t="str">
        <f>SUBSTITUTE(SUBSTITUTE(SUBSTITUTE(SUBSTITUTE(ds_salaries!D359,"PT","Part Time"),"FT","Full Time"),"CT","Contract"),"FL","Freelance")</f>
        <v>Full Time</v>
      </c>
      <c r="E359" s="13" t="s">
        <v>13</v>
      </c>
      <c r="F359" s="13">
        <v>211500</v>
      </c>
      <c r="G359" s="13" t="s">
        <v>19</v>
      </c>
      <c r="H359" s="13">
        <v>211500</v>
      </c>
      <c r="I359" s="13" t="s">
        <v>29</v>
      </c>
      <c r="J359" s="13">
        <v>100</v>
      </c>
      <c r="K359" s="13" t="s">
        <v>29</v>
      </c>
      <c r="L359" s="19" t="str">
        <f>SUBSTITUTE(SUBSTITUTE(SUBSTITUTE(ds_salaries!L359,"L","Large"),"S","Small"),"M","Medium")</f>
        <v>Medium</v>
      </c>
      <c r="M359" s="14" t="str">
        <f>IF(Table2[[#This Row],[Remote Ratio]]=0,"No remote",IF(Table2[[#This Row],[Remote Ratio]]=50,"Partially remote","Fully Remote"))</f>
        <v>Fully Remote</v>
      </c>
    </row>
    <row r="360" spans="1:13" x14ac:dyDescent="0.25">
      <c r="A360" s="17">
        <v>358</v>
      </c>
      <c r="B360" s="14">
        <v>2022</v>
      </c>
      <c r="C360" s="13" t="str">
        <f>SUBSTITUTE(SUBSTITUTE(SUBSTITUTE(SUBSTITUTE(ds_salaries!C360,"MI","Junior Level/ Mid"),"EN","Entry Level"),"SE","Senior Level/ Intermediate"),"EX","Executive Level/ Director")</f>
        <v>Senior Level/ Intermediate</v>
      </c>
      <c r="D360" s="14" t="str">
        <f>SUBSTITUTE(SUBSTITUTE(SUBSTITUTE(SUBSTITUTE(ds_salaries!D360,"PT","Part Time"),"FT","Full Time"),"CT","Contract"),"FL","Freelance")</f>
        <v>Full Time</v>
      </c>
      <c r="E360" s="14" t="s">
        <v>109</v>
      </c>
      <c r="F360" s="14">
        <v>192400</v>
      </c>
      <c r="G360" s="14" t="s">
        <v>19</v>
      </c>
      <c r="H360" s="14">
        <v>192400</v>
      </c>
      <c r="I360" s="14" t="s">
        <v>62</v>
      </c>
      <c r="J360" s="14">
        <v>100</v>
      </c>
      <c r="K360" s="14" t="s">
        <v>62</v>
      </c>
      <c r="L360" s="19" t="str">
        <f>SUBSTITUTE(SUBSTITUTE(SUBSTITUTE(ds_salaries!L360,"L","Large"),"S","Small"),"M","Medium")</f>
        <v>Medium</v>
      </c>
      <c r="M360" s="14" t="str">
        <f>IF(Table2[[#This Row],[Remote Ratio]]=0,"No remote",IF(Table2[[#This Row],[Remote Ratio]]=50,"Partially remote","Fully Remote"))</f>
        <v>Fully Remote</v>
      </c>
    </row>
    <row r="361" spans="1:13" x14ac:dyDescent="0.25">
      <c r="A361" s="18">
        <v>359</v>
      </c>
      <c r="B361" s="13">
        <v>2022</v>
      </c>
      <c r="C361" s="13" t="str">
        <f>SUBSTITUTE(SUBSTITUTE(SUBSTITUTE(SUBSTITUTE(ds_salaries!C361,"MI","Junior Level/ Mid"),"EN","Entry Level"),"SE","Senior Level/ Intermediate"),"EX","Executive Level/ Director")</f>
        <v>Senior Level/ Intermediate</v>
      </c>
      <c r="D361" s="14" t="str">
        <f>SUBSTITUTE(SUBSTITUTE(SUBSTITUTE(SUBSTITUTE(ds_salaries!D361,"PT","Part Time"),"FT","Full Time"),"CT","Contract"),"FL","Freelance")</f>
        <v>Full Time</v>
      </c>
      <c r="E361" s="13" t="s">
        <v>109</v>
      </c>
      <c r="F361" s="13">
        <v>90700</v>
      </c>
      <c r="G361" s="13" t="s">
        <v>19</v>
      </c>
      <c r="H361" s="13">
        <v>90700</v>
      </c>
      <c r="I361" s="13" t="s">
        <v>62</v>
      </c>
      <c r="J361" s="13">
        <v>100</v>
      </c>
      <c r="K361" s="13" t="s">
        <v>62</v>
      </c>
      <c r="L361" s="19" t="str">
        <f>SUBSTITUTE(SUBSTITUTE(SUBSTITUTE(ds_salaries!L361,"L","Large"),"S","Small"),"M","Medium")</f>
        <v>Medium</v>
      </c>
      <c r="M361" s="14" t="str">
        <f>IF(Table2[[#This Row],[Remote Ratio]]=0,"No remote",IF(Table2[[#This Row],[Remote Ratio]]=50,"Partially remote","Fully Remote"))</f>
        <v>Fully Remote</v>
      </c>
    </row>
    <row r="362" spans="1:13" x14ac:dyDescent="0.25">
      <c r="A362" s="17">
        <v>360</v>
      </c>
      <c r="B362" s="14">
        <v>2022</v>
      </c>
      <c r="C362" s="13" t="str">
        <f>SUBSTITUTE(SUBSTITUTE(SUBSTITUTE(SUBSTITUTE(ds_salaries!C362,"MI","Junior Level/ Mid"),"EN","Entry Level"),"SE","Senior Level/ Intermediate"),"EX","Executive Level/ Director")</f>
        <v>Senior Level/ Intermediate</v>
      </c>
      <c r="D362" s="14" t="str">
        <f>SUBSTITUTE(SUBSTITUTE(SUBSTITUTE(SUBSTITUTE(ds_salaries!D362,"PT","Part Time"),"FT","Full Time"),"CT","Contract"),"FL","Freelance")</f>
        <v>Full Time</v>
      </c>
      <c r="E362" s="14" t="s">
        <v>31</v>
      </c>
      <c r="F362" s="14">
        <v>130000</v>
      </c>
      <c r="G362" s="14" t="s">
        <v>19</v>
      </c>
      <c r="H362" s="14">
        <v>130000</v>
      </c>
      <c r="I362" s="14" t="s">
        <v>62</v>
      </c>
      <c r="J362" s="14">
        <v>100</v>
      </c>
      <c r="K362" s="14" t="s">
        <v>62</v>
      </c>
      <c r="L362" s="19" t="str">
        <f>SUBSTITUTE(SUBSTITUTE(SUBSTITUTE(ds_salaries!L362,"L","Large"),"S","Small"),"M","Medium")</f>
        <v>Medium</v>
      </c>
      <c r="M362" s="14" t="str">
        <f>IF(Table2[[#This Row],[Remote Ratio]]=0,"No remote",IF(Table2[[#This Row],[Remote Ratio]]=50,"Partially remote","Fully Remote"))</f>
        <v>Fully Remote</v>
      </c>
    </row>
    <row r="363" spans="1:13" x14ac:dyDescent="0.25">
      <c r="A363" s="18">
        <v>361</v>
      </c>
      <c r="B363" s="13">
        <v>2022</v>
      </c>
      <c r="C363" s="13" t="str">
        <f>SUBSTITUTE(SUBSTITUTE(SUBSTITUTE(SUBSTITUTE(ds_salaries!C363,"MI","Junior Level/ Mid"),"EN","Entry Level"),"SE","Senior Level/ Intermediate"),"EX","Executive Level/ Director")</f>
        <v>Senior Level/ Intermediate</v>
      </c>
      <c r="D363" s="14" t="str">
        <f>SUBSTITUTE(SUBSTITUTE(SUBSTITUTE(SUBSTITUTE(ds_salaries!D363,"PT","Part Time"),"FT","Full Time"),"CT","Contract"),"FL","Freelance")</f>
        <v>Full Time</v>
      </c>
      <c r="E363" s="13" t="s">
        <v>31</v>
      </c>
      <c r="F363" s="13">
        <v>61300</v>
      </c>
      <c r="G363" s="13" t="s">
        <v>19</v>
      </c>
      <c r="H363" s="13">
        <v>61300</v>
      </c>
      <c r="I363" s="13" t="s">
        <v>62</v>
      </c>
      <c r="J363" s="13">
        <v>100</v>
      </c>
      <c r="K363" s="13" t="s">
        <v>62</v>
      </c>
      <c r="L363" s="19" t="str">
        <f>SUBSTITUTE(SUBSTITUTE(SUBSTITUTE(ds_salaries!L363,"L","Large"),"S","Small"),"M","Medium")</f>
        <v>Medium</v>
      </c>
      <c r="M363" s="14" t="str">
        <f>IF(Table2[[#This Row],[Remote Ratio]]=0,"No remote",IF(Table2[[#This Row],[Remote Ratio]]=50,"Partially remote","Fully Remote"))</f>
        <v>Fully Remote</v>
      </c>
    </row>
    <row r="364" spans="1:13" x14ac:dyDescent="0.25">
      <c r="A364" s="17">
        <v>362</v>
      </c>
      <c r="B364" s="14">
        <v>2022</v>
      </c>
      <c r="C364" s="13" t="str">
        <f>SUBSTITUTE(SUBSTITUTE(SUBSTITUTE(SUBSTITUTE(ds_salaries!C364,"MI","Junior Level/ Mid"),"EN","Entry Level"),"SE","Senior Level/ Intermediate"),"EX","Executive Level/ Director")</f>
        <v>Senior Level/ Intermediate</v>
      </c>
      <c r="D364" s="14" t="str">
        <f>SUBSTITUTE(SUBSTITUTE(SUBSTITUTE(SUBSTITUTE(ds_salaries!D364,"PT","Part Time"),"FT","Full Time"),"CT","Contract"),"FL","Freelance")</f>
        <v>Full Time</v>
      </c>
      <c r="E364" s="14" t="s">
        <v>31</v>
      </c>
      <c r="F364" s="14">
        <v>130000</v>
      </c>
      <c r="G364" s="14" t="s">
        <v>19</v>
      </c>
      <c r="H364" s="14">
        <v>130000</v>
      </c>
      <c r="I364" s="14" t="s">
        <v>62</v>
      </c>
      <c r="J364" s="14">
        <v>100</v>
      </c>
      <c r="K364" s="14" t="s">
        <v>62</v>
      </c>
      <c r="L364" s="19" t="str">
        <f>SUBSTITUTE(SUBSTITUTE(SUBSTITUTE(ds_salaries!L364,"L","Large"),"S","Small"),"M","Medium")</f>
        <v>Medium</v>
      </c>
      <c r="M364" s="14" t="str">
        <f>IF(Table2[[#This Row],[Remote Ratio]]=0,"No remote",IF(Table2[[#This Row],[Remote Ratio]]=50,"Partially remote","Fully Remote"))</f>
        <v>Fully Remote</v>
      </c>
    </row>
    <row r="365" spans="1:13" x14ac:dyDescent="0.25">
      <c r="A365" s="18">
        <v>363</v>
      </c>
      <c r="B365" s="13">
        <v>2022</v>
      </c>
      <c r="C365" s="13" t="str">
        <f>SUBSTITUTE(SUBSTITUTE(SUBSTITUTE(SUBSTITUTE(ds_salaries!C365,"MI","Junior Level/ Mid"),"EN","Entry Level"),"SE","Senior Level/ Intermediate"),"EX","Executive Level/ Director")</f>
        <v>Senior Level/ Intermediate</v>
      </c>
      <c r="D365" s="14" t="str">
        <f>SUBSTITUTE(SUBSTITUTE(SUBSTITUTE(SUBSTITUTE(ds_salaries!D365,"PT","Part Time"),"FT","Full Time"),"CT","Contract"),"FL","Freelance")</f>
        <v>Full Time</v>
      </c>
      <c r="E365" s="13" t="s">
        <v>31</v>
      </c>
      <c r="F365" s="13">
        <v>61300</v>
      </c>
      <c r="G365" s="13" t="s">
        <v>19</v>
      </c>
      <c r="H365" s="13">
        <v>61300</v>
      </c>
      <c r="I365" s="13" t="s">
        <v>62</v>
      </c>
      <c r="J365" s="13">
        <v>100</v>
      </c>
      <c r="K365" s="13" t="s">
        <v>62</v>
      </c>
      <c r="L365" s="19" t="str">
        <f>SUBSTITUTE(SUBSTITUTE(SUBSTITUTE(ds_salaries!L365,"L","Large"),"S","Small"),"M","Medium")</f>
        <v>Medium</v>
      </c>
      <c r="M365" s="14" t="str">
        <f>IF(Table2[[#This Row],[Remote Ratio]]=0,"No remote",IF(Table2[[#This Row],[Remote Ratio]]=50,"Partially remote","Fully Remote"))</f>
        <v>Fully Remote</v>
      </c>
    </row>
    <row r="366" spans="1:13" x14ac:dyDescent="0.25">
      <c r="A366" s="17">
        <v>364</v>
      </c>
      <c r="B366" s="14">
        <v>2022</v>
      </c>
      <c r="C366" s="13" t="str">
        <f>SUBSTITUTE(SUBSTITUTE(SUBSTITUTE(SUBSTITUTE(ds_salaries!C366,"MI","Junior Level/ Mid"),"EN","Entry Level"),"SE","Senior Level/ Intermediate"),"EX","Executive Level/ Director")</f>
        <v>Senior Level/ Intermediate</v>
      </c>
      <c r="D366" s="14" t="str">
        <f>SUBSTITUTE(SUBSTITUTE(SUBSTITUTE(SUBSTITUTE(ds_salaries!D366,"PT","Part Time"),"FT","Full Time"),"CT","Contract"),"FL","Freelance")</f>
        <v>Full Time</v>
      </c>
      <c r="E366" s="14" t="s">
        <v>43</v>
      </c>
      <c r="F366" s="14">
        <v>160000</v>
      </c>
      <c r="G366" s="14" t="s">
        <v>19</v>
      </c>
      <c r="H366" s="14">
        <v>160000</v>
      </c>
      <c r="I366" s="14" t="s">
        <v>29</v>
      </c>
      <c r="J366" s="14">
        <v>0</v>
      </c>
      <c r="K366" s="14" t="s">
        <v>29</v>
      </c>
      <c r="L366" s="19" t="str">
        <f>SUBSTITUTE(SUBSTITUTE(SUBSTITUTE(ds_salaries!L366,"L","Large"),"S","Small"),"M","Medium")</f>
        <v>Large</v>
      </c>
      <c r="M366" s="14" t="str">
        <f>IF(Table2[[#This Row],[Remote Ratio]]=0,"No remote",IF(Table2[[#This Row],[Remote Ratio]]=50,"Partially remote","Fully Remote"))</f>
        <v>No remote</v>
      </c>
    </row>
    <row r="367" spans="1:13" x14ac:dyDescent="0.25">
      <c r="A367" s="18">
        <v>365</v>
      </c>
      <c r="B367" s="13">
        <v>2022</v>
      </c>
      <c r="C367" s="13" t="str">
        <f>SUBSTITUTE(SUBSTITUTE(SUBSTITUTE(SUBSTITUTE(ds_salaries!C367,"MI","Junior Level/ Mid"),"EN","Entry Level"),"SE","Senior Level/ Intermediate"),"EX","Executive Level/ Director")</f>
        <v>Senior Level/ Intermediate</v>
      </c>
      <c r="D367" s="14" t="str">
        <f>SUBSTITUTE(SUBSTITUTE(SUBSTITUTE(SUBSTITUTE(ds_salaries!D367,"PT","Part Time"),"FT","Full Time"),"CT","Contract"),"FL","Freelance")</f>
        <v>Full Time</v>
      </c>
      <c r="E367" s="13" t="s">
        <v>13</v>
      </c>
      <c r="F367" s="13">
        <v>138600</v>
      </c>
      <c r="G367" s="13" t="s">
        <v>19</v>
      </c>
      <c r="H367" s="13">
        <v>138600</v>
      </c>
      <c r="I367" s="13" t="s">
        <v>29</v>
      </c>
      <c r="J367" s="13">
        <v>100</v>
      </c>
      <c r="K367" s="13" t="s">
        <v>29</v>
      </c>
      <c r="L367" s="19" t="str">
        <f>SUBSTITUTE(SUBSTITUTE(SUBSTITUTE(ds_salaries!L367,"L","Large"),"S","Small"),"M","Medium")</f>
        <v>Medium</v>
      </c>
      <c r="M367" s="14" t="str">
        <f>IF(Table2[[#This Row],[Remote Ratio]]=0,"No remote",IF(Table2[[#This Row],[Remote Ratio]]=50,"Partially remote","Fully Remote"))</f>
        <v>Fully Remote</v>
      </c>
    </row>
    <row r="368" spans="1:13" x14ac:dyDescent="0.25">
      <c r="A368" s="17">
        <v>366</v>
      </c>
      <c r="B368" s="14">
        <v>2022</v>
      </c>
      <c r="C368" s="13" t="str">
        <f>SUBSTITUTE(SUBSTITUTE(SUBSTITUTE(SUBSTITUTE(ds_salaries!C368,"MI","Junior Level/ Mid"),"EN","Entry Level"),"SE","Senior Level/ Intermediate"),"EX","Executive Level/ Director")</f>
        <v>Senior Level/ Intermediate</v>
      </c>
      <c r="D368" s="14" t="str">
        <f>SUBSTITUTE(SUBSTITUTE(SUBSTITUTE(SUBSTITUTE(ds_salaries!D368,"PT","Part Time"),"FT","Full Time"),"CT","Contract"),"FL","Freelance")</f>
        <v>Full Time</v>
      </c>
      <c r="E368" s="14" t="s">
        <v>43</v>
      </c>
      <c r="F368" s="14">
        <v>136000</v>
      </c>
      <c r="G368" s="14" t="s">
        <v>19</v>
      </c>
      <c r="H368" s="14">
        <v>136000</v>
      </c>
      <c r="I368" s="14" t="s">
        <v>29</v>
      </c>
      <c r="J368" s="14">
        <v>0</v>
      </c>
      <c r="K368" s="14" t="s">
        <v>29</v>
      </c>
      <c r="L368" s="19" t="str">
        <f>SUBSTITUTE(SUBSTITUTE(SUBSTITUTE(ds_salaries!L368,"L","Large"),"S","Small"),"M","Medium")</f>
        <v>Medium</v>
      </c>
      <c r="M368" s="14" t="str">
        <f>IF(Table2[[#This Row],[Remote Ratio]]=0,"No remote",IF(Table2[[#This Row],[Remote Ratio]]=50,"Partially remote","Fully Remote"))</f>
        <v>No remote</v>
      </c>
    </row>
    <row r="369" spans="1:13" x14ac:dyDescent="0.25">
      <c r="A369" s="18">
        <v>367</v>
      </c>
      <c r="B369" s="13">
        <v>2022</v>
      </c>
      <c r="C369" s="13" t="str">
        <f>SUBSTITUTE(SUBSTITUTE(SUBSTITUTE(SUBSTITUTE(ds_salaries!C369,"MI","Junior Level/ Mid"),"EN","Entry Level"),"SE","Senior Level/ Intermediate"),"EX","Executive Level/ Director")</f>
        <v>Junior Level/ Mid</v>
      </c>
      <c r="D369" s="14" t="str">
        <f>SUBSTITUTE(SUBSTITUTE(SUBSTITUTE(SUBSTITUTE(ds_salaries!D369,"PT","Part Time"),"FT","Full Time"),"CT","Contract"),"FL","Freelance")</f>
        <v>Full Time</v>
      </c>
      <c r="E369" s="13" t="s">
        <v>31</v>
      </c>
      <c r="F369" s="13">
        <v>58000</v>
      </c>
      <c r="G369" s="13" t="s">
        <v>19</v>
      </c>
      <c r="H369" s="13">
        <v>58000</v>
      </c>
      <c r="I369" s="13" t="s">
        <v>29</v>
      </c>
      <c r="J369" s="13">
        <v>0</v>
      </c>
      <c r="K369" s="13" t="s">
        <v>29</v>
      </c>
      <c r="L369" s="19" t="str">
        <f>SUBSTITUTE(SUBSTITUTE(SUBSTITUTE(ds_salaries!L369,"L","Large"),"S","Small"),"M","Medium")</f>
        <v>Small</v>
      </c>
      <c r="M369" s="14" t="str">
        <f>IF(Table2[[#This Row],[Remote Ratio]]=0,"No remote",IF(Table2[[#This Row],[Remote Ratio]]=50,"Partially remote","Fully Remote"))</f>
        <v>No remote</v>
      </c>
    </row>
    <row r="370" spans="1:13" x14ac:dyDescent="0.25">
      <c r="A370" s="17">
        <v>368</v>
      </c>
      <c r="B370" s="14">
        <v>2022</v>
      </c>
      <c r="C370" s="13" t="str">
        <f>SUBSTITUTE(SUBSTITUTE(SUBSTITUTE(SUBSTITUTE(ds_salaries!C370,"MI","Junior Level/ Mid"),"EN","Entry Level"),"SE","Senior Level/ Intermediate"),"EX","Executive Level/ Director")</f>
        <v>Executive Level/ Director</v>
      </c>
      <c r="D370" s="14" t="str">
        <f>SUBSTITUTE(SUBSTITUTE(SUBSTITUTE(SUBSTITUTE(ds_salaries!D370,"PT","Part Time"),"FT","Full Time"),"CT","Contract"),"FL","Freelance")</f>
        <v>Full Time</v>
      </c>
      <c r="E370" s="14" t="s">
        <v>131</v>
      </c>
      <c r="F370" s="14">
        <v>135000</v>
      </c>
      <c r="G370" s="14" t="s">
        <v>19</v>
      </c>
      <c r="H370" s="14">
        <v>135000</v>
      </c>
      <c r="I370" s="14" t="s">
        <v>29</v>
      </c>
      <c r="J370" s="14">
        <v>100</v>
      </c>
      <c r="K370" s="14" t="s">
        <v>29</v>
      </c>
      <c r="L370" s="19" t="str">
        <f>SUBSTITUTE(SUBSTITUTE(SUBSTITUTE(ds_salaries!L370,"L","Large"),"S","Small"),"M","Medium")</f>
        <v>Medium</v>
      </c>
      <c r="M370" s="14" t="str">
        <f>IF(Table2[[#This Row],[Remote Ratio]]=0,"No remote",IF(Table2[[#This Row],[Remote Ratio]]=50,"Partially remote","Fully Remote"))</f>
        <v>Fully Remote</v>
      </c>
    </row>
    <row r="371" spans="1:13" x14ac:dyDescent="0.25">
      <c r="A371" s="18">
        <v>369</v>
      </c>
      <c r="B371" s="13">
        <v>2022</v>
      </c>
      <c r="C371" s="13" t="str">
        <f>SUBSTITUTE(SUBSTITUTE(SUBSTITUTE(SUBSTITUTE(ds_salaries!C371,"MI","Junior Level/ Mid"),"EN","Entry Level"),"SE","Senior Level/ Intermediate"),"EX","Executive Level/ Director")</f>
        <v>Senior Level/ Intermediate</v>
      </c>
      <c r="D371" s="14" t="str">
        <f>SUBSTITUTE(SUBSTITUTE(SUBSTITUTE(SUBSTITUTE(ds_salaries!D371,"PT","Part Time"),"FT","Full Time"),"CT","Contract"),"FL","Freelance")</f>
        <v>Full Time</v>
      </c>
      <c r="E371" s="13" t="s">
        <v>13</v>
      </c>
      <c r="F371" s="13">
        <v>170000</v>
      </c>
      <c r="G371" s="13" t="s">
        <v>19</v>
      </c>
      <c r="H371" s="13">
        <v>170000</v>
      </c>
      <c r="I371" s="13" t="s">
        <v>29</v>
      </c>
      <c r="J371" s="13">
        <v>100</v>
      </c>
      <c r="K371" s="13" t="s">
        <v>29</v>
      </c>
      <c r="L371" s="19" t="str">
        <f>SUBSTITUTE(SUBSTITUTE(SUBSTITUTE(ds_salaries!L371,"L","Large"),"S","Small"),"M","Medium")</f>
        <v>Medium</v>
      </c>
      <c r="M371" s="14" t="str">
        <f>IF(Table2[[#This Row],[Remote Ratio]]=0,"No remote",IF(Table2[[#This Row],[Remote Ratio]]=50,"Partially remote","Fully Remote"))</f>
        <v>Fully Remote</v>
      </c>
    </row>
    <row r="372" spans="1:13" x14ac:dyDescent="0.25">
      <c r="A372" s="17">
        <v>370</v>
      </c>
      <c r="B372" s="14">
        <v>2022</v>
      </c>
      <c r="C372" s="13" t="str">
        <f>SUBSTITUTE(SUBSTITUTE(SUBSTITUTE(SUBSTITUTE(ds_salaries!C372,"MI","Junior Level/ Mid"),"EN","Entry Level"),"SE","Senior Level/ Intermediate"),"EX","Executive Level/ Director")</f>
        <v>Senior Level/ Intermediate</v>
      </c>
      <c r="D372" s="14" t="str">
        <f>SUBSTITUTE(SUBSTITUTE(SUBSTITUTE(SUBSTITUTE(ds_salaries!D372,"PT","Part Time"),"FT","Full Time"),"CT","Contract"),"FL","Freelance")</f>
        <v>Full Time</v>
      </c>
      <c r="E372" s="14" t="s">
        <v>13</v>
      </c>
      <c r="F372" s="14">
        <v>123000</v>
      </c>
      <c r="G372" s="14" t="s">
        <v>19</v>
      </c>
      <c r="H372" s="14">
        <v>123000</v>
      </c>
      <c r="I372" s="14" t="s">
        <v>29</v>
      </c>
      <c r="J372" s="14">
        <v>100</v>
      </c>
      <c r="K372" s="14" t="s">
        <v>29</v>
      </c>
      <c r="L372" s="19" t="str">
        <f>SUBSTITUTE(SUBSTITUTE(SUBSTITUTE(ds_salaries!L372,"L","Large"),"S","Small"),"M","Medium")</f>
        <v>Medium</v>
      </c>
      <c r="M372" s="14" t="str">
        <f>IF(Table2[[#This Row],[Remote Ratio]]=0,"No remote",IF(Table2[[#This Row],[Remote Ratio]]=50,"Partially remote","Fully Remote"))</f>
        <v>Fully Remote</v>
      </c>
    </row>
    <row r="373" spans="1:13" x14ac:dyDescent="0.25">
      <c r="A373" s="18">
        <v>371</v>
      </c>
      <c r="B373" s="13">
        <v>2022</v>
      </c>
      <c r="C373" s="13" t="str">
        <f>SUBSTITUTE(SUBSTITUTE(SUBSTITUTE(SUBSTITUTE(ds_salaries!C373,"MI","Junior Level/ Mid"),"EN","Entry Level"),"SE","Senior Level/ Intermediate"),"EX","Executive Level/ Director")</f>
        <v>Senior Level/ Intermediate</v>
      </c>
      <c r="D373" s="14" t="str">
        <f>SUBSTITUTE(SUBSTITUTE(SUBSTITUTE(SUBSTITUTE(ds_salaries!D373,"PT","Part Time"),"FT","Full Time"),"CT","Contract"),"FL","Freelance")</f>
        <v>Full Time</v>
      </c>
      <c r="E373" s="13" t="s">
        <v>28</v>
      </c>
      <c r="F373" s="13">
        <v>189650</v>
      </c>
      <c r="G373" s="13" t="s">
        <v>19</v>
      </c>
      <c r="H373" s="13">
        <v>189650</v>
      </c>
      <c r="I373" s="13" t="s">
        <v>29</v>
      </c>
      <c r="J373" s="13">
        <v>0</v>
      </c>
      <c r="K373" s="13" t="s">
        <v>29</v>
      </c>
      <c r="L373" s="19" t="str">
        <f>SUBSTITUTE(SUBSTITUTE(SUBSTITUTE(ds_salaries!L373,"L","Large"),"S","Small"),"M","Medium")</f>
        <v>Medium</v>
      </c>
      <c r="M373" s="14" t="str">
        <f>IF(Table2[[#This Row],[Remote Ratio]]=0,"No remote",IF(Table2[[#This Row],[Remote Ratio]]=50,"Partially remote","Fully Remote"))</f>
        <v>No remote</v>
      </c>
    </row>
    <row r="374" spans="1:13" x14ac:dyDescent="0.25">
      <c r="A374" s="17">
        <v>372</v>
      </c>
      <c r="B374" s="14">
        <v>2022</v>
      </c>
      <c r="C374" s="13" t="str">
        <f>SUBSTITUTE(SUBSTITUTE(SUBSTITUTE(SUBSTITUTE(ds_salaries!C374,"MI","Junior Level/ Mid"),"EN","Entry Level"),"SE","Senior Level/ Intermediate"),"EX","Executive Level/ Director")</f>
        <v>Senior Level/ Intermediate</v>
      </c>
      <c r="D374" s="14" t="str">
        <f>SUBSTITUTE(SUBSTITUTE(SUBSTITUTE(SUBSTITUTE(ds_salaries!D374,"PT","Part Time"),"FT","Full Time"),"CT","Contract"),"FL","Freelance")</f>
        <v>Full Time</v>
      </c>
      <c r="E374" s="14" t="s">
        <v>28</v>
      </c>
      <c r="F374" s="14">
        <v>164996</v>
      </c>
      <c r="G374" s="14" t="s">
        <v>19</v>
      </c>
      <c r="H374" s="14">
        <v>164996</v>
      </c>
      <c r="I374" s="14" t="s">
        <v>29</v>
      </c>
      <c r="J374" s="14">
        <v>0</v>
      </c>
      <c r="K374" s="14" t="s">
        <v>29</v>
      </c>
      <c r="L374" s="19" t="str">
        <f>SUBSTITUTE(SUBSTITUTE(SUBSTITUTE(ds_salaries!L374,"L","Large"),"S","Small"),"M","Medium")</f>
        <v>Medium</v>
      </c>
      <c r="M374" s="14" t="str">
        <f>IF(Table2[[#This Row],[Remote Ratio]]=0,"No remote",IF(Table2[[#This Row],[Remote Ratio]]=50,"Partially remote","Fully Remote"))</f>
        <v>No remote</v>
      </c>
    </row>
    <row r="375" spans="1:13" x14ac:dyDescent="0.25">
      <c r="A375" s="18">
        <v>373</v>
      </c>
      <c r="B375" s="13">
        <v>2022</v>
      </c>
      <c r="C375" s="13" t="str">
        <f>SUBSTITUTE(SUBSTITUTE(SUBSTITUTE(SUBSTITUTE(ds_salaries!C375,"MI","Junior Level/ Mid"),"EN","Entry Level"),"SE","Senior Level/ Intermediate"),"EX","Executive Level/ Director")</f>
        <v>Junior Level/ Mid</v>
      </c>
      <c r="D375" s="14" t="str">
        <f>SUBSTITUTE(SUBSTITUTE(SUBSTITUTE(SUBSTITUTE(ds_salaries!D375,"PT","Part Time"),"FT","Full Time"),"CT","Contract"),"FL","Freelance")</f>
        <v>Full Time</v>
      </c>
      <c r="E375" s="13" t="s">
        <v>132</v>
      </c>
      <c r="F375" s="13">
        <v>50000</v>
      </c>
      <c r="G375" s="13" t="s">
        <v>14</v>
      </c>
      <c r="H375" s="13">
        <v>54957</v>
      </c>
      <c r="I375" s="13" t="s">
        <v>50</v>
      </c>
      <c r="J375" s="13">
        <v>0</v>
      </c>
      <c r="K375" s="13" t="s">
        <v>50</v>
      </c>
      <c r="L375" s="19" t="str">
        <f>SUBSTITUTE(SUBSTITUTE(SUBSTITUTE(ds_salaries!L375,"L","Large"),"S","Small"),"M","Medium")</f>
        <v>Medium</v>
      </c>
      <c r="M375" s="14" t="str">
        <f>IF(Table2[[#This Row],[Remote Ratio]]=0,"No remote",IF(Table2[[#This Row],[Remote Ratio]]=50,"Partially remote","Fully Remote"))</f>
        <v>No remote</v>
      </c>
    </row>
    <row r="376" spans="1:13" x14ac:dyDescent="0.25">
      <c r="A376" s="17">
        <v>374</v>
      </c>
      <c r="B376" s="14">
        <v>2022</v>
      </c>
      <c r="C376" s="13" t="str">
        <f>SUBSTITUTE(SUBSTITUTE(SUBSTITUTE(SUBSTITUTE(ds_salaries!C376,"MI","Junior Level/ Mid"),"EN","Entry Level"),"SE","Senior Level/ Intermediate"),"EX","Executive Level/ Director")</f>
        <v>Junior Level/ Mid</v>
      </c>
      <c r="D376" s="14" t="str">
        <f>SUBSTITUTE(SUBSTITUTE(SUBSTITUTE(SUBSTITUTE(ds_salaries!D376,"PT","Part Time"),"FT","Full Time"),"CT","Contract"),"FL","Freelance")</f>
        <v>Full Time</v>
      </c>
      <c r="E376" s="14" t="s">
        <v>132</v>
      </c>
      <c r="F376" s="14">
        <v>50000</v>
      </c>
      <c r="G376" s="14" t="s">
        <v>14</v>
      </c>
      <c r="H376" s="14">
        <v>54957</v>
      </c>
      <c r="I376" s="14" t="s">
        <v>50</v>
      </c>
      <c r="J376" s="14">
        <v>0</v>
      </c>
      <c r="K376" s="14" t="s">
        <v>50</v>
      </c>
      <c r="L376" s="19" t="str">
        <f>SUBSTITUTE(SUBSTITUTE(SUBSTITUTE(ds_salaries!L376,"L","Large"),"S","Small"),"M","Medium")</f>
        <v>Medium</v>
      </c>
      <c r="M376" s="14" t="str">
        <f>IF(Table2[[#This Row],[Remote Ratio]]=0,"No remote",IF(Table2[[#This Row],[Remote Ratio]]=50,"Partially remote","Fully Remote"))</f>
        <v>No remote</v>
      </c>
    </row>
    <row r="377" spans="1:13" x14ac:dyDescent="0.25">
      <c r="A377" s="18">
        <v>375</v>
      </c>
      <c r="B377" s="13">
        <v>2022</v>
      </c>
      <c r="C377" s="13" t="str">
        <f>SUBSTITUTE(SUBSTITUTE(SUBSTITUTE(SUBSTITUTE(ds_salaries!C377,"MI","Junior Level/ Mid"),"EN","Entry Level"),"SE","Senior Level/ Intermediate"),"EX","Executive Level/ Director")</f>
        <v>Executive Level/ Director</v>
      </c>
      <c r="D377" s="14" t="str">
        <f>SUBSTITUTE(SUBSTITUTE(SUBSTITUTE(SUBSTITUTE(ds_salaries!D377,"PT","Part Time"),"FT","Full Time"),"CT","Contract"),"FL","Freelance")</f>
        <v>Full Time</v>
      </c>
      <c r="E377" s="13" t="s">
        <v>36</v>
      </c>
      <c r="F377" s="13">
        <v>150000</v>
      </c>
      <c r="G377" s="13" t="s">
        <v>61</v>
      </c>
      <c r="H377" s="13">
        <v>118187</v>
      </c>
      <c r="I377" s="13" t="s">
        <v>62</v>
      </c>
      <c r="J377" s="13">
        <v>100</v>
      </c>
      <c r="K377" s="13" t="s">
        <v>62</v>
      </c>
      <c r="L377" s="19" t="str">
        <f>SUBSTITUTE(SUBSTITUTE(SUBSTITUTE(ds_salaries!L377,"L","Large"),"S","Small"),"M","Medium")</f>
        <v>Small</v>
      </c>
      <c r="M377" s="14" t="str">
        <f>IF(Table2[[#This Row],[Remote Ratio]]=0,"No remote",IF(Table2[[#This Row],[Remote Ratio]]=50,"Partially remote","Fully Remote"))</f>
        <v>Fully Remote</v>
      </c>
    </row>
    <row r="378" spans="1:13" x14ac:dyDescent="0.25">
      <c r="A378" s="17">
        <v>376</v>
      </c>
      <c r="B378" s="14">
        <v>2022</v>
      </c>
      <c r="C378" s="13" t="str">
        <f>SUBSTITUTE(SUBSTITUTE(SUBSTITUTE(SUBSTITUTE(ds_salaries!C378,"MI","Junior Level/ Mid"),"EN","Entry Level"),"SE","Senior Level/ Intermediate"),"EX","Executive Level/ Director")</f>
        <v>Senior Level/ Intermediate</v>
      </c>
      <c r="D378" s="14" t="str">
        <f>SUBSTITUTE(SUBSTITUTE(SUBSTITUTE(SUBSTITUTE(ds_salaries!D378,"PT","Part Time"),"FT","Full Time"),"CT","Contract"),"FL","Freelance")</f>
        <v>Full Time</v>
      </c>
      <c r="E378" s="14" t="s">
        <v>31</v>
      </c>
      <c r="F378" s="14">
        <v>132000</v>
      </c>
      <c r="G378" s="14" t="s">
        <v>19</v>
      </c>
      <c r="H378" s="14">
        <v>132000</v>
      </c>
      <c r="I378" s="14" t="s">
        <v>29</v>
      </c>
      <c r="J378" s="14">
        <v>0</v>
      </c>
      <c r="K378" s="14" t="s">
        <v>29</v>
      </c>
      <c r="L378" s="19" t="str">
        <f>SUBSTITUTE(SUBSTITUTE(SUBSTITUTE(ds_salaries!L378,"L","Large"),"S","Small"),"M","Medium")</f>
        <v>Medium</v>
      </c>
      <c r="M378" s="14" t="str">
        <f>IF(Table2[[#This Row],[Remote Ratio]]=0,"No remote",IF(Table2[[#This Row],[Remote Ratio]]=50,"Partially remote","Fully Remote"))</f>
        <v>No remote</v>
      </c>
    </row>
    <row r="379" spans="1:13" x14ac:dyDescent="0.25">
      <c r="A379" s="18">
        <v>377</v>
      </c>
      <c r="B379" s="13">
        <v>2022</v>
      </c>
      <c r="C379" s="13" t="str">
        <f>SUBSTITUTE(SUBSTITUTE(SUBSTITUTE(SUBSTITUTE(ds_salaries!C379,"MI","Junior Level/ Mid"),"EN","Entry Level"),"SE","Senior Level/ Intermediate"),"EX","Executive Level/ Director")</f>
        <v>Senior Level/ Intermediate</v>
      </c>
      <c r="D379" s="14" t="str">
        <f>SUBSTITUTE(SUBSTITUTE(SUBSTITUTE(SUBSTITUTE(ds_salaries!D379,"PT","Part Time"),"FT","Full Time"),"CT","Contract"),"FL","Freelance")</f>
        <v>Full Time</v>
      </c>
      <c r="E379" s="13" t="s">
        <v>43</v>
      </c>
      <c r="F379" s="13">
        <v>165400</v>
      </c>
      <c r="G379" s="13" t="s">
        <v>19</v>
      </c>
      <c r="H379" s="13">
        <v>165400</v>
      </c>
      <c r="I379" s="13" t="s">
        <v>29</v>
      </c>
      <c r="J379" s="13">
        <v>100</v>
      </c>
      <c r="K379" s="13" t="s">
        <v>29</v>
      </c>
      <c r="L379" s="19" t="str">
        <f>SUBSTITUTE(SUBSTITUTE(SUBSTITUTE(ds_salaries!L379,"L","Large"),"S","Small"),"M","Medium")</f>
        <v>Medium</v>
      </c>
      <c r="M379" s="14" t="str">
        <f>IF(Table2[[#This Row],[Remote Ratio]]=0,"No remote",IF(Table2[[#This Row],[Remote Ratio]]=50,"Partially remote","Fully Remote"))</f>
        <v>Fully Remote</v>
      </c>
    </row>
    <row r="380" spans="1:13" x14ac:dyDescent="0.25">
      <c r="A380" s="17">
        <v>378</v>
      </c>
      <c r="B380" s="14">
        <v>2022</v>
      </c>
      <c r="C380" s="13" t="str">
        <f>SUBSTITUTE(SUBSTITUTE(SUBSTITUTE(SUBSTITUTE(ds_salaries!C380,"MI","Junior Level/ Mid"),"EN","Entry Level"),"SE","Senior Level/ Intermediate"),"EX","Executive Level/ Director")</f>
        <v>Senior Level/ Intermediate</v>
      </c>
      <c r="D380" s="14" t="str">
        <f>SUBSTITUTE(SUBSTITUTE(SUBSTITUTE(SUBSTITUTE(ds_salaries!D380,"PT","Part Time"),"FT","Full Time"),"CT","Contract"),"FL","Freelance")</f>
        <v>Full Time</v>
      </c>
      <c r="E380" s="14" t="s">
        <v>109</v>
      </c>
      <c r="F380" s="14">
        <v>208775</v>
      </c>
      <c r="G380" s="14" t="s">
        <v>19</v>
      </c>
      <c r="H380" s="14">
        <v>208775</v>
      </c>
      <c r="I380" s="14" t="s">
        <v>29</v>
      </c>
      <c r="J380" s="14">
        <v>100</v>
      </c>
      <c r="K380" s="14" t="s">
        <v>29</v>
      </c>
      <c r="L380" s="19" t="str">
        <f>SUBSTITUTE(SUBSTITUTE(SUBSTITUTE(ds_salaries!L380,"L","Large"),"S","Small"),"M","Medium")</f>
        <v>Medium</v>
      </c>
      <c r="M380" s="14" t="str">
        <f>IF(Table2[[#This Row],[Remote Ratio]]=0,"No remote",IF(Table2[[#This Row],[Remote Ratio]]=50,"Partially remote","Fully Remote"))</f>
        <v>Fully Remote</v>
      </c>
    </row>
    <row r="381" spans="1:13" x14ac:dyDescent="0.25">
      <c r="A381" s="18">
        <v>379</v>
      </c>
      <c r="B381" s="13">
        <v>2022</v>
      </c>
      <c r="C381" s="13" t="str">
        <f>SUBSTITUTE(SUBSTITUTE(SUBSTITUTE(SUBSTITUTE(ds_salaries!C381,"MI","Junior Level/ Mid"),"EN","Entry Level"),"SE","Senior Level/ Intermediate"),"EX","Executive Level/ Director")</f>
        <v>Senior Level/ Intermediate</v>
      </c>
      <c r="D381" s="14" t="str">
        <f>SUBSTITUTE(SUBSTITUTE(SUBSTITUTE(SUBSTITUTE(ds_salaries!D381,"PT","Part Time"),"FT","Full Time"),"CT","Contract"),"FL","Freelance")</f>
        <v>Full Time</v>
      </c>
      <c r="E381" s="13" t="s">
        <v>109</v>
      </c>
      <c r="F381" s="13">
        <v>147800</v>
      </c>
      <c r="G381" s="13" t="s">
        <v>19</v>
      </c>
      <c r="H381" s="13">
        <v>147800</v>
      </c>
      <c r="I381" s="13" t="s">
        <v>29</v>
      </c>
      <c r="J381" s="13">
        <v>100</v>
      </c>
      <c r="K381" s="13" t="s">
        <v>29</v>
      </c>
      <c r="L381" s="19" t="str">
        <f>SUBSTITUTE(SUBSTITUTE(SUBSTITUTE(ds_salaries!L381,"L","Large"),"S","Small"),"M","Medium")</f>
        <v>Medium</v>
      </c>
      <c r="M381" s="14" t="str">
        <f>IF(Table2[[#This Row],[Remote Ratio]]=0,"No remote",IF(Table2[[#This Row],[Remote Ratio]]=50,"Partially remote","Fully Remote"))</f>
        <v>Fully Remote</v>
      </c>
    </row>
    <row r="382" spans="1:13" x14ac:dyDescent="0.25">
      <c r="A382" s="17">
        <v>380</v>
      </c>
      <c r="B382" s="14">
        <v>2022</v>
      </c>
      <c r="C382" s="13" t="str">
        <f>SUBSTITUTE(SUBSTITUTE(SUBSTITUTE(SUBSTITUTE(ds_salaries!C382,"MI","Junior Level/ Mid"),"EN","Entry Level"),"SE","Senior Level/ Intermediate"),"EX","Executive Level/ Director")</f>
        <v>Senior Level/ Intermediate</v>
      </c>
      <c r="D382" s="14" t="str">
        <f>SUBSTITUTE(SUBSTITUTE(SUBSTITUTE(SUBSTITUTE(ds_salaries!D382,"PT","Part Time"),"FT","Full Time"),"CT","Contract"),"FL","Freelance")</f>
        <v>Full Time</v>
      </c>
      <c r="E382" s="14" t="s">
        <v>43</v>
      </c>
      <c r="F382" s="14">
        <v>136994</v>
      </c>
      <c r="G382" s="14" t="s">
        <v>19</v>
      </c>
      <c r="H382" s="14">
        <v>136994</v>
      </c>
      <c r="I382" s="14" t="s">
        <v>29</v>
      </c>
      <c r="J382" s="14">
        <v>100</v>
      </c>
      <c r="K382" s="14" t="s">
        <v>29</v>
      </c>
      <c r="L382" s="19" t="str">
        <f>SUBSTITUTE(SUBSTITUTE(SUBSTITUTE(ds_salaries!L382,"L","Large"),"S","Small"),"M","Medium")</f>
        <v>Medium</v>
      </c>
      <c r="M382" s="14" t="str">
        <f>IF(Table2[[#This Row],[Remote Ratio]]=0,"No remote",IF(Table2[[#This Row],[Remote Ratio]]=50,"Partially remote","Fully Remote"))</f>
        <v>Fully Remote</v>
      </c>
    </row>
    <row r="383" spans="1:13" x14ac:dyDescent="0.25">
      <c r="A383" s="18">
        <v>381</v>
      </c>
      <c r="B383" s="13">
        <v>2022</v>
      </c>
      <c r="C383" s="13" t="str">
        <f>SUBSTITUTE(SUBSTITUTE(SUBSTITUTE(SUBSTITUTE(ds_salaries!C383,"MI","Junior Level/ Mid"),"EN","Entry Level"),"SE","Senior Level/ Intermediate"),"EX","Executive Level/ Director")</f>
        <v>Senior Level/ Intermediate</v>
      </c>
      <c r="D383" s="14" t="str">
        <f>SUBSTITUTE(SUBSTITUTE(SUBSTITUTE(SUBSTITUTE(ds_salaries!D383,"PT","Part Time"),"FT","Full Time"),"CT","Contract"),"FL","Freelance")</f>
        <v>Full Time</v>
      </c>
      <c r="E383" s="13" t="s">
        <v>43</v>
      </c>
      <c r="F383" s="13">
        <v>101570</v>
      </c>
      <c r="G383" s="13" t="s">
        <v>19</v>
      </c>
      <c r="H383" s="13">
        <v>101570</v>
      </c>
      <c r="I383" s="13" t="s">
        <v>29</v>
      </c>
      <c r="J383" s="13">
        <v>100</v>
      </c>
      <c r="K383" s="13" t="s">
        <v>29</v>
      </c>
      <c r="L383" s="19" t="str">
        <f>SUBSTITUTE(SUBSTITUTE(SUBSTITUTE(ds_salaries!L383,"L","Large"),"S","Small"),"M","Medium")</f>
        <v>Medium</v>
      </c>
      <c r="M383" s="14" t="str">
        <f>IF(Table2[[#This Row],[Remote Ratio]]=0,"No remote",IF(Table2[[#This Row],[Remote Ratio]]=50,"Partially remote","Fully Remote"))</f>
        <v>Fully Remote</v>
      </c>
    </row>
    <row r="384" spans="1:13" x14ac:dyDescent="0.25">
      <c r="A384" s="17">
        <v>382</v>
      </c>
      <c r="B384" s="14">
        <v>2022</v>
      </c>
      <c r="C384" s="13" t="str">
        <f>SUBSTITUTE(SUBSTITUTE(SUBSTITUTE(SUBSTITUTE(ds_salaries!C384,"MI","Junior Level/ Mid"),"EN","Entry Level"),"SE","Senior Level/ Intermediate"),"EX","Executive Level/ Director")</f>
        <v>Senior Level/ Intermediate</v>
      </c>
      <c r="D384" s="14" t="str">
        <f>SUBSTITUTE(SUBSTITUTE(SUBSTITUTE(SUBSTITUTE(ds_salaries!D384,"PT","Part Time"),"FT","Full Time"),"CT","Contract"),"FL","Freelance")</f>
        <v>Full Time</v>
      </c>
      <c r="E384" s="14" t="s">
        <v>31</v>
      </c>
      <c r="F384" s="14">
        <v>128875</v>
      </c>
      <c r="G384" s="14" t="s">
        <v>19</v>
      </c>
      <c r="H384" s="14">
        <v>128875</v>
      </c>
      <c r="I384" s="14" t="s">
        <v>29</v>
      </c>
      <c r="J384" s="14">
        <v>100</v>
      </c>
      <c r="K384" s="14" t="s">
        <v>29</v>
      </c>
      <c r="L384" s="19" t="str">
        <f>SUBSTITUTE(SUBSTITUTE(SUBSTITUTE(ds_salaries!L384,"L","Large"),"S","Small"),"M","Medium")</f>
        <v>Medium</v>
      </c>
      <c r="M384" s="14" t="str">
        <f>IF(Table2[[#This Row],[Remote Ratio]]=0,"No remote",IF(Table2[[#This Row],[Remote Ratio]]=50,"Partially remote","Fully Remote"))</f>
        <v>Fully Remote</v>
      </c>
    </row>
    <row r="385" spans="1:13" x14ac:dyDescent="0.25">
      <c r="A385" s="18">
        <v>383</v>
      </c>
      <c r="B385" s="13">
        <v>2022</v>
      </c>
      <c r="C385" s="13" t="str">
        <f>SUBSTITUTE(SUBSTITUTE(SUBSTITUTE(SUBSTITUTE(ds_salaries!C385,"MI","Junior Level/ Mid"),"EN","Entry Level"),"SE","Senior Level/ Intermediate"),"EX","Executive Level/ Director")</f>
        <v>Senior Level/ Intermediate</v>
      </c>
      <c r="D385" s="14" t="str">
        <f>SUBSTITUTE(SUBSTITUTE(SUBSTITUTE(SUBSTITUTE(ds_salaries!D385,"PT","Part Time"),"FT","Full Time"),"CT","Contract"),"FL","Freelance")</f>
        <v>Full Time</v>
      </c>
      <c r="E385" s="13" t="s">
        <v>31</v>
      </c>
      <c r="F385" s="13">
        <v>93700</v>
      </c>
      <c r="G385" s="13" t="s">
        <v>19</v>
      </c>
      <c r="H385" s="13">
        <v>93700</v>
      </c>
      <c r="I385" s="13" t="s">
        <v>29</v>
      </c>
      <c r="J385" s="13">
        <v>100</v>
      </c>
      <c r="K385" s="13" t="s">
        <v>29</v>
      </c>
      <c r="L385" s="19" t="str">
        <f>SUBSTITUTE(SUBSTITUTE(SUBSTITUTE(ds_salaries!L385,"L","Large"),"S","Small"),"M","Medium")</f>
        <v>Medium</v>
      </c>
      <c r="M385" s="14" t="str">
        <f>IF(Table2[[#This Row],[Remote Ratio]]=0,"No remote",IF(Table2[[#This Row],[Remote Ratio]]=50,"Partially remote","Fully Remote"))</f>
        <v>Fully Remote</v>
      </c>
    </row>
    <row r="386" spans="1:13" x14ac:dyDescent="0.25">
      <c r="A386" s="17">
        <v>384</v>
      </c>
      <c r="B386" s="14">
        <v>2022</v>
      </c>
      <c r="C386" s="13" t="str">
        <f>SUBSTITUTE(SUBSTITUTE(SUBSTITUTE(SUBSTITUTE(ds_salaries!C386,"MI","Junior Level/ Mid"),"EN","Entry Level"),"SE","Senior Level/ Intermediate"),"EX","Executive Level/ Director")</f>
        <v>Executive Level/ Director</v>
      </c>
      <c r="D386" s="14" t="str">
        <f>SUBSTITUTE(SUBSTITUTE(SUBSTITUTE(SUBSTITUTE(ds_salaries!D386,"PT","Part Time"),"FT","Full Time"),"CT","Contract"),"FL","Freelance")</f>
        <v>Full Time</v>
      </c>
      <c r="E386" s="14" t="s">
        <v>133</v>
      </c>
      <c r="F386" s="14">
        <v>6000000</v>
      </c>
      <c r="G386" s="14" t="s">
        <v>39</v>
      </c>
      <c r="H386" s="14">
        <v>79039</v>
      </c>
      <c r="I386" s="14" t="s">
        <v>40</v>
      </c>
      <c r="J386" s="14">
        <v>50</v>
      </c>
      <c r="K386" s="14" t="s">
        <v>40</v>
      </c>
      <c r="L386" s="19" t="str">
        <f>SUBSTITUTE(SUBSTITUTE(SUBSTITUTE(ds_salaries!L386,"L","Large"),"S","Small"),"M","Medium")</f>
        <v>Large</v>
      </c>
      <c r="M386" s="14" t="str">
        <f>IF(Table2[[#This Row],[Remote Ratio]]=0,"No remote",IF(Table2[[#This Row],[Remote Ratio]]=50,"Partially remote","Fully Remote"))</f>
        <v>Partially remote</v>
      </c>
    </row>
    <row r="387" spans="1:13" x14ac:dyDescent="0.25">
      <c r="A387" s="18">
        <v>385</v>
      </c>
      <c r="B387" s="13">
        <v>2022</v>
      </c>
      <c r="C387" s="13" t="str">
        <f>SUBSTITUTE(SUBSTITUTE(SUBSTITUTE(SUBSTITUTE(ds_salaries!C387,"MI","Junior Level/ Mid"),"EN","Entry Level"),"SE","Senior Level/ Intermediate"),"EX","Executive Level/ Director")</f>
        <v>Senior Level/ Intermediate</v>
      </c>
      <c r="D387" s="14" t="str">
        <f>SUBSTITUTE(SUBSTITUTE(SUBSTITUTE(SUBSTITUTE(ds_salaries!D387,"PT","Part Time"),"FT","Full Time"),"CT","Contract"),"FL","Freelance")</f>
        <v>Full Time</v>
      </c>
      <c r="E387" s="13" t="s">
        <v>43</v>
      </c>
      <c r="F387" s="13">
        <v>132320</v>
      </c>
      <c r="G387" s="13" t="s">
        <v>19</v>
      </c>
      <c r="H387" s="13">
        <v>132320</v>
      </c>
      <c r="I387" s="13" t="s">
        <v>29</v>
      </c>
      <c r="J387" s="13">
        <v>100</v>
      </c>
      <c r="K387" s="13" t="s">
        <v>29</v>
      </c>
      <c r="L387" s="19" t="str">
        <f>SUBSTITUTE(SUBSTITUTE(SUBSTITUTE(ds_salaries!L387,"L","Large"),"S","Small"),"M","Medium")</f>
        <v>Medium</v>
      </c>
      <c r="M387" s="14" t="str">
        <f>IF(Table2[[#This Row],[Remote Ratio]]=0,"No remote",IF(Table2[[#This Row],[Remote Ratio]]=50,"Partially remote","Fully Remote"))</f>
        <v>Fully Remote</v>
      </c>
    </row>
    <row r="388" spans="1:13" x14ac:dyDescent="0.25">
      <c r="A388" s="17">
        <v>386</v>
      </c>
      <c r="B388" s="14">
        <v>2022</v>
      </c>
      <c r="C388" s="13" t="str">
        <f>SUBSTITUTE(SUBSTITUTE(SUBSTITUTE(SUBSTITUTE(ds_salaries!C388,"MI","Junior Level/ Mid"),"EN","Entry Level"),"SE","Senior Level/ Intermediate"),"EX","Executive Level/ Director")</f>
        <v>Entry Level</v>
      </c>
      <c r="D388" s="14" t="str">
        <f>SUBSTITUTE(SUBSTITUTE(SUBSTITUTE(SUBSTITUTE(ds_salaries!D388,"PT","Part Time"),"FT","Full Time"),"CT","Contract"),"FL","Freelance")</f>
        <v>Full Time</v>
      </c>
      <c r="E388" s="14" t="s">
        <v>28</v>
      </c>
      <c r="F388" s="14">
        <v>28500</v>
      </c>
      <c r="G388" s="14" t="s">
        <v>23</v>
      </c>
      <c r="H388" s="14">
        <v>37300</v>
      </c>
      <c r="I388" s="14" t="s">
        <v>24</v>
      </c>
      <c r="J388" s="14">
        <v>100</v>
      </c>
      <c r="K388" s="14" t="s">
        <v>24</v>
      </c>
      <c r="L388" s="19" t="str">
        <f>SUBSTITUTE(SUBSTITUTE(SUBSTITUTE(ds_salaries!L388,"L","Large"),"S","Small"),"M","Medium")</f>
        <v>Large</v>
      </c>
      <c r="M388" s="14" t="str">
        <f>IF(Table2[[#This Row],[Remote Ratio]]=0,"No remote",IF(Table2[[#This Row],[Remote Ratio]]=50,"Partially remote","Fully Remote"))</f>
        <v>Fully Remote</v>
      </c>
    </row>
    <row r="389" spans="1:13" x14ac:dyDescent="0.25">
      <c r="A389" s="18">
        <v>387</v>
      </c>
      <c r="B389" s="13">
        <v>2022</v>
      </c>
      <c r="C389" s="13" t="str">
        <f>SUBSTITUTE(SUBSTITUTE(SUBSTITUTE(SUBSTITUTE(ds_salaries!C389,"MI","Junior Level/ Mid"),"EN","Entry Level"),"SE","Senior Level/ Intermediate"),"EX","Executive Level/ Director")</f>
        <v>Senior Level/ Intermediate</v>
      </c>
      <c r="D389" s="14" t="str">
        <f>SUBSTITUTE(SUBSTITUTE(SUBSTITUTE(SUBSTITUTE(ds_salaries!D389,"PT","Part Time"),"FT","Full Time"),"CT","Contract"),"FL","Freelance")</f>
        <v>Full Time</v>
      </c>
      <c r="E389" s="13" t="s">
        <v>31</v>
      </c>
      <c r="F389" s="13">
        <v>164000</v>
      </c>
      <c r="G389" s="13" t="s">
        <v>19</v>
      </c>
      <c r="H389" s="13">
        <v>164000</v>
      </c>
      <c r="I389" s="13" t="s">
        <v>29</v>
      </c>
      <c r="J389" s="13">
        <v>0</v>
      </c>
      <c r="K389" s="13" t="s">
        <v>29</v>
      </c>
      <c r="L389" s="19" t="str">
        <f>SUBSTITUTE(SUBSTITUTE(SUBSTITUTE(ds_salaries!L389,"L","Large"),"S","Small"),"M","Medium")</f>
        <v>Medium</v>
      </c>
      <c r="M389" s="14" t="str">
        <f>IF(Table2[[#This Row],[Remote Ratio]]=0,"No remote",IF(Table2[[#This Row],[Remote Ratio]]=50,"Partially remote","Fully Remote"))</f>
        <v>No remote</v>
      </c>
    </row>
    <row r="390" spans="1:13" x14ac:dyDescent="0.25">
      <c r="A390" s="17">
        <v>388</v>
      </c>
      <c r="B390" s="14">
        <v>2022</v>
      </c>
      <c r="C390" s="13" t="str">
        <f>SUBSTITUTE(SUBSTITUTE(SUBSTITUTE(SUBSTITUTE(ds_salaries!C390,"MI","Junior Level/ Mid"),"EN","Entry Level"),"SE","Senior Level/ Intermediate"),"EX","Executive Level/ Director")</f>
        <v>Senior Level/ Intermediate</v>
      </c>
      <c r="D390" s="14" t="str">
        <f>SUBSTITUTE(SUBSTITUTE(SUBSTITUTE(SUBSTITUTE(ds_salaries!D390,"PT","Part Time"),"FT","Full Time"),"CT","Contract"),"FL","Freelance")</f>
        <v>Full Time</v>
      </c>
      <c r="E390" s="14" t="s">
        <v>43</v>
      </c>
      <c r="F390" s="14">
        <v>155000</v>
      </c>
      <c r="G390" s="14" t="s">
        <v>19</v>
      </c>
      <c r="H390" s="14">
        <v>155000</v>
      </c>
      <c r="I390" s="14" t="s">
        <v>29</v>
      </c>
      <c r="J390" s="14">
        <v>100</v>
      </c>
      <c r="K390" s="14" t="s">
        <v>29</v>
      </c>
      <c r="L390" s="19" t="str">
        <f>SUBSTITUTE(SUBSTITUTE(SUBSTITUTE(ds_salaries!L390,"L","Large"),"S","Small"),"M","Medium")</f>
        <v>Medium</v>
      </c>
      <c r="M390" s="14" t="str">
        <f>IF(Table2[[#This Row],[Remote Ratio]]=0,"No remote",IF(Table2[[#This Row],[Remote Ratio]]=50,"Partially remote","Fully Remote"))</f>
        <v>Fully Remote</v>
      </c>
    </row>
    <row r="391" spans="1:13" x14ac:dyDescent="0.25">
      <c r="A391" s="18">
        <v>389</v>
      </c>
      <c r="B391" s="13">
        <v>2022</v>
      </c>
      <c r="C391" s="13" t="str">
        <f>SUBSTITUTE(SUBSTITUTE(SUBSTITUTE(SUBSTITUTE(ds_salaries!C391,"MI","Junior Level/ Mid"),"EN","Entry Level"),"SE","Senior Level/ Intermediate"),"EX","Executive Level/ Director")</f>
        <v>Junior Level/ Mid</v>
      </c>
      <c r="D391" s="14" t="str">
        <f>SUBSTITUTE(SUBSTITUTE(SUBSTITUTE(SUBSTITUTE(ds_salaries!D391,"PT","Part Time"),"FT","Full Time"),"CT","Contract"),"FL","Freelance")</f>
        <v>Full Time</v>
      </c>
      <c r="E391" s="13" t="s">
        <v>28</v>
      </c>
      <c r="F391" s="13">
        <v>95000</v>
      </c>
      <c r="G391" s="13" t="s">
        <v>23</v>
      </c>
      <c r="H391" s="13">
        <v>124333</v>
      </c>
      <c r="I391" s="13" t="s">
        <v>24</v>
      </c>
      <c r="J391" s="13">
        <v>0</v>
      </c>
      <c r="K391" s="13" t="s">
        <v>24</v>
      </c>
      <c r="L391" s="19" t="str">
        <f>SUBSTITUTE(SUBSTITUTE(SUBSTITUTE(ds_salaries!L391,"L","Large"),"S","Small"),"M","Medium")</f>
        <v>Medium</v>
      </c>
      <c r="M391" s="14" t="str">
        <f>IF(Table2[[#This Row],[Remote Ratio]]=0,"No remote",IF(Table2[[#This Row],[Remote Ratio]]=50,"Partially remote","Fully Remote"))</f>
        <v>No remote</v>
      </c>
    </row>
    <row r="392" spans="1:13" x14ac:dyDescent="0.25">
      <c r="A392" s="17">
        <v>390</v>
      </c>
      <c r="B392" s="14">
        <v>2022</v>
      </c>
      <c r="C392" s="13" t="str">
        <f>SUBSTITUTE(SUBSTITUTE(SUBSTITUTE(SUBSTITUTE(ds_salaries!C392,"MI","Junior Level/ Mid"),"EN","Entry Level"),"SE","Senior Level/ Intermediate"),"EX","Executive Level/ Director")</f>
        <v>Junior Level/ Mid</v>
      </c>
      <c r="D392" s="14" t="str">
        <f>SUBSTITUTE(SUBSTITUTE(SUBSTITUTE(SUBSTITUTE(ds_salaries!D392,"PT","Part Time"),"FT","Full Time"),"CT","Contract"),"FL","Freelance")</f>
        <v>Full Time</v>
      </c>
      <c r="E392" s="14" t="s">
        <v>28</v>
      </c>
      <c r="F392" s="14">
        <v>75000</v>
      </c>
      <c r="G392" s="14" t="s">
        <v>23</v>
      </c>
      <c r="H392" s="14">
        <v>98158</v>
      </c>
      <c r="I392" s="14" t="s">
        <v>24</v>
      </c>
      <c r="J392" s="14">
        <v>0</v>
      </c>
      <c r="K392" s="14" t="s">
        <v>24</v>
      </c>
      <c r="L392" s="19" t="str">
        <f>SUBSTITUTE(SUBSTITUTE(SUBSTITUTE(ds_salaries!L392,"L","Large"),"S","Small"),"M","Medium")</f>
        <v>Medium</v>
      </c>
      <c r="M392" s="14" t="str">
        <f>IF(Table2[[#This Row],[Remote Ratio]]=0,"No remote",IF(Table2[[#This Row],[Remote Ratio]]=50,"Partially remote","Fully Remote"))</f>
        <v>No remote</v>
      </c>
    </row>
    <row r="393" spans="1:13" x14ac:dyDescent="0.25">
      <c r="A393" s="18">
        <v>391</v>
      </c>
      <c r="B393" s="13">
        <v>2022</v>
      </c>
      <c r="C393" s="13" t="str">
        <f>SUBSTITUTE(SUBSTITUTE(SUBSTITUTE(SUBSTITUTE(ds_salaries!C393,"MI","Junior Level/ Mid"),"EN","Entry Level"),"SE","Senior Level/ Intermediate"),"EX","Executive Level/ Director")</f>
        <v>Junior Level/ Mid</v>
      </c>
      <c r="D393" s="14" t="str">
        <f>SUBSTITUTE(SUBSTITUTE(SUBSTITUTE(SUBSTITUTE(ds_salaries!D393,"PT","Part Time"),"FT","Full Time"),"CT","Contract"),"FL","Freelance")</f>
        <v>Full Time</v>
      </c>
      <c r="E393" s="13" t="s">
        <v>70</v>
      </c>
      <c r="F393" s="13">
        <v>120000</v>
      </c>
      <c r="G393" s="13" t="s">
        <v>19</v>
      </c>
      <c r="H393" s="13">
        <v>120000</v>
      </c>
      <c r="I393" s="13" t="s">
        <v>29</v>
      </c>
      <c r="J393" s="13">
        <v>0</v>
      </c>
      <c r="K393" s="13" t="s">
        <v>29</v>
      </c>
      <c r="L393" s="19" t="str">
        <f>SUBSTITUTE(SUBSTITUTE(SUBSTITUTE(ds_salaries!L393,"L","Large"),"S","Small"),"M","Medium")</f>
        <v>Medium</v>
      </c>
      <c r="M393" s="14" t="str">
        <f>IF(Table2[[#This Row],[Remote Ratio]]=0,"No remote",IF(Table2[[#This Row],[Remote Ratio]]=50,"Partially remote","Fully Remote"))</f>
        <v>No remote</v>
      </c>
    </row>
    <row r="394" spans="1:13" x14ac:dyDescent="0.25">
      <c r="A394" s="17">
        <v>392</v>
      </c>
      <c r="B394" s="14">
        <v>2022</v>
      </c>
      <c r="C394" s="13" t="str">
        <f>SUBSTITUTE(SUBSTITUTE(SUBSTITUTE(SUBSTITUTE(ds_salaries!C394,"MI","Junior Level/ Mid"),"EN","Entry Level"),"SE","Senior Level/ Intermediate"),"EX","Executive Level/ Director")</f>
        <v>Senior Level/ Intermediate</v>
      </c>
      <c r="D394" s="14" t="str">
        <f>SUBSTITUTE(SUBSTITUTE(SUBSTITUTE(SUBSTITUTE(ds_salaries!D394,"PT","Part Time"),"FT","Full Time"),"CT","Contract"),"FL","Freelance")</f>
        <v>Full Time</v>
      </c>
      <c r="E394" s="14" t="s">
        <v>31</v>
      </c>
      <c r="F394" s="14">
        <v>112900</v>
      </c>
      <c r="G394" s="14" t="s">
        <v>19</v>
      </c>
      <c r="H394" s="14">
        <v>112900</v>
      </c>
      <c r="I394" s="14" t="s">
        <v>29</v>
      </c>
      <c r="J394" s="14">
        <v>100</v>
      </c>
      <c r="K394" s="14" t="s">
        <v>29</v>
      </c>
      <c r="L394" s="19" t="str">
        <f>SUBSTITUTE(SUBSTITUTE(SUBSTITUTE(ds_salaries!L394,"L","Large"),"S","Small"),"M","Medium")</f>
        <v>Medium</v>
      </c>
      <c r="M394" s="14" t="str">
        <f>IF(Table2[[#This Row],[Remote Ratio]]=0,"No remote",IF(Table2[[#This Row],[Remote Ratio]]=50,"Partially remote","Fully Remote"))</f>
        <v>Fully Remote</v>
      </c>
    </row>
    <row r="395" spans="1:13" x14ac:dyDescent="0.25">
      <c r="A395" s="18">
        <v>393</v>
      </c>
      <c r="B395" s="13">
        <v>2022</v>
      </c>
      <c r="C395" s="13" t="str">
        <f>SUBSTITUTE(SUBSTITUTE(SUBSTITUTE(SUBSTITUTE(ds_salaries!C395,"MI","Junior Level/ Mid"),"EN","Entry Level"),"SE","Senior Level/ Intermediate"),"EX","Executive Level/ Director")</f>
        <v>Senior Level/ Intermediate</v>
      </c>
      <c r="D395" s="14" t="str">
        <f>SUBSTITUTE(SUBSTITUTE(SUBSTITUTE(SUBSTITUTE(ds_salaries!D395,"PT","Part Time"),"FT","Full Time"),"CT","Contract"),"FL","Freelance")</f>
        <v>Full Time</v>
      </c>
      <c r="E395" s="13" t="s">
        <v>31</v>
      </c>
      <c r="F395" s="13">
        <v>90320</v>
      </c>
      <c r="G395" s="13" t="s">
        <v>19</v>
      </c>
      <c r="H395" s="13">
        <v>90320</v>
      </c>
      <c r="I395" s="13" t="s">
        <v>29</v>
      </c>
      <c r="J395" s="13">
        <v>100</v>
      </c>
      <c r="K395" s="13" t="s">
        <v>29</v>
      </c>
      <c r="L395" s="19" t="str">
        <f>SUBSTITUTE(SUBSTITUTE(SUBSTITUTE(ds_salaries!L395,"L","Large"),"S","Small"),"M","Medium")</f>
        <v>Medium</v>
      </c>
      <c r="M395" s="14" t="str">
        <f>IF(Table2[[#This Row],[Remote Ratio]]=0,"No remote",IF(Table2[[#This Row],[Remote Ratio]]=50,"Partially remote","Fully Remote"))</f>
        <v>Fully Remote</v>
      </c>
    </row>
    <row r="396" spans="1:13" x14ac:dyDescent="0.25">
      <c r="A396" s="17">
        <v>394</v>
      </c>
      <c r="B396" s="14">
        <v>2022</v>
      </c>
      <c r="C396" s="13" t="str">
        <f>SUBSTITUTE(SUBSTITUTE(SUBSTITUTE(SUBSTITUTE(ds_salaries!C396,"MI","Junior Level/ Mid"),"EN","Entry Level"),"SE","Senior Level/ Intermediate"),"EX","Executive Level/ Director")</f>
        <v>Senior Level/ Intermediate</v>
      </c>
      <c r="D396" s="14" t="str">
        <f>SUBSTITUTE(SUBSTITUTE(SUBSTITUTE(SUBSTITUTE(ds_salaries!D396,"PT","Part Time"),"FT","Full Time"),"CT","Contract"),"FL","Freelance")</f>
        <v>Full Time</v>
      </c>
      <c r="E396" s="14" t="s">
        <v>105</v>
      </c>
      <c r="F396" s="14">
        <v>145000</v>
      </c>
      <c r="G396" s="14" t="s">
        <v>19</v>
      </c>
      <c r="H396" s="14">
        <v>145000</v>
      </c>
      <c r="I396" s="14" t="s">
        <v>29</v>
      </c>
      <c r="J396" s="14">
        <v>100</v>
      </c>
      <c r="K396" s="14" t="s">
        <v>29</v>
      </c>
      <c r="L396" s="19" t="str">
        <f>SUBSTITUTE(SUBSTITUTE(SUBSTITUTE(ds_salaries!L396,"L","Large"),"S","Small"),"M","Medium")</f>
        <v>Medium</v>
      </c>
      <c r="M396" s="14" t="str">
        <f>IF(Table2[[#This Row],[Remote Ratio]]=0,"No remote",IF(Table2[[#This Row],[Remote Ratio]]=50,"Partially remote","Fully Remote"))</f>
        <v>Fully Remote</v>
      </c>
    </row>
    <row r="397" spans="1:13" x14ac:dyDescent="0.25">
      <c r="A397" s="18">
        <v>395</v>
      </c>
      <c r="B397" s="13">
        <v>2022</v>
      </c>
      <c r="C397" s="13" t="str">
        <f>SUBSTITUTE(SUBSTITUTE(SUBSTITUTE(SUBSTITUTE(ds_salaries!C397,"MI","Junior Level/ Mid"),"EN","Entry Level"),"SE","Senior Level/ Intermediate"),"EX","Executive Level/ Director")</f>
        <v>Senior Level/ Intermediate</v>
      </c>
      <c r="D397" s="14" t="str">
        <f>SUBSTITUTE(SUBSTITUTE(SUBSTITUTE(SUBSTITUTE(ds_salaries!D397,"PT","Part Time"),"FT","Full Time"),"CT","Contract"),"FL","Freelance")</f>
        <v>Full Time</v>
      </c>
      <c r="E397" s="13" t="s">
        <v>105</v>
      </c>
      <c r="F397" s="13">
        <v>105400</v>
      </c>
      <c r="G397" s="13" t="s">
        <v>19</v>
      </c>
      <c r="H397" s="13">
        <v>105400</v>
      </c>
      <c r="I397" s="13" t="s">
        <v>29</v>
      </c>
      <c r="J397" s="13">
        <v>100</v>
      </c>
      <c r="K397" s="13" t="s">
        <v>29</v>
      </c>
      <c r="L397" s="19" t="str">
        <f>SUBSTITUTE(SUBSTITUTE(SUBSTITUTE(ds_salaries!L397,"L","Large"),"S","Small"),"M","Medium")</f>
        <v>Medium</v>
      </c>
      <c r="M397" s="14" t="str">
        <f>IF(Table2[[#This Row],[Remote Ratio]]=0,"No remote",IF(Table2[[#This Row],[Remote Ratio]]=50,"Partially remote","Fully Remote"))</f>
        <v>Fully Remote</v>
      </c>
    </row>
    <row r="398" spans="1:13" x14ac:dyDescent="0.25">
      <c r="A398" s="17">
        <v>396</v>
      </c>
      <c r="B398" s="14">
        <v>2022</v>
      </c>
      <c r="C398" s="13" t="str">
        <f>SUBSTITUTE(SUBSTITUTE(SUBSTITUTE(SUBSTITUTE(ds_salaries!C398,"MI","Junior Level/ Mid"),"EN","Entry Level"),"SE","Senior Level/ Intermediate"),"EX","Executive Level/ Director")</f>
        <v>Junior Level/ Mid</v>
      </c>
      <c r="D398" s="14" t="str">
        <f>SUBSTITUTE(SUBSTITUTE(SUBSTITUTE(SUBSTITUTE(ds_salaries!D398,"PT","Part Time"),"FT","Full Time"),"CT","Contract"),"FL","Freelance")</f>
        <v>Full Time</v>
      </c>
      <c r="E398" s="14" t="s">
        <v>28</v>
      </c>
      <c r="F398" s="14">
        <v>80000</v>
      </c>
      <c r="G398" s="14" t="s">
        <v>14</v>
      </c>
      <c r="H398" s="14">
        <v>87932</v>
      </c>
      <c r="I398" s="14" t="s">
        <v>38</v>
      </c>
      <c r="J398" s="14">
        <v>100</v>
      </c>
      <c r="K398" s="14" t="s">
        <v>15</v>
      </c>
      <c r="L398" s="19" t="str">
        <f>SUBSTITUTE(SUBSTITUTE(SUBSTITUTE(ds_salaries!L398,"L","Large"),"S","Small"),"M","Medium")</f>
        <v>Medium</v>
      </c>
      <c r="M398" s="14" t="str">
        <f>IF(Table2[[#This Row],[Remote Ratio]]=0,"No remote",IF(Table2[[#This Row],[Remote Ratio]]=50,"Partially remote","Fully Remote"))</f>
        <v>Fully Remote</v>
      </c>
    </row>
    <row r="399" spans="1:13" x14ac:dyDescent="0.25">
      <c r="A399" s="18">
        <v>397</v>
      </c>
      <c r="B399" s="13">
        <v>2022</v>
      </c>
      <c r="C399" s="13" t="str">
        <f>SUBSTITUTE(SUBSTITUTE(SUBSTITUTE(SUBSTITUTE(ds_salaries!C399,"MI","Junior Level/ Mid"),"EN","Entry Level"),"SE","Senior Level/ Intermediate"),"EX","Executive Level/ Director")</f>
        <v>Junior Level/ Mid</v>
      </c>
      <c r="D399" s="14" t="str">
        <f>SUBSTITUTE(SUBSTITUTE(SUBSTITUTE(SUBSTITUTE(ds_salaries!D399,"PT","Part Time"),"FT","Full Time"),"CT","Contract"),"FL","Freelance")</f>
        <v>Full Time</v>
      </c>
      <c r="E399" s="13" t="s">
        <v>43</v>
      </c>
      <c r="F399" s="13">
        <v>90000</v>
      </c>
      <c r="G399" s="13" t="s">
        <v>23</v>
      </c>
      <c r="H399" s="13">
        <v>117789</v>
      </c>
      <c r="I399" s="13" t="s">
        <v>24</v>
      </c>
      <c r="J399" s="13">
        <v>0</v>
      </c>
      <c r="K399" s="13" t="s">
        <v>24</v>
      </c>
      <c r="L399" s="19" t="str">
        <f>SUBSTITUTE(SUBSTITUTE(SUBSTITUTE(ds_salaries!L399,"L","Large"),"S","Small"),"M","Medium")</f>
        <v>Medium</v>
      </c>
      <c r="M399" s="14" t="str">
        <f>IF(Table2[[#This Row],[Remote Ratio]]=0,"No remote",IF(Table2[[#This Row],[Remote Ratio]]=50,"Partially remote","Fully Remote"))</f>
        <v>No remote</v>
      </c>
    </row>
    <row r="400" spans="1:13" x14ac:dyDescent="0.25">
      <c r="A400" s="17">
        <v>398</v>
      </c>
      <c r="B400" s="14">
        <v>2022</v>
      </c>
      <c r="C400" s="13" t="str">
        <f>SUBSTITUTE(SUBSTITUTE(SUBSTITUTE(SUBSTITUTE(ds_salaries!C400,"MI","Junior Level/ Mid"),"EN","Entry Level"),"SE","Senior Level/ Intermediate"),"EX","Executive Level/ Director")</f>
        <v>Senior Level/ Intermediate</v>
      </c>
      <c r="D400" s="14" t="str">
        <f>SUBSTITUTE(SUBSTITUTE(SUBSTITUTE(SUBSTITUTE(ds_salaries!D400,"PT","Part Time"),"FT","Full Time"),"CT","Contract"),"FL","Freelance")</f>
        <v>Full Time</v>
      </c>
      <c r="E400" s="14" t="s">
        <v>13</v>
      </c>
      <c r="F400" s="14">
        <v>215300</v>
      </c>
      <c r="G400" s="14" t="s">
        <v>19</v>
      </c>
      <c r="H400" s="14">
        <v>215300</v>
      </c>
      <c r="I400" s="14" t="s">
        <v>29</v>
      </c>
      <c r="J400" s="14">
        <v>100</v>
      </c>
      <c r="K400" s="14" t="s">
        <v>29</v>
      </c>
      <c r="L400" s="19" t="str">
        <f>SUBSTITUTE(SUBSTITUTE(SUBSTITUTE(ds_salaries!L400,"L","Large"),"S","Small"),"M","Medium")</f>
        <v>Large</v>
      </c>
      <c r="M400" s="14" t="str">
        <f>IF(Table2[[#This Row],[Remote Ratio]]=0,"No remote",IF(Table2[[#This Row],[Remote Ratio]]=50,"Partially remote","Fully Remote"))</f>
        <v>Fully Remote</v>
      </c>
    </row>
    <row r="401" spans="1:13" x14ac:dyDescent="0.25">
      <c r="A401" s="18">
        <v>399</v>
      </c>
      <c r="B401" s="13">
        <v>2022</v>
      </c>
      <c r="C401" s="13" t="str">
        <f>SUBSTITUTE(SUBSTITUTE(SUBSTITUTE(SUBSTITUTE(ds_salaries!C401,"MI","Junior Level/ Mid"),"EN","Entry Level"),"SE","Senior Level/ Intermediate"),"EX","Executive Level/ Director")</f>
        <v>Senior Level/ Intermediate</v>
      </c>
      <c r="D401" s="14" t="str">
        <f>SUBSTITUTE(SUBSTITUTE(SUBSTITUTE(SUBSTITUTE(ds_salaries!D401,"PT","Part Time"),"FT","Full Time"),"CT","Contract"),"FL","Freelance")</f>
        <v>Full Time</v>
      </c>
      <c r="E401" s="13" t="s">
        <v>13</v>
      </c>
      <c r="F401" s="13">
        <v>158200</v>
      </c>
      <c r="G401" s="13" t="s">
        <v>19</v>
      </c>
      <c r="H401" s="13">
        <v>158200</v>
      </c>
      <c r="I401" s="13" t="s">
        <v>29</v>
      </c>
      <c r="J401" s="13">
        <v>100</v>
      </c>
      <c r="K401" s="13" t="s">
        <v>29</v>
      </c>
      <c r="L401" s="19" t="str">
        <f>SUBSTITUTE(SUBSTITUTE(SUBSTITUTE(ds_salaries!L401,"L","Large"),"S","Small"),"M","Medium")</f>
        <v>Large</v>
      </c>
      <c r="M401" s="14" t="str">
        <f>IF(Table2[[#This Row],[Remote Ratio]]=0,"No remote",IF(Table2[[#This Row],[Remote Ratio]]=50,"Partially remote","Fully Remote"))</f>
        <v>Fully Remote</v>
      </c>
    </row>
    <row r="402" spans="1:13" x14ac:dyDescent="0.25">
      <c r="A402" s="17">
        <v>400</v>
      </c>
      <c r="B402" s="14">
        <v>2022</v>
      </c>
      <c r="C402" s="13" t="str">
        <f>SUBSTITUTE(SUBSTITUTE(SUBSTITUTE(SUBSTITUTE(ds_salaries!C402,"MI","Junior Level/ Mid"),"EN","Entry Level"),"SE","Senior Level/ Intermediate"),"EX","Executive Level/ Director")</f>
        <v>Senior Level/ Intermediate</v>
      </c>
      <c r="D402" s="14" t="str">
        <f>SUBSTITUTE(SUBSTITUTE(SUBSTITUTE(SUBSTITUTE(ds_salaries!D402,"PT","Part Time"),"FT","Full Time"),"CT","Contract"),"FL","Freelance")</f>
        <v>Full Time</v>
      </c>
      <c r="E402" s="14" t="s">
        <v>43</v>
      </c>
      <c r="F402" s="14">
        <v>209100</v>
      </c>
      <c r="G402" s="14" t="s">
        <v>19</v>
      </c>
      <c r="H402" s="14">
        <v>209100</v>
      </c>
      <c r="I402" s="14" t="s">
        <v>29</v>
      </c>
      <c r="J402" s="14">
        <v>100</v>
      </c>
      <c r="K402" s="14" t="s">
        <v>29</v>
      </c>
      <c r="L402" s="19" t="str">
        <f>SUBSTITUTE(SUBSTITUTE(SUBSTITUTE(ds_salaries!L402,"L","Large"),"S","Small"),"M","Medium")</f>
        <v>Large</v>
      </c>
      <c r="M402" s="14" t="str">
        <f>IF(Table2[[#This Row],[Remote Ratio]]=0,"No remote",IF(Table2[[#This Row],[Remote Ratio]]=50,"Partially remote","Fully Remote"))</f>
        <v>Fully Remote</v>
      </c>
    </row>
    <row r="403" spans="1:13" x14ac:dyDescent="0.25">
      <c r="A403" s="18">
        <v>401</v>
      </c>
      <c r="B403" s="13">
        <v>2022</v>
      </c>
      <c r="C403" s="13" t="str">
        <f>SUBSTITUTE(SUBSTITUTE(SUBSTITUTE(SUBSTITUTE(ds_salaries!C403,"MI","Junior Level/ Mid"),"EN","Entry Level"),"SE","Senior Level/ Intermediate"),"EX","Executive Level/ Director")</f>
        <v>Senior Level/ Intermediate</v>
      </c>
      <c r="D403" s="14" t="str">
        <f>SUBSTITUTE(SUBSTITUTE(SUBSTITUTE(SUBSTITUTE(ds_salaries!D403,"PT","Part Time"),"FT","Full Time"),"CT","Contract"),"FL","Freelance")</f>
        <v>Full Time</v>
      </c>
      <c r="E403" s="13" t="s">
        <v>43</v>
      </c>
      <c r="F403" s="13">
        <v>154600</v>
      </c>
      <c r="G403" s="13" t="s">
        <v>19</v>
      </c>
      <c r="H403" s="13">
        <v>154600</v>
      </c>
      <c r="I403" s="13" t="s">
        <v>29</v>
      </c>
      <c r="J403" s="13">
        <v>100</v>
      </c>
      <c r="K403" s="13" t="s">
        <v>29</v>
      </c>
      <c r="L403" s="19" t="str">
        <f>SUBSTITUTE(SUBSTITUTE(SUBSTITUTE(ds_salaries!L403,"L","Large"),"S","Small"),"M","Medium")</f>
        <v>Large</v>
      </c>
      <c r="M403" s="14" t="str">
        <f>IF(Table2[[#This Row],[Remote Ratio]]=0,"No remote",IF(Table2[[#This Row],[Remote Ratio]]=50,"Partially remote","Fully Remote"))</f>
        <v>Fully Remote</v>
      </c>
    </row>
    <row r="404" spans="1:13" x14ac:dyDescent="0.25">
      <c r="A404" s="17">
        <v>402</v>
      </c>
      <c r="B404" s="14">
        <v>2022</v>
      </c>
      <c r="C404" s="13" t="str">
        <f>SUBSTITUTE(SUBSTITUTE(SUBSTITUTE(SUBSTITUTE(ds_salaries!C404,"MI","Junior Level/ Mid"),"EN","Entry Level"),"SE","Senior Level/ Intermediate"),"EX","Executive Level/ Director")</f>
        <v>Senior Level/ Intermediate</v>
      </c>
      <c r="D404" s="14" t="str">
        <f>SUBSTITUTE(SUBSTITUTE(SUBSTITUTE(SUBSTITUTE(ds_salaries!D404,"PT","Part Time"),"FT","Full Time"),"CT","Contract"),"FL","Freelance")</f>
        <v>Full Time</v>
      </c>
      <c r="E404" s="14" t="s">
        <v>31</v>
      </c>
      <c r="F404" s="14">
        <v>115934</v>
      </c>
      <c r="G404" s="14" t="s">
        <v>19</v>
      </c>
      <c r="H404" s="14">
        <v>115934</v>
      </c>
      <c r="I404" s="14" t="s">
        <v>29</v>
      </c>
      <c r="J404" s="14">
        <v>0</v>
      </c>
      <c r="K404" s="14" t="s">
        <v>29</v>
      </c>
      <c r="L404" s="19" t="str">
        <f>SUBSTITUTE(SUBSTITUTE(SUBSTITUTE(ds_salaries!L404,"L","Large"),"S","Small"),"M","Medium")</f>
        <v>Medium</v>
      </c>
      <c r="M404" s="14" t="str">
        <f>IF(Table2[[#This Row],[Remote Ratio]]=0,"No remote",IF(Table2[[#This Row],[Remote Ratio]]=50,"Partially remote","Fully Remote"))</f>
        <v>No remote</v>
      </c>
    </row>
    <row r="405" spans="1:13" x14ac:dyDescent="0.25">
      <c r="A405" s="18">
        <v>403</v>
      </c>
      <c r="B405" s="13">
        <v>2022</v>
      </c>
      <c r="C405" s="13" t="str">
        <f>SUBSTITUTE(SUBSTITUTE(SUBSTITUTE(SUBSTITUTE(ds_salaries!C405,"MI","Junior Level/ Mid"),"EN","Entry Level"),"SE","Senior Level/ Intermediate"),"EX","Executive Level/ Director")</f>
        <v>Senior Level/ Intermediate</v>
      </c>
      <c r="D405" s="14" t="str">
        <f>SUBSTITUTE(SUBSTITUTE(SUBSTITUTE(SUBSTITUTE(ds_salaries!D405,"PT","Part Time"),"FT","Full Time"),"CT","Contract"),"FL","Freelance")</f>
        <v>Full Time</v>
      </c>
      <c r="E405" s="13" t="s">
        <v>31</v>
      </c>
      <c r="F405" s="13">
        <v>81666</v>
      </c>
      <c r="G405" s="13" t="s">
        <v>19</v>
      </c>
      <c r="H405" s="13">
        <v>81666</v>
      </c>
      <c r="I405" s="13" t="s">
        <v>29</v>
      </c>
      <c r="J405" s="13">
        <v>0</v>
      </c>
      <c r="K405" s="13" t="s">
        <v>29</v>
      </c>
      <c r="L405" s="19" t="str">
        <f>SUBSTITUTE(SUBSTITUTE(SUBSTITUTE(ds_salaries!L405,"L","Large"),"S","Small"),"M","Medium")</f>
        <v>Medium</v>
      </c>
      <c r="M405" s="14" t="str">
        <f>IF(Table2[[#This Row],[Remote Ratio]]=0,"No remote",IF(Table2[[#This Row],[Remote Ratio]]=50,"Partially remote","Fully Remote"))</f>
        <v>No remote</v>
      </c>
    </row>
    <row r="406" spans="1:13" x14ac:dyDescent="0.25">
      <c r="A406" s="17">
        <v>404</v>
      </c>
      <c r="B406" s="14">
        <v>2022</v>
      </c>
      <c r="C406" s="13" t="str">
        <f>SUBSTITUTE(SUBSTITUTE(SUBSTITUTE(SUBSTITUTE(ds_salaries!C406,"MI","Junior Level/ Mid"),"EN","Entry Level"),"SE","Senior Level/ Intermediate"),"EX","Executive Level/ Director")</f>
        <v>Senior Level/ Intermediate</v>
      </c>
      <c r="D406" s="14" t="str">
        <f>SUBSTITUTE(SUBSTITUTE(SUBSTITUTE(SUBSTITUTE(ds_salaries!D406,"PT","Part Time"),"FT","Full Time"),"CT","Contract"),"FL","Freelance")</f>
        <v>Full Time</v>
      </c>
      <c r="E406" s="14" t="s">
        <v>43</v>
      </c>
      <c r="F406" s="14">
        <v>175000</v>
      </c>
      <c r="G406" s="14" t="s">
        <v>19</v>
      </c>
      <c r="H406" s="14">
        <v>175000</v>
      </c>
      <c r="I406" s="14" t="s">
        <v>29</v>
      </c>
      <c r="J406" s="14">
        <v>100</v>
      </c>
      <c r="K406" s="14" t="s">
        <v>29</v>
      </c>
      <c r="L406" s="19" t="str">
        <f>SUBSTITUTE(SUBSTITUTE(SUBSTITUTE(ds_salaries!L406,"L","Large"),"S","Small"),"M","Medium")</f>
        <v>Medium</v>
      </c>
      <c r="M406" s="14" t="str">
        <f>IF(Table2[[#This Row],[Remote Ratio]]=0,"No remote",IF(Table2[[#This Row],[Remote Ratio]]=50,"Partially remote","Fully Remote"))</f>
        <v>Fully Remote</v>
      </c>
    </row>
    <row r="407" spans="1:13" x14ac:dyDescent="0.25">
      <c r="A407" s="18">
        <v>405</v>
      </c>
      <c r="B407" s="13">
        <v>2022</v>
      </c>
      <c r="C407" s="13" t="str">
        <f>SUBSTITUTE(SUBSTITUTE(SUBSTITUTE(SUBSTITUTE(ds_salaries!C407,"MI","Junior Level/ Mid"),"EN","Entry Level"),"SE","Senior Level/ Intermediate"),"EX","Executive Level/ Director")</f>
        <v>Junior Level/ Mid</v>
      </c>
      <c r="D407" s="14" t="str">
        <f>SUBSTITUTE(SUBSTITUTE(SUBSTITUTE(SUBSTITUTE(ds_salaries!D407,"PT","Part Time"),"FT","Full Time"),"CT","Contract"),"FL","Freelance")</f>
        <v>Full Time</v>
      </c>
      <c r="E407" s="13" t="s">
        <v>43</v>
      </c>
      <c r="F407" s="13">
        <v>75000</v>
      </c>
      <c r="G407" s="13" t="s">
        <v>23</v>
      </c>
      <c r="H407" s="13">
        <v>98158</v>
      </c>
      <c r="I407" s="13" t="s">
        <v>24</v>
      </c>
      <c r="J407" s="13">
        <v>0</v>
      </c>
      <c r="K407" s="13" t="s">
        <v>24</v>
      </c>
      <c r="L407" s="19" t="str">
        <f>SUBSTITUTE(SUBSTITUTE(SUBSTITUTE(ds_salaries!L407,"L","Large"),"S","Small"),"M","Medium")</f>
        <v>Medium</v>
      </c>
      <c r="M407" s="14" t="str">
        <f>IF(Table2[[#This Row],[Remote Ratio]]=0,"No remote",IF(Table2[[#This Row],[Remote Ratio]]=50,"Partially remote","Fully Remote"))</f>
        <v>No remote</v>
      </c>
    </row>
    <row r="408" spans="1:13" x14ac:dyDescent="0.25">
      <c r="A408" s="17">
        <v>406</v>
      </c>
      <c r="B408" s="14">
        <v>2022</v>
      </c>
      <c r="C408" s="13" t="str">
        <f>SUBSTITUTE(SUBSTITUTE(SUBSTITUTE(SUBSTITUTE(ds_salaries!C408,"MI","Junior Level/ Mid"),"EN","Entry Level"),"SE","Senior Level/ Intermediate"),"EX","Executive Level/ Director")</f>
        <v>Junior Level/ Mid</v>
      </c>
      <c r="D408" s="14" t="str">
        <f>SUBSTITUTE(SUBSTITUTE(SUBSTITUTE(SUBSTITUTE(ds_salaries!D408,"PT","Part Time"),"FT","Full Time"),"CT","Contract"),"FL","Freelance")</f>
        <v>Full Time</v>
      </c>
      <c r="E408" s="14" t="s">
        <v>31</v>
      </c>
      <c r="F408" s="14">
        <v>58000</v>
      </c>
      <c r="G408" s="14" t="s">
        <v>19</v>
      </c>
      <c r="H408" s="14">
        <v>58000</v>
      </c>
      <c r="I408" s="14" t="s">
        <v>29</v>
      </c>
      <c r="J408" s="14">
        <v>0</v>
      </c>
      <c r="K408" s="14" t="s">
        <v>29</v>
      </c>
      <c r="L408" s="19" t="str">
        <f>SUBSTITUTE(SUBSTITUTE(SUBSTITUTE(ds_salaries!L408,"L","Large"),"S","Small"),"M","Medium")</f>
        <v>Small</v>
      </c>
      <c r="M408" s="14" t="str">
        <f>IF(Table2[[#This Row],[Remote Ratio]]=0,"No remote",IF(Table2[[#This Row],[Remote Ratio]]=50,"Partially remote","Fully Remote"))</f>
        <v>No remote</v>
      </c>
    </row>
    <row r="409" spans="1:13" x14ac:dyDescent="0.25">
      <c r="A409" s="18">
        <v>407</v>
      </c>
      <c r="B409" s="13">
        <v>2022</v>
      </c>
      <c r="C409" s="13" t="str">
        <f>SUBSTITUTE(SUBSTITUTE(SUBSTITUTE(SUBSTITUTE(ds_salaries!C409,"MI","Junior Level/ Mid"),"EN","Entry Level"),"SE","Senior Level/ Intermediate"),"EX","Executive Level/ Director")</f>
        <v>Senior Level/ Intermediate</v>
      </c>
      <c r="D409" s="14" t="str">
        <f>SUBSTITUTE(SUBSTITUTE(SUBSTITUTE(SUBSTITUTE(ds_salaries!D409,"PT","Part Time"),"FT","Full Time"),"CT","Contract"),"FL","Freelance")</f>
        <v>Full Time</v>
      </c>
      <c r="E409" s="13" t="s">
        <v>43</v>
      </c>
      <c r="F409" s="13">
        <v>183600</v>
      </c>
      <c r="G409" s="13" t="s">
        <v>19</v>
      </c>
      <c r="H409" s="13">
        <v>183600</v>
      </c>
      <c r="I409" s="13" t="s">
        <v>29</v>
      </c>
      <c r="J409" s="13">
        <v>100</v>
      </c>
      <c r="K409" s="13" t="s">
        <v>29</v>
      </c>
      <c r="L409" s="19" t="str">
        <f>SUBSTITUTE(SUBSTITUTE(SUBSTITUTE(ds_salaries!L409,"L","Large"),"S","Small"),"M","Medium")</f>
        <v>Large</v>
      </c>
      <c r="M409" s="14" t="str">
        <f>IF(Table2[[#This Row],[Remote Ratio]]=0,"No remote",IF(Table2[[#This Row],[Remote Ratio]]=50,"Partially remote","Fully Remote"))</f>
        <v>Fully Remote</v>
      </c>
    </row>
    <row r="410" spans="1:13" x14ac:dyDescent="0.25">
      <c r="A410" s="17">
        <v>408</v>
      </c>
      <c r="B410" s="14">
        <v>2022</v>
      </c>
      <c r="C410" s="13" t="str">
        <f>SUBSTITUTE(SUBSTITUTE(SUBSTITUTE(SUBSTITUTE(ds_salaries!C410,"MI","Junior Level/ Mid"),"EN","Entry Level"),"SE","Senior Level/ Intermediate"),"EX","Executive Level/ Director")</f>
        <v>Junior Level/ Mid</v>
      </c>
      <c r="D410" s="14" t="str">
        <f>SUBSTITUTE(SUBSTITUTE(SUBSTITUTE(SUBSTITUTE(ds_salaries!D410,"PT","Part Time"),"FT","Full Time"),"CT","Contract"),"FL","Freelance")</f>
        <v>Full Time</v>
      </c>
      <c r="E410" s="14" t="s">
        <v>31</v>
      </c>
      <c r="F410" s="14">
        <v>40000</v>
      </c>
      <c r="G410" s="14" t="s">
        <v>23</v>
      </c>
      <c r="H410" s="14">
        <v>52351</v>
      </c>
      <c r="I410" s="14" t="s">
        <v>24</v>
      </c>
      <c r="J410" s="14">
        <v>100</v>
      </c>
      <c r="K410" s="14" t="s">
        <v>24</v>
      </c>
      <c r="L410" s="19" t="str">
        <f>SUBSTITUTE(SUBSTITUTE(SUBSTITUTE(ds_salaries!L410,"L","Large"),"S","Small"),"M","Medium")</f>
        <v>Medium</v>
      </c>
      <c r="M410" s="14" t="str">
        <f>IF(Table2[[#This Row],[Remote Ratio]]=0,"No remote",IF(Table2[[#This Row],[Remote Ratio]]=50,"Partially remote","Fully Remote"))</f>
        <v>Fully Remote</v>
      </c>
    </row>
    <row r="411" spans="1:13" x14ac:dyDescent="0.25">
      <c r="A411" s="18">
        <v>409</v>
      </c>
      <c r="B411" s="13">
        <v>2022</v>
      </c>
      <c r="C411" s="13" t="str">
        <f>SUBSTITUTE(SUBSTITUTE(SUBSTITUTE(SUBSTITUTE(ds_salaries!C411,"MI","Junior Level/ Mid"),"EN","Entry Level"),"SE","Senior Level/ Intermediate"),"EX","Executive Level/ Director")</f>
        <v>Senior Level/ Intermediate</v>
      </c>
      <c r="D411" s="14" t="str">
        <f>SUBSTITUTE(SUBSTITUTE(SUBSTITUTE(SUBSTITUTE(ds_salaries!D411,"PT","Part Time"),"FT","Full Time"),"CT","Contract"),"FL","Freelance")</f>
        <v>Full Time</v>
      </c>
      <c r="E411" s="13" t="s">
        <v>13</v>
      </c>
      <c r="F411" s="13">
        <v>180000</v>
      </c>
      <c r="G411" s="13" t="s">
        <v>19</v>
      </c>
      <c r="H411" s="13">
        <v>180000</v>
      </c>
      <c r="I411" s="13" t="s">
        <v>29</v>
      </c>
      <c r="J411" s="13">
        <v>100</v>
      </c>
      <c r="K411" s="13" t="s">
        <v>29</v>
      </c>
      <c r="L411" s="19" t="str">
        <f>SUBSTITUTE(SUBSTITUTE(SUBSTITUTE(ds_salaries!L411,"L","Large"),"S","Small"),"M","Medium")</f>
        <v>Medium</v>
      </c>
      <c r="M411" s="14" t="str">
        <f>IF(Table2[[#This Row],[Remote Ratio]]=0,"No remote",IF(Table2[[#This Row],[Remote Ratio]]=50,"Partially remote","Fully Remote"))</f>
        <v>Fully Remote</v>
      </c>
    </row>
    <row r="412" spans="1:13" x14ac:dyDescent="0.25">
      <c r="A412" s="17">
        <v>410</v>
      </c>
      <c r="B412" s="14">
        <v>2022</v>
      </c>
      <c r="C412" s="13" t="str">
        <f>SUBSTITUTE(SUBSTITUTE(SUBSTITUTE(SUBSTITUTE(ds_salaries!C412,"MI","Junior Level/ Mid"),"EN","Entry Level"),"SE","Senior Level/ Intermediate"),"EX","Executive Level/ Director")</f>
        <v>Junior Level/ Mid</v>
      </c>
      <c r="D412" s="14" t="str">
        <f>SUBSTITUTE(SUBSTITUTE(SUBSTITUTE(SUBSTITUTE(ds_salaries!D412,"PT","Part Time"),"FT","Full Time"),"CT","Contract"),"FL","Freelance")</f>
        <v>Full Time</v>
      </c>
      <c r="E412" s="14" t="s">
        <v>13</v>
      </c>
      <c r="F412" s="14">
        <v>55000</v>
      </c>
      <c r="G412" s="14" t="s">
        <v>23</v>
      </c>
      <c r="H412" s="14">
        <v>71982</v>
      </c>
      <c r="I412" s="14" t="s">
        <v>24</v>
      </c>
      <c r="J412" s="14">
        <v>0</v>
      </c>
      <c r="K412" s="14" t="s">
        <v>24</v>
      </c>
      <c r="L412" s="19" t="str">
        <f>SUBSTITUTE(SUBSTITUTE(SUBSTITUTE(ds_salaries!L412,"L","Large"),"S","Small"),"M","Medium")</f>
        <v>Medium</v>
      </c>
      <c r="M412" s="14" t="str">
        <f>IF(Table2[[#This Row],[Remote Ratio]]=0,"No remote",IF(Table2[[#This Row],[Remote Ratio]]=50,"Partially remote","Fully Remote"))</f>
        <v>No remote</v>
      </c>
    </row>
    <row r="413" spans="1:13" x14ac:dyDescent="0.25">
      <c r="A413" s="18">
        <v>411</v>
      </c>
      <c r="B413" s="13">
        <v>2022</v>
      </c>
      <c r="C413" s="13" t="str">
        <f>SUBSTITUTE(SUBSTITUTE(SUBSTITUTE(SUBSTITUTE(ds_salaries!C413,"MI","Junior Level/ Mid"),"EN","Entry Level"),"SE","Senior Level/ Intermediate"),"EX","Executive Level/ Director")</f>
        <v>Junior Level/ Mid</v>
      </c>
      <c r="D413" s="14" t="str">
        <f>SUBSTITUTE(SUBSTITUTE(SUBSTITUTE(SUBSTITUTE(ds_salaries!D413,"PT","Part Time"),"FT","Full Time"),"CT","Contract"),"FL","Freelance")</f>
        <v>Full Time</v>
      </c>
      <c r="E413" s="13" t="s">
        <v>13</v>
      </c>
      <c r="F413" s="13">
        <v>35000</v>
      </c>
      <c r="G413" s="13" t="s">
        <v>23</v>
      </c>
      <c r="H413" s="13">
        <v>45807</v>
      </c>
      <c r="I413" s="13" t="s">
        <v>24</v>
      </c>
      <c r="J413" s="13">
        <v>0</v>
      </c>
      <c r="K413" s="13" t="s">
        <v>24</v>
      </c>
      <c r="L413" s="19" t="str">
        <f>SUBSTITUTE(SUBSTITUTE(SUBSTITUTE(ds_salaries!L413,"L","Large"),"S","Small"),"M","Medium")</f>
        <v>Medium</v>
      </c>
      <c r="M413" s="14" t="str">
        <f>IF(Table2[[#This Row],[Remote Ratio]]=0,"No remote",IF(Table2[[#This Row],[Remote Ratio]]=50,"Partially remote","Fully Remote"))</f>
        <v>No remote</v>
      </c>
    </row>
    <row r="414" spans="1:13" x14ac:dyDescent="0.25">
      <c r="A414" s="17">
        <v>412</v>
      </c>
      <c r="B414" s="14">
        <v>2022</v>
      </c>
      <c r="C414" s="13" t="str">
        <f>SUBSTITUTE(SUBSTITUTE(SUBSTITUTE(SUBSTITUTE(ds_salaries!C414,"MI","Junior Level/ Mid"),"EN","Entry Level"),"SE","Senior Level/ Intermediate"),"EX","Executive Level/ Director")</f>
        <v>Junior Level/ Mid</v>
      </c>
      <c r="D414" s="14" t="str">
        <f>SUBSTITUTE(SUBSTITUTE(SUBSTITUTE(SUBSTITUTE(ds_salaries!D414,"PT","Part Time"),"FT","Full Time"),"CT","Contract"),"FL","Freelance")</f>
        <v>Full Time</v>
      </c>
      <c r="E414" s="14" t="s">
        <v>43</v>
      </c>
      <c r="F414" s="14">
        <v>60000</v>
      </c>
      <c r="G414" s="14" t="s">
        <v>14</v>
      </c>
      <c r="H414" s="14">
        <v>65949</v>
      </c>
      <c r="I414" s="14" t="s">
        <v>50</v>
      </c>
      <c r="J414" s="14">
        <v>100</v>
      </c>
      <c r="K414" s="14" t="s">
        <v>50</v>
      </c>
      <c r="L414" s="19" t="str">
        <f>SUBSTITUTE(SUBSTITUTE(SUBSTITUTE(ds_salaries!L414,"L","Large"),"S","Small"),"M","Medium")</f>
        <v>Medium</v>
      </c>
      <c r="M414" s="14" t="str">
        <f>IF(Table2[[#This Row],[Remote Ratio]]=0,"No remote",IF(Table2[[#This Row],[Remote Ratio]]=50,"Partially remote","Fully Remote"))</f>
        <v>Fully Remote</v>
      </c>
    </row>
    <row r="415" spans="1:13" x14ac:dyDescent="0.25">
      <c r="A415" s="18">
        <v>413</v>
      </c>
      <c r="B415" s="13">
        <v>2022</v>
      </c>
      <c r="C415" s="13" t="str">
        <f>SUBSTITUTE(SUBSTITUTE(SUBSTITUTE(SUBSTITUTE(ds_salaries!C415,"MI","Junior Level/ Mid"),"EN","Entry Level"),"SE","Senior Level/ Intermediate"),"EX","Executive Level/ Director")</f>
        <v>Junior Level/ Mid</v>
      </c>
      <c r="D415" s="14" t="str">
        <f>SUBSTITUTE(SUBSTITUTE(SUBSTITUTE(SUBSTITUTE(ds_salaries!D415,"PT","Part Time"),"FT","Full Time"),"CT","Contract"),"FL","Freelance")</f>
        <v>Full Time</v>
      </c>
      <c r="E415" s="13" t="s">
        <v>43</v>
      </c>
      <c r="F415" s="13">
        <v>45000</v>
      </c>
      <c r="G415" s="13" t="s">
        <v>14</v>
      </c>
      <c r="H415" s="13">
        <v>49461</v>
      </c>
      <c r="I415" s="13" t="s">
        <v>50</v>
      </c>
      <c r="J415" s="13">
        <v>100</v>
      </c>
      <c r="K415" s="13" t="s">
        <v>50</v>
      </c>
      <c r="L415" s="19" t="str">
        <f>SUBSTITUTE(SUBSTITUTE(SUBSTITUTE(ds_salaries!L415,"L","Large"),"S","Small"),"M","Medium")</f>
        <v>Medium</v>
      </c>
      <c r="M415" s="14" t="str">
        <f>IF(Table2[[#This Row],[Remote Ratio]]=0,"No remote",IF(Table2[[#This Row],[Remote Ratio]]=50,"Partially remote","Fully Remote"))</f>
        <v>Fully Remote</v>
      </c>
    </row>
    <row r="416" spans="1:13" x14ac:dyDescent="0.25">
      <c r="A416" s="17">
        <v>414</v>
      </c>
      <c r="B416" s="14">
        <v>2022</v>
      </c>
      <c r="C416" s="13" t="str">
        <f>SUBSTITUTE(SUBSTITUTE(SUBSTITUTE(SUBSTITUTE(ds_salaries!C416,"MI","Junior Level/ Mid"),"EN","Entry Level"),"SE","Senior Level/ Intermediate"),"EX","Executive Level/ Director")</f>
        <v>Junior Level/ Mid</v>
      </c>
      <c r="D416" s="14" t="str">
        <f>SUBSTITUTE(SUBSTITUTE(SUBSTITUTE(SUBSTITUTE(ds_salaries!D416,"PT","Part Time"),"FT","Full Time"),"CT","Contract"),"FL","Freelance")</f>
        <v>Full Time</v>
      </c>
      <c r="E416" s="14" t="s">
        <v>43</v>
      </c>
      <c r="F416" s="14">
        <v>60000</v>
      </c>
      <c r="G416" s="14" t="s">
        <v>23</v>
      </c>
      <c r="H416" s="14">
        <v>78526</v>
      </c>
      <c r="I416" s="14" t="s">
        <v>24</v>
      </c>
      <c r="J416" s="14">
        <v>100</v>
      </c>
      <c r="K416" s="14" t="s">
        <v>24</v>
      </c>
      <c r="L416" s="19" t="str">
        <f>SUBSTITUTE(SUBSTITUTE(SUBSTITUTE(ds_salaries!L416,"L","Large"),"S","Small"),"M","Medium")</f>
        <v>Medium</v>
      </c>
      <c r="M416" s="14" t="str">
        <f>IF(Table2[[#This Row],[Remote Ratio]]=0,"No remote",IF(Table2[[#This Row],[Remote Ratio]]=50,"Partially remote","Fully Remote"))</f>
        <v>Fully Remote</v>
      </c>
    </row>
    <row r="417" spans="1:13" x14ac:dyDescent="0.25">
      <c r="A417" s="18">
        <v>415</v>
      </c>
      <c r="B417" s="13">
        <v>2022</v>
      </c>
      <c r="C417" s="13" t="str">
        <f>SUBSTITUTE(SUBSTITUTE(SUBSTITUTE(SUBSTITUTE(ds_salaries!C417,"MI","Junior Level/ Mid"),"EN","Entry Level"),"SE","Senior Level/ Intermediate"),"EX","Executive Level/ Director")</f>
        <v>Junior Level/ Mid</v>
      </c>
      <c r="D417" s="14" t="str">
        <f>SUBSTITUTE(SUBSTITUTE(SUBSTITUTE(SUBSTITUTE(ds_salaries!D417,"PT","Part Time"),"FT","Full Time"),"CT","Contract"),"FL","Freelance")</f>
        <v>Full Time</v>
      </c>
      <c r="E417" s="13" t="s">
        <v>43</v>
      </c>
      <c r="F417" s="13">
        <v>45000</v>
      </c>
      <c r="G417" s="13" t="s">
        <v>23</v>
      </c>
      <c r="H417" s="13">
        <v>58894</v>
      </c>
      <c r="I417" s="13" t="s">
        <v>24</v>
      </c>
      <c r="J417" s="13">
        <v>100</v>
      </c>
      <c r="K417" s="13" t="s">
        <v>24</v>
      </c>
      <c r="L417" s="19" t="str">
        <f>SUBSTITUTE(SUBSTITUTE(SUBSTITUTE(ds_salaries!L417,"L","Large"),"S","Small"),"M","Medium")</f>
        <v>Medium</v>
      </c>
      <c r="M417" s="14" t="str">
        <f>IF(Table2[[#This Row],[Remote Ratio]]=0,"No remote",IF(Table2[[#This Row],[Remote Ratio]]=50,"Partially remote","Fully Remote"))</f>
        <v>Fully Remote</v>
      </c>
    </row>
    <row r="418" spans="1:13" x14ac:dyDescent="0.25">
      <c r="A418" s="17">
        <v>416</v>
      </c>
      <c r="B418" s="14">
        <v>2022</v>
      </c>
      <c r="C418" s="13" t="str">
        <f>SUBSTITUTE(SUBSTITUTE(SUBSTITUTE(SUBSTITUTE(ds_salaries!C418,"MI","Junior Level/ Mid"),"EN","Entry Level"),"SE","Senior Level/ Intermediate"),"EX","Executive Level/ Director")</f>
        <v>Senior Level/ Intermediate</v>
      </c>
      <c r="D418" s="14" t="str">
        <f>SUBSTITUTE(SUBSTITUTE(SUBSTITUTE(SUBSTITUTE(ds_salaries!D418,"PT","Part Time"),"FT","Full Time"),"CT","Contract"),"FL","Freelance")</f>
        <v>Full Time</v>
      </c>
      <c r="E418" s="14" t="s">
        <v>13</v>
      </c>
      <c r="F418" s="14">
        <v>260000</v>
      </c>
      <c r="G418" s="14" t="s">
        <v>19</v>
      </c>
      <c r="H418" s="14">
        <v>260000</v>
      </c>
      <c r="I418" s="14" t="s">
        <v>29</v>
      </c>
      <c r="J418" s="14">
        <v>100</v>
      </c>
      <c r="K418" s="14" t="s">
        <v>29</v>
      </c>
      <c r="L418" s="19" t="str">
        <f>SUBSTITUTE(SUBSTITUTE(SUBSTITUTE(ds_salaries!L418,"L","Large"),"S","Small"),"M","Medium")</f>
        <v>Medium</v>
      </c>
      <c r="M418" s="14" t="str">
        <f>IF(Table2[[#This Row],[Remote Ratio]]=0,"No remote",IF(Table2[[#This Row],[Remote Ratio]]=50,"Partially remote","Fully Remote"))</f>
        <v>Fully Remote</v>
      </c>
    </row>
    <row r="419" spans="1:13" x14ac:dyDescent="0.25">
      <c r="A419" s="18">
        <v>417</v>
      </c>
      <c r="B419" s="13">
        <v>2022</v>
      </c>
      <c r="C419" s="13" t="str">
        <f>SUBSTITUTE(SUBSTITUTE(SUBSTITUTE(SUBSTITUTE(ds_salaries!C419,"MI","Junior Level/ Mid"),"EN","Entry Level"),"SE","Senior Level/ Intermediate"),"EX","Executive Level/ Director")</f>
        <v>Senior Level/ Intermediate</v>
      </c>
      <c r="D419" s="14" t="str">
        <f>SUBSTITUTE(SUBSTITUTE(SUBSTITUTE(SUBSTITUTE(ds_salaries!D419,"PT","Part Time"),"FT","Full Time"),"CT","Contract"),"FL","Freelance")</f>
        <v>Full Time</v>
      </c>
      <c r="E419" s="13" t="s">
        <v>95</v>
      </c>
      <c r="F419" s="13">
        <v>60000</v>
      </c>
      <c r="G419" s="13" t="s">
        <v>19</v>
      </c>
      <c r="H419" s="13">
        <v>60000</v>
      </c>
      <c r="I419" s="13" t="s">
        <v>134</v>
      </c>
      <c r="J419" s="13">
        <v>100</v>
      </c>
      <c r="K419" s="13" t="s">
        <v>58</v>
      </c>
      <c r="L419" s="19" t="str">
        <f>SUBSTITUTE(SUBSTITUTE(SUBSTITUTE(ds_salaries!L419,"L","Large"),"S","Small"),"M","Medium")</f>
        <v>Large</v>
      </c>
      <c r="M419" s="14" t="str">
        <f>IF(Table2[[#This Row],[Remote Ratio]]=0,"No remote",IF(Table2[[#This Row],[Remote Ratio]]=50,"Partially remote","Fully Remote"))</f>
        <v>Fully Remote</v>
      </c>
    </row>
    <row r="420" spans="1:13" x14ac:dyDescent="0.25">
      <c r="A420" s="17">
        <v>418</v>
      </c>
      <c r="B420" s="14">
        <v>2022</v>
      </c>
      <c r="C420" s="13" t="str">
        <f>SUBSTITUTE(SUBSTITUTE(SUBSTITUTE(SUBSTITUTE(ds_salaries!C420,"MI","Junior Level/ Mid"),"EN","Entry Level"),"SE","Senior Level/ Intermediate"),"EX","Executive Level/ Director")</f>
        <v>Junior Level/ Mid</v>
      </c>
      <c r="D420" s="14" t="str">
        <f>SUBSTITUTE(SUBSTITUTE(SUBSTITUTE(SUBSTITUTE(ds_salaries!D420,"PT","Part Time"),"FT","Full Time"),"CT","Contract"),"FL","Freelance")</f>
        <v>Full Time</v>
      </c>
      <c r="E420" s="14" t="s">
        <v>43</v>
      </c>
      <c r="F420" s="14">
        <v>63900</v>
      </c>
      <c r="G420" s="14" t="s">
        <v>19</v>
      </c>
      <c r="H420" s="14">
        <v>63900</v>
      </c>
      <c r="I420" s="14" t="s">
        <v>29</v>
      </c>
      <c r="J420" s="14">
        <v>0</v>
      </c>
      <c r="K420" s="14" t="s">
        <v>29</v>
      </c>
      <c r="L420" s="19" t="str">
        <f>SUBSTITUTE(SUBSTITUTE(SUBSTITUTE(ds_salaries!L420,"L","Large"),"S","Small"),"M","Medium")</f>
        <v>Medium</v>
      </c>
      <c r="M420" s="14" t="str">
        <f>IF(Table2[[#This Row],[Remote Ratio]]=0,"No remote",IF(Table2[[#This Row],[Remote Ratio]]=50,"Partially remote","Fully Remote"))</f>
        <v>No remote</v>
      </c>
    </row>
    <row r="421" spans="1:13" x14ac:dyDescent="0.25">
      <c r="A421" s="18">
        <v>419</v>
      </c>
      <c r="B421" s="13">
        <v>2022</v>
      </c>
      <c r="C421" s="13" t="str">
        <f>SUBSTITUTE(SUBSTITUTE(SUBSTITUTE(SUBSTITUTE(ds_salaries!C421,"MI","Junior Level/ Mid"),"EN","Entry Level"),"SE","Senior Level/ Intermediate"),"EX","Executive Level/ Director")</f>
        <v>Junior Level/ Mid</v>
      </c>
      <c r="D421" s="14" t="str">
        <f>SUBSTITUTE(SUBSTITUTE(SUBSTITUTE(SUBSTITUTE(ds_salaries!D421,"PT","Part Time"),"FT","Full Time"),"CT","Contract"),"FL","Freelance")</f>
        <v>Full Time</v>
      </c>
      <c r="E421" s="13" t="s">
        <v>18</v>
      </c>
      <c r="F421" s="13">
        <v>160000</v>
      </c>
      <c r="G421" s="13" t="s">
        <v>19</v>
      </c>
      <c r="H421" s="13">
        <v>160000</v>
      </c>
      <c r="I421" s="13" t="s">
        <v>29</v>
      </c>
      <c r="J421" s="13">
        <v>100</v>
      </c>
      <c r="K421" s="13" t="s">
        <v>29</v>
      </c>
      <c r="L421" s="19" t="str">
        <f>SUBSTITUTE(SUBSTITUTE(SUBSTITUTE(ds_salaries!L421,"L","Large"),"S","Small"),"M","Medium")</f>
        <v>Large</v>
      </c>
      <c r="M421" s="14" t="str">
        <f>IF(Table2[[#This Row],[Remote Ratio]]=0,"No remote",IF(Table2[[#This Row],[Remote Ratio]]=50,"Partially remote","Fully Remote"))</f>
        <v>Fully Remote</v>
      </c>
    </row>
    <row r="422" spans="1:13" x14ac:dyDescent="0.25">
      <c r="A422" s="17">
        <v>420</v>
      </c>
      <c r="B422" s="14">
        <v>2022</v>
      </c>
      <c r="C422" s="13" t="str">
        <f>SUBSTITUTE(SUBSTITUTE(SUBSTITUTE(SUBSTITUTE(ds_salaries!C422,"MI","Junior Level/ Mid"),"EN","Entry Level"),"SE","Senior Level/ Intermediate"),"EX","Executive Level/ Director")</f>
        <v>Junior Level/ Mid</v>
      </c>
      <c r="D422" s="14" t="str">
        <f>SUBSTITUTE(SUBSTITUTE(SUBSTITUTE(SUBSTITUTE(ds_salaries!D422,"PT","Part Time"),"FT","Full Time"),"CT","Contract"),"FL","Freelance")</f>
        <v>Full Time</v>
      </c>
      <c r="E422" s="14" t="s">
        <v>18</v>
      </c>
      <c r="F422" s="14">
        <v>112300</v>
      </c>
      <c r="G422" s="14" t="s">
        <v>19</v>
      </c>
      <c r="H422" s="14">
        <v>112300</v>
      </c>
      <c r="I422" s="14" t="s">
        <v>29</v>
      </c>
      <c r="J422" s="14">
        <v>100</v>
      </c>
      <c r="K422" s="14" t="s">
        <v>29</v>
      </c>
      <c r="L422" s="19" t="str">
        <f>SUBSTITUTE(SUBSTITUTE(SUBSTITUTE(ds_salaries!L422,"L","Large"),"S","Small"),"M","Medium")</f>
        <v>Large</v>
      </c>
      <c r="M422" s="14" t="str">
        <f>IF(Table2[[#This Row],[Remote Ratio]]=0,"No remote",IF(Table2[[#This Row],[Remote Ratio]]=50,"Partially remote","Fully Remote"))</f>
        <v>Fully Remote</v>
      </c>
    </row>
    <row r="423" spans="1:13" x14ac:dyDescent="0.25">
      <c r="A423" s="18">
        <v>421</v>
      </c>
      <c r="B423" s="13">
        <v>2022</v>
      </c>
      <c r="C423" s="13" t="str">
        <f>SUBSTITUTE(SUBSTITUTE(SUBSTITUTE(SUBSTITUTE(ds_salaries!C423,"MI","Junior Level/ Mid"),"EN","Entry Level"),"SE","Senior Level/ Intermediate"),"EX","Executive Level/ Director")</f>
        <v>Junior Level/ Mid</v>
      </c>
      <c r="D423" s="14" t="str">
        <f>SUBSTITUTE(SUBSTITUTE(SUBSTITUTE(SUBSTITUTE(ds_salaries!D423,"PT","Part Time"),"FT","Full Time"),"CT","Contract"),"FL","Freelance")</f>
        <v>Full Time</v>
      </c>
      <c r="E423" s="13" t="s">
        <v>79</v>
      </c>
      <c r="F423" s="13">
        <v>241000</v>
      </c>
      <c r="G423" s="13" t="s">
        <v>19</v>
      </c>
      <c r="H423" s="13">
        <v>241000</v>
      </c>
      <c r="I423" s="13" t="s">
        <v>29</v>
      </c>
      <c r="J423" s="13">
        <v>100</v>
      </c>
      <c r="K423" s="13" t="s">
        <v>29</v>
      </c>
      <c r="L423" s="19" t="str">
        <f>SUBSTITUTE(SUBSTITUTE(SUBSTITUTE(ds_salaries!L423,"L","Large"),"S","Small"),"M","Medium")</f>
        <v>Medium</v>
      </c>
      <c r="M423" s="14" t="str">
        <f>IF(Table2[[#This Row],[Remote Ratio]]=0,"No remote",IF(Table2[[#This Row],[Remote Ratio]]=50,"Partially remote","Fully Remote"))</f>
        <v>Fully Remote</v>
      </c>
    </row>
    <row r="424" spans="1:13" x14ac:dyDescent="0.25">
      <c r="A424" s="17">
        <v>422</v>
      </c>
      <c r="B424" s="14">
        <v>2022</v>
      </c>
      <c r="C424" s="13" t="str">
        <f>SUBSTITUTE(SUBSTITUTE(SUBSTITUTE(SUBSTITUTE(ds_salaries!C424,"MI","Junior Level/ Mid"),"EN","Entry Level"),"SE","Senior Level/ Intermediate"),"EX","Executive Level/ Director")</f>
        <v>Junior Level/ Mid</v>
      </c>
      <c r="D424" s="14" t="str">
        <f>SUBSTITUTE(SUBSTITUTE(SUBSTITUTE(SUBSTITUTE(ds_salaries!D424,"PT","Part Time"),"FT","Full Time"),"CT","Contract"),"FL","Freelance")</f>
        <v>Full Time</v>
      </c>
      <c r="E424" s="14" t="s">
        <v>79</v>
      </c>
      <c r="F424" s="14">
        <v>159000</v>
      </c>
      <c r="G424" s="14" t="s">
        <v>19</v>
      </c>
      <c r="H424" s="14">
        <v>159000</v>
      </c>
      <c r="I424" s="14" t="s">
        <v>29</v>
      </c>
      <c r="J424" s="14">
        <v>100</v>
      </c>
      <c r="K424" s="14" t="s">
        <v>29</v>
      </c>
      <c r="L424" s="19" t="str">
        <f>SUBSTITUTE(SUBSTITUTE(SUBSTITUTE(ds_salaries!L424,"L","Large"),"S","Small"),"M","Medium")</f>
        <v>Medium</v>
      </c>
      <c r="M424" s="14" t="str">
        <f>IF(Table2[[#This Row],[Remote Ratio]]=0,"No remote",IF(Table2[[#This Row],[Remote Ratio]]=50,"Partially remote","Fully Remote"))</f>
        <v>Fully Remote</v>
      </c>
    </row>
    <row r="425" spans="1:13" x14ac:dyDescent="0.25">
      <c r="A425" s="18">
        <v>423</v>
      </c>
      <c r="B425" s="13">
        <v>2022</v>
      </c>
      <c r="C425" s="13" t="str">
        <f>SUBSTITUTE(SUBSTITUTE(SUBSTITUTE(SUBSTITUTE(ds_salaries!C425,"MI","Junior Level/ Mid"),"EN","Entry Level"),"SE","Senior Level/ Intermediate"),"EX","Executive Level/ Director")</f>
        <v>Senior Level/ Intermediate</v>
      </c>
      <c r="D425" s="14" t="str">
        <f>SUBSTITUTE(SUBSTITUTE(SUBSTITUTE(SUBSTITUTE(ds_salaries!D425,"PT","Part Time"),"FT","Full Time"),"CT","Contract"),"FL","Freelance")</f>
        <v>Full Time</v>
      </c>
      <c r="E425" s="13" t="s">
        <v>13</v>
      </c>
      <c r="F425" s="13">
        <v>180000</v>
      </c>
      <c r="G425" s="13" t="s">
        <v>19</v>
      </c>
      <c r="H425" s="13">
        <v>180000</v>
      </c>
      <c r="I425" s="13" t="s">
        <v>29</v>
      </c>
      <c r="J425" s="13">
        <v>0</v>
      </c>
      <c r="K425" s="13" t="s">
        <v>29</v>
      </c>
      <c r="L425" s="19" t="str">
        <f>SUBSTITUTE(SUBSTITUTE(SUBSTITUTE(ds_salaries!L425,"L","Large"),"S","Small"),"M","Medium")</f>
        <v>Medium</v>
      </c>
      <c r="M425" s="14" t="str">
        <f>IF(Table2[[#This Row],[Remote Ratio]]=0,"No remote",IF(Table2[[#This Row],[Remote Ratio]]=50,"Partially remote","Fully Remote"))</f>
        <v>No remote</v>
      </c>
    </row>
    <row r="426" spans="1:13" x14ac:dyDescent="0.25">
      <c r="A426" s="17">
        <v>424</v>
      </c>
      <c r="B426" s="14">
        <v>2022</v>
      </c>
      <c r="C426" s="13" t="str">
        <f>SUBSTITUTE(SUBSTITUTE(SUBSTITUTE(SUBSTITUTE(ds_salaries!C426,"MI","Junior Level/ Mid"),"EN","Entry Level"),"SE","Senior Level/ Intermediate"),"EX","Executive Level/ Director")</f>
        <v>Senior Level/ Intermediate</v>
      </c>
      <c r="D426" s="14" t="str">
        <f>SUBSTITUTE(SUBSTITUTE(SUBSTITUTE(SUBSTITUTE(ds_salaries!D426,"PT","Part Time"),"FT","Full Time"),"CT","Contract"),"FL","Freelance")</f>
        <v>Full Time</v>
      </c>
      <c r="E426" s="14" t="s">
        <v>13</v>
      </c>
      <c r="F426" s="14">
        <v>80000</v>
      </c>
      <c r="G426" s="14" t="s">
        <v>19</v>
      </c>
      <c r="H426" s="14">
        <v>80000</v>
      </c>
      <c r="I426" s="14" t="s">
        <v>29</v>
      </c>
      <c r="J426" s="14">
        <v>0</v>
      </c>
      <c r="K426" s="14" t="s">
        <v>29</v>
      </c>
      <c r="L426" s="19" t="str">
        <f>SUBSTITUTE(SUBSTITUTE(SUBSTITUTE(ds_salaries!L426,"L","Large"),"S","Small"),"M","Medium")</f>
        <v>Medium</v>
      </c>
      <c r="M426" s="14" t="str">
        <f>IF(Table2[[#This Row],[Remote Ratio]]=0,"No remote",IF(Table2[[#This Row],[Remote Ratio]]=50,"Partially remote","Fully Remote"))</f>
        <v>No remote</v>
      </c>
    </row>
    <row r="427" spans="1:13" x14ac:dyDescent="0.25">
      <c r="A427" s="18">
        <v>425</v>
      </c>
      <c r="B427" s="13">
        <v>2022</v>
      </c>
      <c r="C427" s="13" t="str">
        <f>SUBSTITUTE(SUBSTITUTE(SUBSTITUTE(SUBSTITUTE(ds_salaries!C427,"MI","Junior Level/ Mid"),"EN","Entry Level"),"SE","Senior Level/ Intermediate"),"EX","Executive Level/ Director")</f>
        <v>Junior Level/ Mid</v>
      </c>
      <c r="D427" s="14" t="str">
        <f>SUBSTITUTE(SUBSTITUTE(SUBSTITUTE(SUBSTITUTE(ds_salaries!D427,"PT","Part Time"),"FT","Full Time"),"CT","Contract"),"FL","Freelance")</f>
        <v>Full Time</v>
      </c>
      <c r="E427" s="13" t="s">
        <v>43</v>
      </c>
      <c r="F427" s="13">
        <v>82900</v>
      </c>
      <c r="G427" s="13" t="s">
        <v>19</v>
      </c>
      <c r="H427" s="13">
        <v>82900</v>
      </c>
      <c r="I427" s="13" t="s">
        <v>29</v>
      </c>
      <c r="J427" s="13">
        <v>0</v>
      </c>
      <c r="K427" s="13" t="s">
        <v>29</v>
      </c>
      <c r="L427" s="19" t="str">
        <f>SUBSTITUTE(SUBSTITUTE(SUBSTITUTE(ds_salaries!L427,"L","Large"),"S","Small"),"M","Medium")</f>
        <v>Medium</v>
      </c>
      <c r="M427" s="14" t="str">
        <f>IF(Table2[[#This Row],[Remote Ratio]]=0,"No remote",IF(Table2[[#This Row],[Remote Ratio]]=50,"Partially remote","Fully Remote"))</f>
        <v>No remote</v>
      </c>
    </row>
    <row r="428" spans="1:13" x14ac:dyDescent="0.25">
      <c r="A428" s="17">
        <v>426</v>
      </c>
      <c r="B428" s="14">
        <v>2022</v>
      </c>
      <c r="C428" s="13" t="str">
        <f>SUBSTITUTE(SUBSTITUTE(SUBSTITUTE(SUBSTITUTE(ds_salaries!C428,"MI","Junior Level/ Mid"),"EN","Entry Level"),"SE","Senior Level/ Intermediate"),"EX","Executive Level/ Director")</f>
        <v>Senior Level/ Intermediate</v>
      </c>
      <c r="D428" s="14" t="str">
        <f>SUBSTITUTE(SUBSTITUTE(SUBSTITUTE(SUBSTITUTE(ds_salaries!D428,"PT","Part Time"),"FT","Full Time"),"CT","Contract"),"FL","Freelance")</f>
        <v>Full Time</v>
      </c>
      <c r="E428" s="14" t="s">
        <v>43</v>
      </c>
      <c r="F428" s="14">
        <v>100800</v>
      </c>
      <c r="G428" s="14" t="s">
        <v>19</v>
      </c>
      <c r="H428" s="14">
        <v>100800</v>
      </c>
      <c r="I428" s="14" t="s">
        <v>29</v>
      </c>
      <c r="J428" s="14">
        <v>100</v>
      </c>
      <c r="K428" s="14" t="s">
        <v>29</v>
      </c>
      <c r="L428" s="19" t="str">
        <f>SUBSTITUTE(SUBSTITUTE(SUBSTITUTE(ds_salaries!L428,"L","Large"),"S","Small"),"M","Medium")</f>
        <v>Large</v>
      </c>
      <c r="M428" s="14" t="str">
        <f>IF(Table2[[#This Row],[Remote Ratio]]=0,"No remote",IF(Table2[[#This Row],[Remote Ratio]]=50,"Partially remote","Fully Remote"))</f>
        <v>Fully Remote</v>
      </c>
    </row>
    <row r="429" spans="1:13" x14ac:dyDescent="0.25">
      <c r="A429" s="18">
        <v>427</v>
      </c>
      <c r="B429" s="13">
        <v>2022</v>
      </c>
      <c r="C429" s="13" t="str">
        <f>SUBSTITUTE(SUBSTITUTE(SUBSTITUTE(SUBSTITUTE(ds_salaries!C429,"MI","Junior Level/ Mid"),"EN","Entry Level"),"SE","Senior Level/ Intermediate"),"EX","Executive Level/ Director")</f>
        <v>Junior Level/ Mid</v>
      </c>
      <c r="D429" s="14" t="str">
        <f>SUBSTITUTE(SUBSTITUTE(SUBSTITUTE(SUBSTITUTE(ds_salaries!D429,"PT","Part Time"),"FT","Full Time"),"CT","Contract"),"FL","Freelance")</f>
        <v>Full Time</v>
      </c>
      <c r="E429" s="13" t="s">
        <v>43</v>
      </c>
      <c r="F429" s="13">
        <v>45000</v>
      </c>
      <c r="G429" s="13" t="s">
        <v>14</v>
      </c>
      <c r="H429" s="13">
        <v>49461</v>
      </c>
      <c r="I429" s="13" t="s">
        <v>67</v>
      </c>
      <c r="J429" s="13">
        <v>100</v>
      </c>
      <c r="K429" s="13" t="s">
        <v>67</v>
      </c>
      <c r="L429" s="19" t="str">
        <f>SUBSTITUTE(SUBSTITUTE(SUBSTITUTE(ds_salaries!L429,"L","Large"),"S","Small"),"M","Medium")</f>
        <v>Medium</v>
      </c>
      <c r="M429" s="14" t="str">
        <f>IF(Table2[[#This Row],[Remote Ratio]]=0,"No remote",IF(Table2[[#This Row],[Remote Ratio]]=50,"Partially remote","Fully Remote"))</f>
        <v>Fully Remote</v>
      </c>
    </row>
    <row r="430" spans="1:13" x14ac:dyDescent="0.25">
      <c r="A430" s="17">
        <v>428</v>
      </c>
      <c r="B430" s="14">
        <v>2022</v>
      </c>
      <c r="C430" s="13" t="str">
        <f>SUBSTITUTE(SUBSTITUTE(SUBSTITUTE(SUBSTITUTE(ds_salaries!C430,"MI","Junior Level/ Mid"),"EN","Entry Level"),"SE","Senior Level/ Intermediate"),"EX","Executive Level/ Director")</f>
        <v>Senior Level/ Intermediate</v>
      </c>
      <c r="D430" s="14" t="str">
        <f>SUBSTITUTE(SUBSTITUTE(SUBSTITUTE(SUBSTITUTE(ds_salaries!D430,"PT","Part Time"),"FT","Full Time"),"CT","Contract"),"FL","Freelance")</f>
        <v>Full Time</v>
      </c>
      <c r="E430" s="14" t="s">
        <v>13</v>
      </c>
      <c r="F430" s="14">
        <v>140400</v>
      </c>
      <c r="G430" s="14" t="s">
        <v>19</v>
      </c>
      <c r="H430" s="14">
        <v>140400</v>
      </c>
      <c r="I430" s="14" t="s">
        <v>29</v>
      </c>
      <c r="J430" s="14">
        <v>0</v>
      </c>
      <c r="K430" s="14" t="s">
        <v>29</v>
      </c>
      <c r="L430" s="19" t="str">
        <f>SUBSTITUTE(SUBSTITUTE(SUBSTITUTE(ds_salaries!L430,"L","Large"),"S","Small"),"M","Medium")</f>
        <v>Large</v>
      </c>
      <c r="M430" s="14" t="str">
        <f>IF(Table2[[#This Row],[Remote Ratio]]=0,"No remote",IF(Table2[[#This Row],[Remote Ratio]]=50,"Partially remote","Fully Remote"))</f>
        <v>No remote</v>
      </c>
    </row>
    <row r="431" spans="1:13" x14ac:dyDescent="0.25">
      <c r="A431" s="18">
        <v>429</v>
      </c>
      <c r="B431" s="13">
        <v>2022</v>
      </c>
      <c r="C431" s="13" t="str">
        <f>SUBSTITUTE(SUBSTITUTE(SUBSTITUTE(SUBSTITUTE(ds_salaries!C431,"MI","Junior Level/ Mid"),"EN","Entry Level"),"SE","Senior Level/ Intermediate"),"EX","Executive Level/ Director")</f>
        <v>Junior Level/ Mid</v>
      </c>
      <c r="D431" s="14" t="str">
        <f>SUBSTITUTE(SUBSTITUTE(SUBSTITUTE(SUBSTITUTE(ds_salaries!D431,"PT","Part Time"),"FT","Full Time"),"CT","Contract"),"FL","Freelance")</f>
        <v>Full Time</v>
      </c>
      <c r="E431" s="13" t="s">
        <v>31</v>
      </c>
      <c r="F431" s="13">
        <v>30000</v>
      </c>
      <c r="G431" s="13" t="s">
        <v>23</v>
      </c>
      <c r="H431" s="13">
        <v>39263</v>
      </c>
      <c r="I431" s="13" t="s">
        <v>24</v>
      </c>
      <c r="J431" s="13">
        <v>100</v>
      </c>
      <c r="K431" s="13" t="s">
        <v>24</v>
      </c>
      <c r="L431" s="19" t="str">
        <f>SUBSTITUTE(SUBSTITUTE(SUBSTITUTE(ds_salaries!L431,"L","Large"),"S","Small"),"M","Medium")</f>
        <v>Medium</v>
      </c>
      <c r="M431" s="14" t="str">
        <f>IF(Table2[[#This Row],[Remote Ratio]]=0,"No remote",IF(Table2[[#This Row],[Remote Ratio]]=50,"Partially remote","Fully Remote"))</f>
        <v>Fully Remote</v>
      </c>
    </row>
    <row r="432" spans="1:13" x14ac:dyDescent="0.25">
      <c r="A432" s="17">
        <v>430</v>
      </c>
      <c r="B432" s="14">
        <v>2022</v>
      </c>
      <c r="C432" s="13" t="str">
        <f>SUBSTITUTE(SUBSTITUTE(SUBSTITUTE(SUBSTITUTE(ds_salaries!C432,"MI","Junior Level/ Mid"),"EN","Entry Level"),"SE","Senior Level/ Intermediate"),"EX","Executive Level/ Director")</f>
        <v>Junior Level/ Mid</v>
      </c>
      <c r="D432" s="14" t="str">
        <f>SUBSTITUTE(SUBSTITUTE(SUBSTITUTE(SUBSTITUTE(ds_salaries!D432,"PT","Part Time"),"FT","Full Time"),"CT","Contract"),"FL","Freelance")</f>
        <v>Full Time</v>
      </c>
      <c r="E432" s="14" t="s">
        <v>31</v>
      </c>
      <c r="F432" s="14">
        <v>40000</v>
      </c>
      <c r="G432" s="14" t="s">
        <v>14</v>
      </c>
      <c r="H432" s="14">
        <v>43966</v>
      </c>
      <c r="I432" s="14" t="s">
        <v>67</v>
      </c>
      <c r="J432" s="14">
        <v>100</v>
      </c>
      <c r="K432" s="14" t="s">
        <v>67</v>
      </c>
      <c r="L432" s="19" t="str">
        <f>SUBSTITUTE(SUBSTITUTE(SUBSTITUTE(ds_salaries!L432,"L","Large"),"S","Small"),"M","Medium")</f>
        <v>Medium</v>
      </c>
      <c r="M432" s="14" t="str">
        <f>IF(Table2[[#This Row],[Remote Ratio]]=0,"No remote",IF(Table2[[#This Row],[Remote Ratio]]=50,"Partially remote","Fully Remote"))</f>
        <v>Fully Remote</v>
      </c>
    </row>
    <row r="433" spans="1:13" x14ac:dyDescent="0.25">
      <c r="A433" s="18">
        <v>431</v>
      </c>
      <c r="B433" s="13">
        <v>2022</v>
      </c>
      <c r="C433" s="13" t="str">
        <f>SUBSTITUTE(SUBSTITUTE(SUBSTITUTE(SUBSTITUTE(ds_salaries!C433,"MI","Junior Level/ Mid"),"EN","Entry Level"),"SE","Senior Level/ Intermediate"),"EX","Executive Level/ Director")</f>
        <v>Junior Level/ Mid</v>
      </c>
      <c r="D433" s="14" t="str">
        <f>SUBSTITUTE(SUBSTITUTE(SUBSTITUTE(SUBSTITUTE(ds_salaries!D433,"PT","Part Time"),"FT","Full Time"),"CT","Contract"),"FL","Freelance")</f>
        <v>Full Time</v>
      </c>
      <c r="E433" s="13" t="s">
        <v>31</v>
      </c>
      <c r="F433" s="13">
        <v>30000</v>
      </c>
      <c r="G433" s="13" t="s">
        <v>14</v>
      </c>
      <c r="H433" s="13">
        <v>32974</v>
      </c>
      <c r="I433" s="13" t="s">
        <v>67</v>
      </c>
      <c r="J433" s="13">
        <v>100</v>
      </c>
      <c r="K433" s="13" t="s">
        <v>67</v>
      </c>
      <c r="L433" s="19" t="str">
        <f>SUBSTITUTE(SUBSTITUTE(SUBSTITUTE(ds_salaries!L433,"L","Large"),"S","Small"),"M","Medium")</f>
        <v>Medium</v>
      </c>
      <c r="M433" s="14" t="str">
        <f>IF(Table2[[#This Row],[Remote Ratio]]=0,"No remote",IF(Table2[[#This Row],[Remote Ratio]]=50,"Partially remote","Fully Remote"))</f>
        <v>Fully Remote</v>
      </c>
    </row>
    <row r="434" spans="1:13" x14ac:dyDescent="0.25">
      <c r="A434" s="17">
        <v>432</v>
      </c>
      <c r="B434" s="14">
        <v>2022</v>
      </c>
      <c r="C434" s="13" t="str">
        <f>SUBSTITUTE(SUBSTITUTE(SUBSTITUTE(SUBSTITUTE(ds_salaries!C434,"MI","Junior Level/ Mid"),"EN","Entry Level"),"SE","Senior Level/ Intermediate"),"EX","Executive Level/ Director")</f>
        <v>Junior Level/ Mid</v>
      </c>
      <c r="D434" s="14" t="str">
        <f>SUBSTITUTE(SUBSTITUTE(SUBSTITUTE(SUBSTITUTE(ds_salaries!D434,"PT","Part Time"),"FT","Full Time"),"CT","Contract"),"FL","Freelance")</f>
        <v>Full Time</v>
      </c>
      <c r="E434" s="14" t="s">
        <v>43</v>
      </c>
      <c r="F434" s="14">
        <v>80000</v>
      </c>
      <c r="G434" s="14" t="s">
        <v>14</v>
      </c>
      <c r="H434" s="14">
        <v>87932</v>
      </c>
      <c r="I434" s="14" t="s">
        <v>67</v>
      </c>
      <c r="J434" s="14">
        <v>100</v>
      </c>
      <c r="K434" s="14" t="s">
        <v>67</v>
      </c>
      <c r="L434" s="19" t="str">
        <f>SUBSTITUTE(SUBSTITUTE(SUBSTITUTE(ds_salaries!L434,"L","Large"),"S","Small"),"M","Medium")</f>
        <v>Medium</v>
      </c>
      <c r="M434" s="14" t="str">
        <f>IF(Table2[[#This Row],[Remote Ratio]]=0,"No remote",IF(Table2[[#This Row],[Remote Ratio]]=50,"Partially remote","Fully Remote"))</f>
        <v>Fully Remote</v>
      </c>
    </row>
    <row r="435" spans="1:13" x14ac:dyDescent="0.25">
      <c r="A435" s="18">
        <v>433</v>
      </c>
      <c r="B435" s="13">
        <v>2022</v>
      </c>
      <c r="C435" s="13" t="str">
        <f>SUBSTITUTE(SUBSTITUTE(SUBSTITUTE(SUBSTITUTE(ds_salaries!C435,"MI","Junior Level/ Mid"),"EN","Entry Level"),"SE","Senior Level/ Intermediate"),"EX","Executive Level/ Director")</f>
        <v>Junior Level/ Mid</v>
      </c>
      <c r="D435" s="14" t="str">
        <f>SUBSTITUTE(SUBSTITUTE(SUBSTITUTE(SUBSTITUTE(ds_salaries!D435,"PT","Part Time"),"FT","Full Time"),"CT","Contract"),"FL","Freelance")</f>
        <v>Full Time</v>
      </c>
      <c r="E435" s="13" t="s">
        <v>43</v>
      </c>
      <c r="F435" s="13">
        <v>70000</v>
      </c>
      <c r="G435" s="13" t="s">
        <v>14</v>
      </c>
      <c r="H435" s="13">
        <v>76940</v>
      </c>
      <c r="I435" s="13" t="s">
        <v>67</v>
      </c>
      <c r="J435" s="13">
        <v>100</v>
      </c>
      <c r="K435" s="13" t="s">
        <v>67</v>
      </c>
      <c r="L435" s="19" t="str">
        <f>SUBSTITUTE(SUBSTITUTE(SUBSTITUTE(ds_salaries!L435,"L","Large"),"S","Small"),"M","Medium")</f>
        <v>Medium</v>
      </c>
      <c r="M435" s="14" t="str">
        <f>IF(Table2[[#This Row],[Remote Ratio]]=0,"No remote",IF(Table2[[#This Row],[Remote Ratio]]=50,"Partially remote","Fully Remote"))</f>
        <v>Fully Remote</v>
      </c>
    </row>
    <row r="436" spans="1:13" x14ac:dyDescent="0.25">
      <c r="A436" s="17">
        <v>434</v>
      </c>
      <c r="B436" s="14">
        <v>2022</v>
      </c>
      <c r="C436" s="13" t="str">
        <f>SUBSTITUTE(SUBSTITUTE(SUBSTITUTE(SUBSTITUTE(ds_salaries!C436,"MI","Junior Level/ Mid"),"EN","Entry Level"),"SE","Senior Level/ Intermediate"),"EX","Executive Level/ Director")</f>
        <v>Junior Level/ Mid</v>
      </c>
      <c r="D436" s="14" t="str">
        <f>SUBSTITUTE(SUBSTITUTE(SUBSTITUTE(SUBSTITUTE(ds_salaries!D436,"PT","Part Time"),"FT","Full Time"),"CT","Contract"),"FL","Freelance")</f>
        <v>Full Time</v>
      </c>
      <c r="E436" s="14" t="s">
        <v>43</v>
      </c>
      <c r="F436" s="14">
        <v>80000</v>
      </c>
      <c r="G436" s="14" t="s">
        <v>23</v>
      </c>
      <c r="H436" s="14">
        <v>104702</v>
      </c>
      <c r="I436" s="14" t="s">
        <v>24</v>
      </c>
      <c r="J436" s="14">
        <v>100</v>
      </c>
      <c r="K436" s="14" t="s">
        <v>24</v>
      </c>
      <c r="L436" s="19" t="str">
        <f>SUBSTITUTE(SUBSTITUTE(SUBSTITUTE(ds_salaries!L436,"L","Large"),"S","Small"),"M","Medium")</f>
        <v>Medium</v>
      </c>
      <c r="M436" s="14" t="str">
        <f>IF(Table2[[#This Row],[Remote Ratio]]=0,"No remote",IF(Table2[[#This Row],[Remote Ratio]]=50,"Partially remote","Fully Remote"))</f>
        <v>Fully Remote</v>
      </c>
    </row>
    <row r="437" spans="1:13" x14ac:dyDescent="0.25">
      <c r="A437" s="18">
        <v>435</v>
      </c>
      <c r="B437" s="13">
        <v>2022</v>
      </c>
      <c r="C437" s="13" t="str">
        <f>SUBSTITUTE(SUBSTITUTE(SUBSTITUTE(SUBSTITUTE(ds_salaries!C437,"MI","Junior Level/ Mid"),"EN","Entry Level"),"SE","Senior Level/ Intermediate"),"EX","Executive Level/ Director")</f>
        <v>Junior Level/ Mid</v>
      </c>
      <c r="D437" s="14" t="str">
        <f>SUBSTITUTE(SUBSTITUTE(SUBSTITUTE(SUBSTITUTE(ds_salaries!D437,"PT","Part Time"),"FT","Full Time"),"CT","Contract"),"FL","Freelance")</f>
        <v>Full Time</v>
      </c>
      <c r="E437" s="13" t="s">
        <v>43</v>
      </c>
      <c r="F437" s="13">
        <v>70000</v>
      </c>
      <c r="G437" s="13" t="s">
        <v>23</v>
      </c>
      <c r="H437" s="13">
        <v>91614</v>
      </c>
      <c r="I437" s="13" t="s">
        <v>24</v>
      </c>
      <c r="J437" s="13">
        <v>100</v>
      </c>
      <c r="K437" s="13" t="s">
        <v>24</v>
      </c>
      <c r="L437" s="19" t="str">
        <f>SUBSTITUTE(SUBSTITUTE(SUBSTITUTE(ds_salaries!L437,"L","Large"),"S","Small"),"M","Medium")</f>
        <v>Medium</v>
      </c>
      <c r="M437" s="14" t="str">
        <f>IF(Table2[[#This Row],[Remote Ratio]]=0,"No remote",IF(Table2[[#This Row],[Remote Ratio]]=50,"Partially remote","Fully Remote"))</f>
        <v>Fully Remote</v>
      </c>
    </row>
    <row r="438" spans="1:13" x14ac:dyDescent="0.25">
      <c r="A438" s="17">
        <v>436</v>
      </c>
      <c r="B438" s="14">
        <v>2022</v>
      </c>
      <c r="C438" s="13" t="str">
        <f>SUBSTITUTE(SUBSTITUTE(SUBSTITUTE(SUBSTITUTE(ds_salaries!C438,"MI","Junior Level/ Mid"),"EN","Entry Level"),"SE","Senior Level/ Intermediate"),"EX","Executive Level/ Director")</f>
        <v>Junior Level/ Mid</v>
      </c>
      <c r="D438" s="14" t="str">
        <f>SUBSTITUTE(SUBSTITUTE(SUBSTITUTE(SUBSTITUTE(ds_salaries!D438,"PT","Part Time"),"FT","Full Time"),"CT","Contract"),"FL","Freelance")</f>
        <v>Full Time</v>
      </c>
      <c r="E438" s="14" t="s">
        <v>43</v>
      </c>
      <c r="F438" s="14">
        <v>60000</v>
      </c>
      <c r="G438" s="14" t="s">
        <v>14</v>
      </c>
      <c r="H438" s="14">
        <v>65949</v>
      </c>
      <c r="I438" s="14" t="s">
        <v>67</v>
      </c>
      <c r="J438" s="14">
        <v>100</v>
      </c>
      <c r="K438" s="14" t="s">
        <v>67</v>
      </c>
      <c r="L438" s="19" t="str">
        <f>SUBSTITUTE(SUBSTITUTE(SUBSTITUTE(ds_salaries!L438,"L","Large"),"S","Small"),"M","Medium")</f>
        <v>Medium</v>
      </c>
      <c r="M438" s="14" t="str">
        <f>IF(Table2[[#This Row],[Remote Ratio]]=0,"No remote",IF(Table2[[#This Row],[Remote Ratio]]=50,"Partially remote","Fully Remote"))</f>
        <v>Fully Remote</v>
      </c>
    </row>
    <row r="439" spans="1:13" x14ac:dyDescent="0.25">
      <c r="A439" s="18">
        <v>437</v>
      </c>
      <c r="B439" s="13">
        <v>2022</v>
      </c>
      <c r="C439" s="13" t="str">
        <f>SUBSTITUTE(SUBSTITUTE(SUBSTITUTE(SUBSTITUTE(ds_salaries!C439,"MI","Junior Level/ Mid"),"EN","Entry Level"),"SE","Senior Level/ Intermediate"),"EX","Executive Level/ Director")</f>
        <v>Junior Level/ Mid</v>
      </c>
      <c r="D439" s="14" t="str">
        <f>SUBSTITUTE(SUBSTITUTE(SUBSTITUTE(SUBSTITUTE(ds_salaries!D439,"PT","Part Time"),"FT","Full Time"),"CT","Contract"),"FL","Freelance")</f>
        <v>Full Time</v>
      </c>
      <c r="E439" s="13" t="s">
        <v>43</v>
      </c>
      <c r="F439" s="13">
        <v>80000</v>
      </c>
      <c r="G439" s="13" t="s">
        <v>14</v>
      </c>
      <c r="H439" s="13">
        <v>87932</v>
      </c>
      <c r="I439" s="13" t="s">
        <v>50</v>
      </c>
      <c r="J439" s="13">
        <v>100</v>
      </c>
      <c r="K439" s="13" t="s">
        <v>50</v>
      </c>
      <c r="L439" s="19" t="str">
        <f>SUBSTITUTE(SUBSTITUTE(SUBSTITUTE(ds_salaries!L439,"L","Large"),"S","Small"),"M","Medium")</f>
        <v>Medium</v>
      </c>
      <c r="M439" s="14" t="str">
        <f>IF(Table2[[#This Row],[Remote Ratio]]=0,"No remote",IF(Table2[[#This Row],[Remote Ratio]]=50,"Partially remote","Fully Remote"))</f>
        <v>Fully Remote</v>
      </c>
    </row>
    <row r="440" spans="1:13" x14ac:dyDescent="0.25">
      <c r="A440" s="17">
        <v>438</v>
      </c>
      <c r="B440" s="14">
        <v>2022</v>
      </c>
      <c r="C440" s="13" t="str">
        <f>SUBSTITUTE(SUBSTITUTE(SUBSTITUTE(SUBSTITUTE(ds_salaries!C440,"MI","Junior Level/ Mid"),"EN","Entry Level"),"SE","Senior Level/ Intermediate"),"EX","Executive Level/ Director")</f>
        <v>Senior Level/ Intermediate</v>
      </c>
      <c r="D440" s="14" t="str">
        <f>SUBSTITUTE(SUBSTITUTE(SUBSTITUTE(SUBSTITUTE(ds_salaries!D440,"PT","Part Time"),"FT","Full Time"),"CT","Contract"),"FL","Freelance")</f>
        <v>Full Time</v>
      </c>
      <c r="E440" s="14" t="s">
        <v>28</v>
      </c>
      <c r="F440" s="14">
        <v>189650</v>
      </c>
      <c r="G440" s="14" t="s">
        <v>19</v>
      </c>
      <c r="H440" s="14">
        <v>189650</v>
      </c>
      <c r="I440" s="14" t="s">
        <v>29</v>
      </c>
      <c r="J440" s="14">
        <v>0</v>
      </c>
      <c r="K440" s="14" t="s">
        <v>29</v>
      </c>
      <c r="L440" s="19" t="str">
        <f>SUBSTITUTE(SUBSTITUTE(SUBSTITUTE(ds_salaries!L440,"L","Large"),"S","Small"),"M","Medium")</f>
        <v>Medium</v>
      </c>
      <c r="M440" s="14" t="str">
        <f>IF(Table2[[#This Row],[Remote Ratio]]=0,"No remote",IF(Table2[[#This Row],[Remote Ratio]]=50,"Partially remote","Fully Remote"))</f>
        <v>No remote</v>
      </c>
    </row>
    <row r="441" spans="1:13" x14ac:dyDescent="0.25">
      <c r="A441" s="18">
        <v>439</v>
      </c>
      <c r="B441" s="13">
        <v>2022</v>
      </c>
      <c r="C441" s="13" t="str">
        <f>SUBSTITUTE(SUBSTITUTE(SUBSTITUTE(SUBSTITUTE(ds_salaries!C441,"MI","Junior Level/ Mid"),"EN","Entry Level"),"SE","Senior Level/ Intermediate"),"EX","Executive Level/ Director")</f>
        <v>Senior Level/ Intermediate</v>
      </c>
      <c r="D441" s="14" t="str">
        <f>SUBSTITUTE(SUBSTITUTE(SUBSTITUTE(SUBSTITUTE(ds_salaries!D441,"PT","Part Time"),"FT","Full Time"),"CT","Contract"),"FL","Freelance")</f>
        <v>Full Time</v>
      </c>
      <c r="E441" s="13" t="s">
        <v>28</v>
      </c>
      <c r="F441" s="13">
        <v>164996</v>
      </c>
      <c r="G441" s="13" t="s">
        <v>19</v>
      </c>
      <c r="H441" s="13">
        <v>164996</v>
      </c>
      <c r="I441" s="13" t="s">
        <v>29</v>
      </c>
      <c r="J441" s="13">
        <v>0</v>
      </c>
      <c r="K441" s="13" t="s">
        <v>29</v>
      </c>
      <c r="L441" s="19" t="str">
        <f>SUBSTITUTE(SUBSTITUTE(SUBSTITUTE(ds_salaries!L441,"L","Large"),"S","Small"),"M","Medium")</f>
        <v>Medium</v>
      </c>
      <c r="M441" s="14" t="str">
        <f>IF(Table2[[#This Row],[Remote Ratio]]=0,"No remote",IF(Table2[[#This Row],[Remote Ratio]]=50,"Partially remote","Fully Remote"))</f>
        <v>No remote</v>
      </c>
    </row>
    <row r="442" spans="1:13" x14ac:dyDescent="0.25">
      <c r="A442" s="17">
        <v>440</v>
      </c>
      <c r="B442" s="14">
        <v>2022</v>
      </c>
      <c r="C442" s="13" t="str">
        <f>SUBSTITUTE(SUBSTITUTE(SUBSTITUTE(SUBSTITUTE(ds_salaries!C442,"MI","Junior Level/ Mid"),"EN","Entry Level"),"SE","Senior Level/ Intermediate"),"EX","Executive Level/ Director")</f>
        <v>Junior Level/ Mid</v>
      </c>
      <c r="D442" s="14" t="str">
        <f>SUBSTITUTE(SUBSTITUTE(SUBSTITUTE(SUBSTITUTE(ds_salaries!D442,"PT","Part Time"),"FT","Full Time"),"CT","Contract"),"FL","Freelance")</f>
        <v>Full Time</v>
      </c>
      <c r="E442" s="14" t="s">
        <v>31</v>
      </c>
      <c r="F442" s="14">
        <v>40000</v>
      </c>
      <c r="G442" s="14" t="s">
        <v>14</v>
      </c>
      <c r="H442" s="14">
        <v>43966</v>
      </c>
      <c r="I442" s="14" t="s">
        <v>50</v>
      </c>
      <c r="J442" s="14">
        <v>100</v>
      </c>
      <c r="K442" s="14" t="s">
        <v>50</v>
      </c>
      <c r="L442" s="19" t="str">
        <f>SUBSTITUTE(SUBSTITUTE(SUBSTITUTE(ds_salaries!L442,"L","Large"),"S","Small"),"M","Medium")</f>
        <v>Medium</v>
      </c>
      <c r="M442" s="14" t="str">
        <f>IF(Table2[[#This Row],[Remote Ratio]]=0,"No remote",IF(Table2[[#This Row],[Remote Ratio]]=50,"Partially remote","Fully Remote"))</f>
        <v>Fully Remote</v>
      </c>
    </row>
    <row r="443" spans="1:13" x14ac:dyDescent="0.25">
      <c r="A443" s="18">
        <v>441</v>
      </c>
      <c r="B443" s="13">
        <v>2022</v>
      </c>
      <c r="C443" s="13" t="str">
        <f>SUBSTITUTE(SUBSTITUTE(SUBSTITUTE(SUBSTITUTE(ds_salaries!C443,"MI","Junior Level/ Mid"),"EN","Entry Level"),"SE","Senior Level/ Intermediate"),"EX","Executive Level/ Director")</f>
        <v>Junior Level/ Mid</v>
      </c>
      <c r="D443" s="14" t="str">
        <f>SUBSTITUTE(SUBSTITUTE(SUBSTITUTE(SUBSTITUTE(ds_salaries!D443,"PT","Part Time"),"FT","Full Time"),"CT","Contract"),"FL","Freelance")</f>
        <v>Full Time</v>
      </c>
      <c r="E443" s="13" t="s">
        <v>31</v>
      </c>
      <c r="F443" s="13">
        <v>30000</v>
      </c>
      <c r="G443" s="13" t="s">
        <v>14</v>
      </c>
      <c r="H443" s="13">
        <v>32974</v>
      </c>
      <c r="I443" s="13" t="s">
        <v>50</v>
      </c>
      <c r="J443" s="13">
        <v>100</v>
      </c>
      <c r="K443" s="13" t="s">
        <v>50</v>
      </c>
      <c r="L443" s="19" t="str">
        <f>SUBSTITUTE(SUBSTITUTE(SUBSTITUTE(ds_salaries!L443,"L","Large"),"S","Small"),"M","Medium")</f>
        <v>Medium</v>
      </c>
      <c r="M443" s="14" t="str">
        <f>IF(Table2[[#This Row],[Remote Ratio]]=0,"No remote",IF(Table2[[#This Row],[Remote Ratio]]=50,"Partially remote","Fully Remote"))</f>
        <v>Fully Remote</v>
      </c>
    </row>
    <row r="444" spans="1:13" x14ac:dyDescent="0.25">
      <c r="A444" s="17">
        <v>442</v>
      </c>
      <c r="B444" s="14">
        <v>2022</v>
      </c>
      <c r="C444" s="13" t="str">
        <f>SUBSTITUTE(SUBSTITUTE(SUBSTITUTE(SUBSTITUTE(ds_salaries!C444,"MI","Junior Level/ Mid"),"EN","Entry Level"),"SE","Senior Level/ Intermediate"),"EX","Executive Level/ Director")</f>
        <v>Junior Level/ Mid</v>
      </c>
      <c r="D444" s="14" t="str">
        <f>SUBSTITUTE(SUBSTITUTE(SUBSTITUTE(SUBSTITUTE(ds_salaries!D444,"PT","Part Time"),"FT","Full Time"),"CT","Contract"),"FL","Freelance")</f>
        <v>Full Time</v>
      </c>
      <c r="E444" s="14" t="s">
        <v>43</v>
      </c>
      <c r="F444" s="14">
        <v>75000</v>
      </c>
      <c r="G444" s="14" t="s">
        <v>23</v>
      </c>
      <c r="H444" s="14">
        <v>98158</v>
      </c>
      <c r="I444" s="14" t="s">
        <v>24</v>
      </c>
      <c r="J444" s="14">
        <v>100</v>
      </c>
      <c r="K444" s="14" t="s">
        <v>24</v>
      </c>
      <c r="L444" s="19" t="str">
        <f>SUBSTITUTE(SUBSTITUTE(SUBSTITUTE(ds_salaries!L444,"L","Large"),"S","Small"),"M","Medium")</f>
        <v>Medium</v>
      </c>
      <c r="M444" s="14" t="str">
        <f>IF(Table2[[#This Row],[Remote Ratio]]=0,"No remote",IF(Table2[[#This Row],[Remote Ratio]]=50,"Partially remote","Fully Remote"))</f>
        <v>Fully Remote</v>
      </c>
    </row>
    <row r="445" spans="1:13" x14ac:dyDescent="0.25">
      <c r="A445" s="18">
        <v>443</v>
      </c>
      <c r="B445" s="13">
        <v>2022</v>
      </c>
      <c r="C445" s="13" t="str">
        <f>SUBSTITUTE(SUBSTITUTE(SUBSTITUTE(SUBSTITUTE(ds_salaries!C445,"MI","Junior Level/ Mid"),"EN","Entry Level"),"SE","Senior Level/ Intermediate"),"EX","Executive Level/ Director")</f>
        <v>Junior Level/ Mid</v>
      </c>
      <c r="D445" s="14" t="str">
        <f>SUBSTITUTE(SUBSTITUTE(SUBSTITUTE(SUBSTITUTE(ds_salaries!D445,"PT","Part Time"),"FT","Full Time"),"CT","Contract"),"FL","Freelance")</f>
        <v>Full Time</v>
      </c>
      <c r="E445" s="13" t="s">
        <v>43</v>
      </c>
      <c r="F445" s="13">
        <v>60000</v>
      </c>
      <c r="G445" s="13" t="s">
        <v>23</v>
      </c>
      <c r="H445" s="13">
        <v>78526</v>
      </c>
      <c r="I445" s="13" t="s">
        <v>24</v>
      </c>
      <c r="J445" s="13">
        <v>100</v>
      </c>
      <c r="K445" s="13" t="s">
        <v>24</v>
      </c>
      <c r="L445" s="19" t="str">
        <f>SUBSTITUTE(SUBSTITUTE(SUBSTITUTE(ds_salaries!L445,"L","Large"),"S","Small"),"M","Medium")</f>
        <v>Medium</v>
      </c>
      <c r="M445" s="14" t="str">
        <f>IF(Table2[[#This Row],[Remote Ratio]]=0,"No remote",IF(Table2[[#This Row],[Remote Ratio]]=50,"Partially remote","Fully Remote"))</f>
        <v>Fully Remote</v>
      </c>
    </row>
    <row r="446" spans="1:13" x14ac:dyDescent="0.25">
      <c r="A446" s="17">
        <v>444</v>
      </c>
      <c r="B446" s="14">
        <v>2022</v>
      </c>
      <c r="C446" s="13" t="str">
        <f>SUBSTITUTE(SUBSTITUTE(SUBSTITUTE(SUBSTITUTE(ds_salaries!C446,"MI","Junior Level/ Mid"),"EN","Entry Level"),"SE","Senior Level/ Intermediate"),"EX","Executive Level/ Director")</f>
        <v>Senior Level/ Intermediate</v>
      </c>
      <c r="D446" s="14" t="str">
        <f>SUBSTITUTE(SUBSTITUTE(SUBSTITUTE(SUBSTITUTE(ds_salaries!D446,"PT","Part Time"),"FT","Full Time"),"CT","Contract"),"FL","Freelance")</f>
        <v>Full Time</v>
      </c>
      <c r="E446" s="14" t="s">
        <v>13</v>
      </c>
      <c r="F446" s="14">
        <v>215300</v>
      </c>
      <c r="G446" s="14" t="s">
        <v>19</v>
      </c>
      <c r="H446" s="14">
        <v>215300</v>
      </c>
      <c r="I446" s="14" t="s">
        <v>29</v>
      </c>
      <c r="J446" s="14">
        <v>0</v>
      </c>
      <c r="K446" s="14" t="s">
        <v>29</v>
      </c>
      <c r="L446" s="19" t="str">
        <f>SUBSTITUTE(SUBSTITUTE(SUBSTITUTE(ds_salaries!L446,"L","Large"),"S","Small"),"M","Medium")</f>
        <v>Large</v>
      </c>
      <c r="M446" s="14" t="str">
        <f>IF(Table2[[#This Row],[Remote Ratio]]=0,"No remote",IF(Table2[[#This Row],[Remote Ratio]]=50,"Partially remote","Fully Remote"))</f>
        <v>No remote</v>
      </c>
    </row>
    <row r="447" spans="1:13" x14ac:dyDescent="0.25">
      <c r="A447" s="18">
        <v>445</v>
      </c>
      <c r="B447" s="13">
        <v>2022</v>
      </c>
      <c r="C447" s="13" t="str">
        <f>SUBSTITUTE(SUBSTITUTE(SUBSTITUTE(SUBSTITUTE(ds_salaries!C447,"MI","Junior Level/ Mid"),"EN","Entry Level"),"SE","Senior Level/ Intermediate"),"EX","Executive Level/ Director")</f>
        <v>Junior Level/ Mid</v>
      </c>
      <c r="D447" s="14" t="str">
        <f>SUBSTITUTE(SUBSTITUTE(SUBSTITUTE(SUBSTITUTE(ds_salaries!D447,"PT","Part Time"),"FT","Full Time"),"CT","Contract"),"FL","Freelance")</f>
        <v>Full Time</v>
      </c>
      <c r="E447" s="13" t="s">
        <v>43</v>
      </c>
      <c r="F447" s="13">
        <v>70000</v>
      </c>
      <c r="G447" s="13" t="s">
        <v>14</v>
      </c>
      <c r="H447" s="13">
        <v>76940</v>
      </c>
      <c r="I447" s="13" t="s">
        <v>50</v>
      </c>
      <c r="J447" s="13">
        <v>100</v>
      </c>
      <c r="K447" s="13" t="s">
        <v>50</v>
      </c>
      <c r="L447" s="19" t="str">
        <f>SUBSTITUTE(SUBSTITUTE(SUBSTITUTE(ds_salaries!L447,"L","Large"),"S","Small"),"M","Medium")</f>
        <v>Medium</v>
      </c>
      <c r="M447" s="14" t="str">
        <f>IF(Table2[[#This Row],[Remote Ratio]]=0,"No remote",IF(Table2[[#This Row],[Remote Ratio]]=50,"Partially remote","Fully Remote"))</f>
        <v>Fully Remote</v>
      </c>
    </row>
    <row r="448" spans="1:13" x14ac:dyDescent="0.25">
      <c r="A448" s="17">
        <v>446</v>
      </c>
      <c r="B448" s="14">
        <v>2022</v>
      </c>
      <c r="C448" s="13" t="str">
        <f>SUBSTITUTE(SUBSTITUTE(SUBSTITUTE(SUBSTITUTE(ds_salaries!C448,"MI","Junior Level/ Mid"),"EN","Entry Level"),"SE","Senior Level/ Intermediate"),"EX","Executive Level/ Director")</f>
        <v>Senior Level/ Intermediate</v>
      </c>
      <c r="D448" s="14" t="str">
        <f>SUBSTITUTE(SUBSTITUTE(SUBSTITUTE(SUBSTITUTE(ds_salaries!D448,"PT","Part Time"),"FT","Full Time"),"CT","Contract"),"FL","Freelance")</f>
        <v>Full Time</v>
      </c>
      <c r="E448" s="14" t="s">
        <v>43</v>
      </c>
      <c r="F448" s="14">
        <v>209100</v>
      </c>
      <c r="G448" s="14" t="s">
        <v>19</v>
      </c>
      <c r="H448" s="14">
        <v>209100</v>
      </c>
      <c r="I448" s="14" t="s">
        <v>29</v>
      </c>
      <c r="J448" s="14">
        <v>100</v>
      </c>
      <c r="K448" s="14" t="s">
        <v>29</v>
      </c>
      <c r="L448" s="19" t="str">
        <f>SUBSTITUTE(SUBSTITUTE(SUBSTITUTE(ds_salaries!L448,"L","Large"),"S","Small"),"M","Medium")</f>
        <v>Large</v>
      </c>
      <c r="M448" s="14" t="str">
        <f>IF(Table2[[#This Row],[Remote Ratio]]=0,"No remote",IF(Table2[[#This Row],[Remote Ratio]]=50,"Partially remote","Fully Remote"))</f>
        <v>Fully Remote</v>
      </c>
    </row>
    <row r="449" spans="1:13" x14ac:dyDescent="0.25">
      <c r="A449" s="18">
        <v>447</v>
      </c>
      <c r="B449" s="13">
        <v>2022</v>
      </c>
      <c r="C449" s="13" t="str">
        <f>SUBSTITUTE(SUBSTITUTE(SUBSTITUTE(SUBSTITUTE(ds_salaries!C449,"MI","Junior Level/ Mid"),"EN","Entry Level"),"SE","Senior Level/ Intermediate"),"EX","Executive Level/ Director")</f>
        <v>Senior Level/ Intermediate</v>
      </c>
      <c r="D449" s="14" t="str">
        <f>SUBSTITUTE(SUBSTITUTE(SUBSTITUTE(SUBSTITUTE(ds_salaries!D449,"PT","Part Time"),"FT","Full Time"),"CT","Contract"),"FL","Freelance")</f>
        <v>Full Time</v>
      </c>
      <c r="E449" s="13" t="s">
        <v>43</v>
      </c>
      <c r="F449" s="13">
        <v>154600</v>
      </c>
      <c r="G449" s="13" t="s">
        <v>19</v>
      </c>
      <c r="H449" s="13">
        <v>154600</v>
      </c>
      <c r="I449" s="13" t="s">
        <v>29</v>
      </c>
      <c r="J449" s="13">
        <v>100</v>
      </c>
      <c r="K449" s="13" t="s">
        <v>29</v>
      </c>
      <c r="L449" s="19" t="str">
        <f>SUBSTITUTE(SUBSTITUTE(SUBSTITUTE(ds_salaries!L449,"L","Large"),"S","Small"),"M","Medium")</f>
        <v>Large</v>
      </c>
      <c r="M449" s="14" t="str">
        <f>IF(Table2[[#This Row],[Remote Ratio]]=0,"No remote",IF(Table2[[#This Row],[Remote Ratio]]=50,"Partially remote","Fully Remote"))</f>
        <v>Fully Remote</v>
      </c>
    </row>
    <row r="450" spans="1:13" x14ac:dyDescent="0.25">
      <c r="A450" s="17">
        <v>448</v>
      </c>
      <c r="B450" s="14">
        <v>2022</v>
      </c>
      <c r="C450" s="13" t="str">
        <f>SUBSTITUTE(SUBSTITUTE(SUBSTITUTE(SUBSTITUTE(ds_salaries!C450,"MI","Junior Level/ Mid"),"EN","Entry Level"),"SE","Senior Level/ Intermediate"),"EX","Executive Level/ Director")</f>
        <v>Senior Level/ Intermediate</v>
      </c>
      <c r="D450" s="14" t="str">
        <f>SUBSTITUTE(SUBSTITUTE(SUBSTITUTE(SUBSTITUTE(ds_salaries!D450,"PT","Part Time"),"FT","Full Time"),"CT","Contract"),"FL","Freelance")</f>
        <v>Full Time</v>
      </c>
      <c r="E450" s="14" t="s">
        <v>43</v>
      </c>
      <c r="F450" s="14">
        <v>180000</v>
      </c>
      <c r="G450" s="14" t="s">
        <v>19</v>
      </c>
      <c r="H450" s="14">
        <v>180000</v>
      </c>
      <c r="I450" s="14" t="s">
        <v>29</v>
      </c>
      <c r="J450" s="14">
        <v>100</v>
      </c>
      <c r="K450" s="14" t="s">
        <v>29</v>
      </c>
      <c r="L450" s="19" t="str">
        <f>SUBSTITUTE(SUBSTITUTE(SUBSTITUTE(ds_salaries!L450,"L","Large"),"S","Small"),"M","Medium")</f>
        <v>Medium</v>
      </c>
      <c r="M450" s="14" t="str">
        <f>IF(Table2[[#This Row],[Remote Ratio]]=0,"No remote",IF(Table2[[#This Row],[Remote Ratio]]=50,"Partially remote","Fully Remote"))</f>
        <v>Fully Remote</v>
      </c>
    </row>
    <row r="451" spans="1:13" x14ac:dyDescent="0.25">
      <c r="A451" s="18">
        <v>449</v>
      </c>
      <c r="B451" s="13">
        <v>2022</v>
      </c>
      <c r="C451" s="13" t="str">
        <f>SUBSTITUTE(SUBSTITUTE(SUBSTITUTE(SUBSTITUTE(ds_salaries!C451,"MI","Junior Level/ Mid"),"EN","Entry Level"),"SE","Senior Level/ Intermediate"),"EX","Executive Level/ Director")</f>
        <v>Entry Level</v>
      </c>
      <c r="D451" s="14" t="str">
        <f>SUBSTITUTE(SUBSTITUTE(SUBSTITUTE(SUBSTITUTE(ds_salaries!D451,"PT","Part Time"),"FT","Full Time"),"CT","Contract"),"FL","Freelance")</f>
        <v>Full Time</v>
      </c>
      <c r="E451" s="13" t="s">
        <v>69</v>
      </c>
      <c r="F451" s="13">
        <v>20000</v>
      </c>
      <c r="G451" s="13" t="s">
        <v>14</v>
      </c>
      <c r="H451" s="13">
        <v>21983</v>
      </c>
      <c r="I451" s="13" t="s">
        <v>47</v>
      </c>
      <c r="J451" s="13">
        <v>100</v>
      </c>
      <c r="K451" s="13" t="s">
        <v>47</v>
      </c>
      <c r="L451" s="19" t="str">
        <f>SUBSTITUTE(SUBSTITUTE(SUBSTITUTE(ds_salaries!L451,"L","Large"),"S","Small"),"M","Medium")</f>
        <v>Large</v>
      </c>
      <c r="M451" s="14" t="str">
        <f>IF(Table2[[#This Row],[Remote Ratio]]=0,"No remote",IF(Table2[[#This Row],[Remote Ratio]]=50,"Partially remote","Fully Remote"))</f>
        <v>Fully Remote</v>
      </c>
    </row>
    <row r="452" spans="1:13" x14ac:dyDescent="0.25">
      <c r="A452" s="17">
        <v>450</v>
      </c>
      <c r="B452" s="14">
        <v>2022</v>
      </c>
      <c r="C452" s="13" t="str">
        <f>SUBSTITUTE(SUBSTITUTE(SUBSTITUTE(SUBSTITUTE(ds_salaries!C452,"MI","Junior Level/ Mid"),"EN","Entry Level"),"SE","Senior Level/ Intermediate"),"EX","Executive Level/ Director")</f>
        <v>Senior Level/ Intermediate</v>
      </c>
      <c r="D452" s="14" t="str">
        <f>SUBSTITUTE(SUBSTITUTE(SUBSTITUTE(SUBSTITUTE(ds_salaries!D452,"PT","Part Time"),"FT","Full Time"),"CT","Contract"),"FL","Freelance")</f>
        <v>Full Time</v>
      </c>
      <c r="E452" s="14" t="s">
        <v>43</v>
      </c>
      <c r="F452" s="14">
        <v>80000</v>
      </c>
      <c r="G452" s="14" t="s">
        <v>19</v>
      </c>
      <c r="H452" s="14">
        <v>80000</v>
      </c>
      <c r="I452" s="14" t="s">
        <v>29</v>
      </c>
      <c r="J452" s="14">
        <v>100</v>
      </c>
      <c r="K452" s="14" t="s">
        <v>29</v>
      </c>
      <c r="L452" s="19" t="str">
        <f>SUBSTITUTE(SUBSTITUTE(SUBSTITUTE(ds_salaries!L452,"L","Large"),"S","Small"),"M","Medium")</f>
        <v>Medium</v>
      </c>
      <c r="M452" s="14" t="str">
        <f>IF(Table2[[#This Row],[Remote Ratio]]=0,"No remote",IF(Table2[[#This Row],[Remote Ratio]]=50,"Partially remote","Fully Remote"))</f>
        <v>Fully Remote</v>
      </c>
    </row>
    <row r="453" spans="1:13" x14ac:dyDescent="0.25">
      <c r="A453" s="18">
        <v>451</v>
      </c>
      <c r="B453" s="13">
        <v>2022</v>
      </c>
      <c r="C453" s="13" t="str">
        <f>SUBSTITUTE(SUBSTITUTE(SUBSTITUTE(SUBSTITUTE(ds_salaries!C453,"MI","Junior Level/ Mid"),"EN","Entry Level"),"SE","Senior Level/ Intermediate"),"EX","Executive Level/ Director")</f>
        <v>Junior Level/ Mid</v>
      </c>
      <c r="D453" s="14" t="str">
        <f>SUBSTITUTE(SUBSTITUTE(SUBSTITUTE(SUBSTITUTE(ds_salaries!D453,"PT","Part Time"),"FT","Full Time"),"CT","Contract"),"FL","Freelance")</f>
        <v>Full Time</v>
      </c>
      <c r="E453" s="13" t="s">
        <v>98</v>
      </c>
      <c r="F453" s="13">
        <v>100000</v>
      </c>
      <c r="G453" s="13" t="s">
        <v>61</v>
      </c>
      <c r="H453" s="13">
        <v>78791</v>
      </c>
      <c r="I453" s="13" t="s">
        <v>62</v>
      </c>
      <c r="J453" s="13">
        <v>100</v>
      </c>
      <c r="K453" s="13" t="s">
        <v>62</v>
      </c>
      <c r="L453" s="19" t="str">
        <f>SUBSTITUTE(SUBSTITUTE(SUBSTITUTE(ds_salaries!L453,"L","Large"),"S","Small"),"M","Medium")</f>
        <v>Medium</v>
      </c>
      <c r="M453" s="14" t="str">
        <f>IF(Table2[[#This Row],[Remote Ratio]]=0,"No remote",IF(Table2[[#This Row],[Remote Ratio]]=50,"Partially remote","Fully Remote"))</f>
        <v>Fully Remote</v>
      </c>
    </row>
    <row r="454" spans="1:13" x14ac:dyDescent="0.25">
      <c r="A454" s="17">
        <v>452</v>
      </c>
      <c r="B454" s="14">
        <v>2022</v>
      </c>
      <c r="C454" s="13" t="str">
        <f>SUBSTITUTE(SUBSTITUTE(SUBSTITUTE(SUBSTITUTE(ds_salaries!C454,"MI","Junior Level/ Mid"),"EN","Entry Level"),"SE","Senior Level/ Intermediate"),"EX","Executive Level/ Director")</f>
        <v>Executive Level/ Director</v>
      </c>
      <c r="D454" s="14" t="str">
        <f>SUBSTITUTE(SUBSTITUTE(SUBSTITUTE(SUBSTITUTE(ds_salaries!D454,"PT","Part Time"),"FT","Full Time"),"CT","Contract"),"FL","Freelance")</f>
        <v>Full Time</v>
      </c>
      <c r="E454" s="14" t="s">
        <v>54</v>
      </c>
      <c r="F454" s="14">
        <v>250000</v>
      </c>
      <c r="G454" s="14" t="s">
        <v>61</v>
      </c>
      <c r="H454" s="14">
        <v>196979</v>
      </c>
      <c r="I454" s="14" t="s">
        <v>62</v>
      </c>
      <c r="J454" s="14">
        <v>50</v>
      </c>
      <c r="K454" s="14" t="s">
        <v>62</v>
      </c>
      <c r="L454" s="19" t="str">
        <f>SUBSTITUTE(SUBSTITUTE(SUBSTITUTE(ds_salaries!L454,"L","Large"),"S","Small"),"M","Medium")</f>
        <v>Large</v>
      </c>
      <c r="M454" s="14" t="str">
        <f>IF(Table2[[#This Row],[Remote Ratio]]=0,"No remote",IF(Table2[[#This Row],[Remote Ratio]]=50,"Partially remote","Fully Remote"))</f>
        <v>Partially remote</v>
      </c>
    </row>
    <row r="455" spans="1:13" x14ac:dyDescent="0.25">
      <c r="A455" s="18">
        <v>453</v>
      </c>
      <c r="B455" s="13">
        <v>2022</v>
      </c>
      <c r="C455" s="13" t="str">
        <f>SUBSTITUTE(SUBSTITUTE(SUBSTITUTE(SUBSTITUTE(ds_salaries!C455,"MI","Junior Level/ Mid"),"EN","Entry Level"),"SE","Senior Level/ Intermediate"),"EX","Executive Level/ Director")</f>
        <v>Junior Level/ Mid</v>
      </c>
      <c r="D455" s="14" t="str">
        <f>SUBSTITUTE(SUBSTITUTE(SUBSTITUTE(SUBSTITUTE(ds_salaries!D455,"PT","Part Time"),"FT","Full Time"),"CT","Contract"),"FL","Freelance")</f>
        <v>Full Time</v>
      </c>
      <c r="E455" s="13" t="s">
        <v>28</v>
      </c>
      <c r="F455" s="13">
        <v>120000</v>
      </c>
      <c r="G455" s="13" t="s">
        <v>19</v>
      </c>
      <c r="H455" s="13">
        <v>120000</v>
      </c>
      <c r="I455" s="13" t="s">
        <v>29</v>
      </c>
      <c r="J455" s="13">
        <v>100</v>
      </c>
      <c r="K455" s="13" t="s">
        <v>29</v>
      </c>
      <c r="L455" s="19" t="str">
        <f>SUBSTITUTE(SUBSTITUTE(SUBSTITUTE(ds_salaries!L455,"L","Large"),"S","Small"),"M","Medium")</f>
        <v>Small</v>
      </c>
      <c r="M455" s="14" t="str">
        <f>IF(Table2[[#This Row],[Remote Ratio]]=0,"No remote",IF(Table2[[#This Row],[Remote Ratio]]=50,"Partially remote","Fully Remote"))</f>
        <v>Fully Remote</v>
      </c>
    </row>
    <row r="456" spans="1:13" x14ac:dyDescent="0.25">
      <c r="A456" s="17">
        <v>454</v>
      </c>
      <c r="B456" s="14">
        <v>2022</v>
      </c>
      <c r="C456" s="13" t="str">
        <f>SUBSTITUTE(SUBSTITUTE(SUBSTITUTE(SUBSTITUTE(ds_salaries!C456,"MI","Junior Level/ Mid"),"EN","Entry Level"),"SE","Senior Level/ Intermediate"),"EX","Executive Level/ Director")</f>
        <v>Entry Level</v>
      </c>
      <c r="D456" s="14" t="str">
        <f>SUBSTITUTE(SUBSTITUTE(SUBSTITUTE(SUBSTITUTE(ds_salaries!D456,"PT","Part Time"),"FT","Full Time"),"CT","Contract"),"FL","Freelance")</f>
        <v>Full Time</v>
      </c>
      <c r="E456" s="14" t="s">
        <v>74</v>
      </c>
      <c r="F456" s="14">
        <v>125000</v>
      </c>
      <c r="G456" s="14" t="s">
        <v>19</v>
      </c>
      <c r="H456" s="14">
        <v>125000</v>
      </c>
      <c r="I456" s="14" t="s">
        <v>29</v>
      </c>
      <c r="J456" s="14">
        <v>0</v>
      </c>
      <c r="K456" s="14" t="s">
        <v>29</v>
      </c>
      <c r="L456" s="19" t="str">
        <f>SUBSTITUTE(SUBSTITUTE(SUBSTITUTE(ds_salaries!L456,"L","Large"),"S","Small"),"M","Medium")</f>
        <v>Medium</v>
      </c>
      <c r="M456" s="14" t="str">
        <f>IF(Table2[[#This Row],[Remote Ratio]]=0,"No remote",IF(Table2[[#This Row],[Remote Ratio]]=50,"Partially remote","Fully Remote"))</f>
        <v>No remote</v>
      </c>
    </row>
    <row r="457" spans="1:13" x14ac:dyDescent="0.25">
      <c r="A457" s="18">
        <v>455</v>
      </c>
      <c r="B457" s="13">
        <v>2022</v>
      </c>
      <c r="C457" s="13" t="str">
        <f>SUBSTITUTE(SUBSTITUTE(SUBSTITUTE(SUBSTITUTE(ds_salaries!C457,"MI","Junior Level/ Mid"),"EN","Entry Level"),"SE","Senior Level/ Intermediate"),"EX","Executive Level/ Director")</f>
        <v>Junior Level/ Mid</v>
      </c>
      <c r="D457" s="14" t="str">
        <f>SUBSTITUTE(SUBSTITUTE(SUBSTITUTE(SUBSTITUTE(ds_salaries!D457,"PT","Part Time"),"FT","Full Time"),"CT","Contract"),"FL","Freelance")</f>
        <v>Full Time</v>
      </c>
      <c r="E457" s="13" t="s">
        <v>135</v>
      </c>
      <c r="F457" s="13">
        <v>240000</v>
      </c>
      <c r="G457" s="13" t="s">
        <v>48</v>
      </c>
      <c r="H457" s="13">
        <v>37236</v>
      </c>
      <c r="I457" s="13" t="s">
        <v>29</v>
      </c>
      <c r="J457" s="13">
        <v>50</v>
      </c>
      <c r="K457" s="13" t="s">
        <v>29</v>
      </c>
      <c r="L457" s="19" t="str">
        <f>SUBSTITUTE(SUBSTITUTE(SUBSTITUTE(ds_salaries!L457,"L","Large"),"S","Small"),"M","Medium")</f>
        <v>Large</v>
      </c>
      <c r="M457" s="14" t="str">
        <f>IF(Table2[[#This Row],[Remote Ratio]]=0,"No remote",IF(Table2[[#This Row],[Remote Ratio]]=50,"Partially remote","Fully Remote"))</f>
        <v>Partially remote</v>
      </c>
    </row>
    <row r="458" spans="1:13" x14ac:dyDescent="0.25">
      <c r="A458" s="17">
        <v>456</v>
      </c>
      <c r="B458" s="14">
        <v>2022</v>
      </c>
      <c r="C458" s="13" t="str">
        <f>SUBSTITUTE(SUBSTITUTE(SUBSTITUTE(SUBSTITUTE(ds_salaries!C458,"MI","Junior Level/ Mid"),"EN","Entry Level"),"SE","Senior Level/ Intermediate"),"EX","Executive Level/ Director")</f>
        <v>Senior Level/ Intermediate</v>
      </c>
      <c r="D458" s="14" t="str">
        <f>SUBSTITUTE(SUBSTITUTE(SUBSTITUTE(SUBSTITUTE(ds_salaries!D458,"PT","Part Time"),"FT","Full Time"),"CT","Contract"),"FL","Freelance")</f>
        <v>Full Time</v>
      </c>
      <c r="E458" s="14" t="s">
        <v>43</v>
      </c>
      <c r="F458" s="14">
        <v>105000</v>
      </c>
      <c r="G458" s="14" t="s">
        <v>19</v>
      </c>
      <c r="H458" s="14">
        <v>105000</v>
      </c>
      <c r="I458" s="14" t="s">
        <v>29</v>
      </c>
      <c r="J458" s="14">
        <v>100</v>
      </c>
      <c r="K458" s="14" t="s">
        <v>29</v>
      </c>
      <c r="L458" s="19" t="str">
        <f>SUBSTITUTE(SUBSTITUTE(SUBSTITUTE(ds_salaries!L458,"L","Large"),"S","Small"),"M","Medium")</f>
        <v>Medium</v>
      </c>
      <c r="M458" s="14" t="str">
        <f>IF(Table2[[#This Row],[Remote Ratio]]=0,"No remote",IF(Table2[[#This Row],[Remote Ratio]]=50,"Partially remote","Fully Remote"))</f>
        <v>Fully Remote</v>
      </c>
    </row>
    <row r="459" spans="1:13" x14ac:dyDescent="0.25">
      <c r="A459" s="18">
        <v>457</v>
      </c>
      <c r="B459" s="13">
        <v>2022</v>
      </c>
      <c r="C459" s="13" t="str">
        <f>SUBSTITUTE(SUBSTITUTE(SUBSTITUTE(SUBSTITUTE(ds_salaries!C459,"MI","Junior Level/ Mid"),"EN","Entry Level"),"SE","Senior Level/ Intermediate"),"EX","Executive Level/ Director")</f>
        <v>Senior Level/ Intermediate</v>
      </c>
      <c r="D459" s="14" t="str">
        <f>SUBSTITUTE(SUBSTITUTE(SUBSTITUTE(SUBSTITUTE(ds_salaries!D459,"PT","Part Time"),"FT","Full Time"),"CT","Contract"),"FL","Freelance")</f>
        <v>Full Time</v>
      </c>
      <c r="E459" s="13" t="s">
        <v>136</v>
      </c>
      <c r="F459" s="13">
        <v>80000</v>
      </c>
      <c r="G459" s="13" t="s">
        <v>14</v>
      </c>
      <c r="H459" s="13">
        <v>87932</v>
      </c>
      <c r="I459" s="13" t="s">
        <v>15</v>
      </c>
      <c r="J459" s="13">
        <v>0</v>
      </c>
      <c r="K459" s="13" t="s">
        <v>15</v>
      </c>
      <c r="L459" s="19" t="str">
        <f>SUBSTITUTE(SUBSTITUTE(SUBSTITUTE(ds_salaries!L459,"L","Large"),"S","Small"),"M","Medium")</f>
        <v>Medium</v>
      </c>
      <c r="M459" s="14" t="str">
        <f>IF(Table2[[#This Row],[Remote Ratio]]=0,"No remote",IF(Table2[[#This Row],[Remote Ratio]]=50,"Partially remote","Fully Remote"))</f>
        <v>No remote</v>
      </c>
    </row>
    <row r="460" spans="1:13" x14ac:dyDescent="0.25">
      <c r="A460" s="17">
        <v>458</v>
      </c>
      <c r="B460" s="14">
        <v>2022</v>
      </c>
      <c r="C460" s="13" t="str">
        <f>SUBSTITUTE(SUBSTITUTE(SUBSTITUTE(SUBSTITUTE(ds_salaries!C460,"MI","Junior Level/ Mid"),"EN","Entry Level"),"SE","Senior Level/ Intermediate"),"EX","Executive Level/ Director")</f>
        <v>Junior Level/ Mid</v>
      </c>
      <c r="D460" s="14" t="str">
        <f>SUBSTITUTE(SUBSTITUTE(SUBSTITUTE(SUBSTITUTE(ds_salaries!D460,"PT","Part Time"),"FT","Full Time"),"CT","Contract"),"FL","Freelance")</f>
        <v>Full Time</v>
      </c>
      <c r="E460" s="14" t="s">
        <v>35</v>
      </c>
      <c r="F460" s="14">
        <v>1400000</v>
      </c>
      <c r="G460" s="14" t="s">
        <v>39</v>
      </c>
      <c r="H460" s="14">
        <v>18442</v>
      </c>
      <c r="I460" s="14" t="s">
        <v>40</v>
      </c>
      <c r="J460" s="14">
        <v>100</v>
      </c>
      <c r="K460" s="14" t="s">
        <v>40</v>
      </c>
      <c r="L460" s="19" t="str">
        <f>SUBSTITUTE(SUBSTITUTE(SUBSTITUTE(ds_salaries!L460,"L","Large"),"S","Small"),"M","Medium")</f>
        <v>Medium</v>
      </c>
      <c r="M460" s="14" t="str">
        <f>IF(Table2[[#This Row],[Remote Ratio]]=0,"No remote",IF(Table2[[#This Row],[Remote Ratio]]=50,"Partially remote","Fully Remote"))</f>
        <v>Fully Remote</v>
      </c>
    </row>
    <row r="461" spans="1:13" x14ac:dyDescent="0.25">
      <c r="A461" s="18">
        <v>459</v>
      </c>
      <c r="B461" s="13">
        <v>2022</v>
      </c>
      <c r="C461" s="13" t="str">
        <f>SUBSTITUTE(SUBSTITUTE(SUBSTITUTE(SUBSTITUTE(ds_salaries!C461,"MI","Junior Level/ Mid"),"EN","Entry Level"),"SE","Senior Level/ Intermediate"),"EX","Executive Level/ Director")</f>
        <v>Junior Level/ Mid</v>
      </c>
      <c r="D461" s="14" t="str">
        <f>SUBSTITUTE(SUBSTITUTE(SUBSTITUTE(SUBSTITUTE(ds_salaries!D461,"PT","Part Time"),"FT","Full Time"),"CT","Contract"),"FL","Freelance")</f>
        <v>Full Time</v>
      </c>
      <c r="E461" s="13" t="s">
        <v>13</v>
      </c>
      <c r="F461" s="13">
        <v>2400000</v>
      </c>
      <c r="G461" s="13" t="s">
        <v>39</v>
      </c>
      <c r="H461" s="13">
        <v>31615</v>
      </c>
      <c r="I461" s="13" t="s">
        <v>40</v>
      </c>
      <c r="J461" s="13">
        <v>100</v>
      </c>
      <c r="K461" s="13" t="s">
        <v>40</v>
      </c>
      <c r="L461" s="19" t="str">
        <f>SUBSTITUTE(SUBSTITUTE(SUBSTITUTE(ds_salaries!L461,"L","Large"),"S","Small"),"M","Medium")</f>
        <v>Large</v>
      </c>
      <c r="M461" s="14" t="str">
        <f>IF(Table2[[#This Row],[Remote Ratio]]=0,"No remote",IF(Table2[[#This Row],[Remote Ratio]]=50,"Partially remote","Fully Remote"))</f>
        <v>Fully Remote</v>
      </c>
    </row>
    <row r="462" spans="1:13" x14ac:dyDescent="0.25">
      <c r="A462" s="17">
        <v>460</v>
      </c>
      <c r="B462" s="14">
        <v>2022</v>
      </c>
      <c r="C462" s="13" t="str">
        <f>SUBSTITUTE(SUBSTITUTE(SUBSTITUTE(SUBSTITUTE(ds_salaries!C462,"MI","Junior Level/ Mid"),"EN","Entry Level"),"SE","Senior Level/ Intermediate"),"EX","Executive Level/ Director")</f>
        <v>Junior Level/ Mid</v>
      </c>
      <c r="D462" s="14" t="str">
        <f>SUBSTITUTE(SUBSTITUTE(SUBSTITUTE(SUBSTITUTE(ds_salaries!D462,"PT","Part Time"),"FT","Full Time"),"CT","Contract"),"FL","Freelance")</f>
        <v>Full Time</v>
      </c>
      <c r="E462" s="14" t="s">
        <v>68</v>
      </c>
      <c r="F462" s="14">
        <v>53000</v>
      </c>
      <c r="G462" s="14" t="s">
        <v>14</v>
      </c>
      <c r="H462" s="14">
        <v>58255</v>
      </c>
      <c r="I462" s="14" t="s">
        <v>47</v>
      </c>
      <c r="J462" s="14">
        <v>50</v>
      </c>
      <c r="K462" s="14" t="s">
        <v>47</v>
      </c>
      <c r="L462" s="19" t="str">
        <f>SUBSTITUTE(SUBSTITUTE(SUBSTITUTE(ds_salaries!L462,"L","Large"),"S","Small"),"M","Medium")</f>
        <v>Large</v>
      </c>
      <c r="M462" s="14" t="str">
        <f>IF(Table2[[#This Row],[Remote Ratio]]=0,"No remote",IF(Table2[[#This Row],[Remote Ratio]]=50,"Partially remote","Fully Remote"))</f>
        <v>Partially remote</v>
      </c>
    </row>
    <row r="463" spans="1:13" x14ac:dyDescent="0.25">
      <c r="A463" s="18">
        <v>461</v>
      </c>
      <c r="B463" s="13">
        <v>2022</v>
      </c>
      <c r="C463" s="13" t="str">
        <f>SUBSTITUTE(SUBSTITUTE(SUBSTITUTE(SUBSTITUTE(ds_salaries!C463,"MI","Junior Level/ Mid"),"EN","Entry Level"),"SE","Senior Level/ Intermediate"),"EX","Executive Level/ Director")</f>
        <v>Entry Level</v>
      </c>
      <c r="D463" s="14" t="str">
        <f>SUBSTITUTE(SUBSTITUTE(SUBSTITUTE(SUBSTITUTE(ds_salaries!D463,"PT","Part Time"),"FT","Full Time"),"CT","Contract"),"FL","Freelance")</f>
        <v>Full Time</v>
      </c>
      <c r="E463" s="13" t="s">
        <v>92</v>
      </c>
      <c r="F463" s="13">
        <v>100000</v>
      </c>
      <c r="G463" s="13" t="s">
        <v>19</v>
      </c>
      <c r="H463" s="13">
        <v>100000</v>
      </c>
      <c r="I463" s="13" t="s">
        <v>29</v>
      </c>
      <c r="J463" s="13">
        <v>50</v>
      </c>
      <c r="K463" s="13" t="s">
        <v>29</v>
      </c>
      <c r="L463" s="19" t="str">
        <f>SUBSTITUTE(SUBSTITUTE(SUBSTITUTE(ds_salaries!L463,"L","Large"),"S","Small"),"M","Medium")</f>
        <v>Large</v>
      </c>
      <c r="M463" s="14" t="str">
        <f>IF(Table2[[#This Row],[Remote Ratio]]=0,"No remote",IF(Table2[[#This Row],[Remote Ratio]]=50,"Partially remote","Fully Remote"))</f>
        <v>Partially remote</v>
      </c>
    </row>
    <row r="464" spans="1:13" x14ac:dyDescent="0.25">
      <c r="A464" s="17">
        <v>462</v>
      </c>
      <c r="B464" s="14">
        <v>2022</v>
      </c>
      <c r="C464" s="13" t="str">
        <f>SUBSTITUTE(SUBSTITUTE(SUBSTITUTE(SUBSTITUTE(ds_salaries!C464,"MI","Junior Level/ Mid"),"EN","Entry Level"),"SE","Senior Level/ Intermediate"),"EX","Executive Level/ Director")</f>
        <v>Junior Level/ Mid</v>
      </c>
      <c r="D464" s="14" t="str">
        <f>SUBSTITUTE(SUBSTITUTE(SUBSTITUTE(SUBSTITUTE(ds_salaries!D464,"PT","Part Time"),"FT","Full Time"),"CT","Contract"),"FL","Freelance")</f>
        <v>Part Time</v>
      </c>
      <c r="E464" s="14" t="s">
        <v>43</v>
      </c>
      <c r="F464" s="14">
        <v>50000</v>
      </c>
      <c r="G464" s="14" t="s">
        <v>14</v>
      </c>
      <c r="H464" s="14">
        <v>54957</v>
      </c>
      <c r="I464" s="14" t="s">
        <v>15</v>
      </c>
      <c r="J464" s="14">
        <v>50</v>
      </c>
      <c r="K464" s="14" t="s">
        <v>15</v>
      </c>
      <c r="L464" s="19" t="str">
        <f>SUBSTITUTE(SUBSTITUTE(SUBSTITUTE(ds_salaries!L464,"L","Large"),"S","Small"),"M","Medium")</f>
        <v>Large</v>
      </c>
      <c r="M464" s="14" t="str">
        <f>IF(Table2[[#This Row],[Remote Ratio]]=0,"No remote",IF(Table2[[#This Row],[Remote Ratio]]=50,"Partially remote","Fully Remote"))</f>
        <v>Partially remote</v>
      </c>
    </row>
    <row r="465" spans="1:13" x14ac:dyDescent="0.25">
      <c r="A465" s="18">
        <v>463</v>
      </c>
      <c r="B465" s="13">
        <v>2022</v>
      </c>
      <c r="C465" s="13" t="str">
        <f>SUBSTITUTE(SUBSTITUTE(SUBSTITUTE(SUBSTITUTE(ds_salaries!C465,"MI","Junior Level/ Mid"),"EN","Entry Level"),"SE","Senior Level/ Intermediate"),"EX","Executive Level/ Director")</f>
        <v>Entry Level</v>
      </c>
      <c r="D465" s="14" t="str">
        <f>SUBSTITUTE(SUBSTITUTE(SUBSTITUTE(SUBSTITUTE(ds_salaries!D465,"PT","Part Time"),"FT","Full Time"),"CT","Contract"),"FL","Freelance")</f>
        <v>Full Time</v>
      </c>
      <c r="E465" s="13" t="s">
        <v>13</v>
      </c>
      <c r="F465" s="13">
        <v>1400000</v>
      </c>
      <c r="G465" s="13" t="s">
        <v>39</v>
      </c>
      <c r="H465" s="13">
        <v>18442</v>
      </c>
      <c r="I465" s="13" t="s">
        <v>40</v>
      </c>
      <c r="J465" s="13">
        <v>100</v>
      </c>
      <c r="K465" s="13" t="s">
        <v>40</v>
      </c>
      <c r="L465" s="19" t="str">
        <f>SUBSTITUTE(SUBSTITUTE(SUBSTITUTE(ds_salaries!L465,"L","Large"),"S","Small"),"M","Medium")</f>
        <v>Medium</v>
      </c>
      <c r="M465" s="14" t="str">
        <f>IF(Table2[[#This Row],[Remote Ratio]]=0,"No remote",IF(Table2[[#This Row],[Remote Ratio]]=50,"Partially remote","Fully Remote"))</f>
        <v>Fully Remote</v>
      </c>
    </row>
    <row r="466" spans="1:13" x14ac:dyDescent="0.25">
      <c r="A466" s="17">
        <v>464</v>
      </c>
      <c r="B466" s="14">
        <v>2022</v>
      </c>
      <c r="C466" s="13" t="str">
        <f>SUBSTITUTE(SUBSTITUTE(SUBSTITUTE(SUBSTITUTE(ds_salaries!C466,"MI","Junior Level/ Mid"),"EN","Entry Level"),"SE","Senior Level/ Intermediate"),"EX","Executive Level/ Director")</f>
        <v>Senior Level/ Intermediate</v>
      </c>
      <c r="D466" s="14" t="str">
        <f>SUBSTITUTE(SUBSTITUTE(SUBSTITUTE(SUBSTITUTE(ds_salaries!D466,"PT","Part Time"),"FT","Full Time"),"CT","Contract"),"FL","Freelance")</f>
        <v>Full Time</v>
      </c>
      <c r="E466" s="14" t="s">
        <v>76</v>
      </c>
      <c r="F466" s="14">
        <v>148000</v>
      </c>
      <c r="G466" s="14" t="s">
        <v>14</v>
      </c>
      <c r="H466" s="14">
        <v>162674</v>
      </c>
      <c r="I466" s="14" t="s">
        <v>15</v>
      </c>
      <c r="J466" s="14">
        <v>100</v>
      </c>
      <c r="K466" s="14" t="s">
        <v>15</v>
      </c>
      <c r="L466" s="19" t="str">
        <f>SUBSTITUTE(SUBSTITUTE(SUBSTITUTE(ds_salaries!L466,"L","Large"),"S","Small"),"M","Medium")</f>
        <v>Medium</v>
      </c>
      <c r="M466" s="14" t="str">
        <f>IF(Table2[[#This Row],[Remote Ratio]]=0,"No remote",IF(Table2[[#This Row],[Remote Ratio]]=50,"Partially remote","Fully Remote"))</f>
        <v>Fully Remote</v>
      </c>
    </row>
    <row r="467" spans="1:13" x14ac:dyDescent="0.25">
      <c r="A467" s="18">
        <v>465</v>
      </c>
      <c r="B467" s="13">
        <v>2022</v>
      </c>
      <c r="C467" s="13" t="str">
        <f>SUBSTITUTE(SUBSTITUTE(SUBSTITUTE(SUBSTITUTE(ds_salaries!C467,"MI","Junior Level/ Mid"),"EN","Entry Level"),"SE","Senior Level/ Intermediate"),"EX","Executive Level/ Director")</f>
        <v>Entry Level</v>
      </c>
      <c r="D467" s="14" t="str">
        <f>SUBSTITUTE(SUBSTITUTE(SUBSTITUTE(SUBSTITUTE(ds_salaries!D467,"PT","Part Time"),"FT","Full Time"),"CT","Contract"),"FL","Freelance")</f>
        <v>Full Time</v>
      </c>
      <c r="E467" s="13" t="s">
        <v>43</v>
      </c>
      <c r="F467" s="13">
        <v>120000</v>
      </c>
      <c r="G467" s="13" t="s">
        <v>19</v>
      </c>
      <c r="H467" s="13">
        <v>120000</v>
      </c>
      <c r="I467" s="13" t="s">
        <v>29</v>
      </c>
      <c r="J467" s="13">
        <v>100</v>
      </c>
      <c r="K467" s="13" t="s">
        <v>29</v>
      </c>
      <c r="L467" s="19" t="str">
        <f>SUBSTITUTE(SUBSTITUTE(SUBSTITUTE(ds_salaries!L467,"L","Large"),"S","Small"),"M","Medium")</f>
        <v>Medium</v>
      </c>
      <c r="M467" s="14" t="str">
        <f>IF(Table2[[#This Row],[Remote Ratio]]=0,"No remote",IF(Table2[[#This Row],[Remote Ratio]]=50,"Partially remote","Fully Remote"))</f>
        <v>Fully Remote</v>
      </c>
    </row>
    <row r="468" spans="1:13" x14ac:dyDescent="0.25">
      <c r="A468" s="17">
        <v>466</v>
      </c>
      <c r="B468" s="14">
        <v>2022</v>
      </c>
      <c r="C468" s="13" t="str">
        <f>SUBSTITUTE(SUBSTITUTE(SUBSTITUTE(SUBSTITUTE(ds_salaries!C468,"MI","Junior Level/ Mid"),"EN","Entry Level"),"SE","Senior Level/ Intermediate"),"EX","Executive Level/ Director")</f>
        <v>Senior Level/ Intermediate</v>
      </c>
      <c r="D468" s="14" t="str">
        <f>SUBSTITUTE(SUBSTITUTE(SUBSTITUTE(SUBSTITUTE(ds_salaries!D468,"PT","Part Time"),"FT","Full Time"),"CT","Contract"),"FL","Freelance")</f>
        <v>Full Time</v>
      </c>
      <c r="E468" s="14" t="s">
        <v>55</v>
      </c>
      <c r="F468" s="14">
        <v>144000</v>
      </c>
      <c r="G468" s="14" t="s">
        <v>19</v>
      </c>
      <c r="H468" s="14">
        <v>144000</v>
      </c>
      <c r="I468" s="14" t="s">
        <v>29</v>
      </c>
      <c r="J468" s="14">
        <v>50</v>
      </c>
      <c r="K468" s="14" t="s">
        <v>29</v>
      </c>
      <c r="L468" s="19" t="str">
        <f>SUBSTITUTE(SUBSTITUTE(SUBSTITUTE(ds_salaries!L468,"L","Large"),"S","Small"),"M","Medium")</f>
        <v>Large</v>
      </c>
      <c r="M468" s="14" t="str">
        <f>IF(Table2[[#This Row],[Remote Ratio]]=0,"No remote",IF(Table2[[#This Row],[Remote Ratio]]=50,"Partially remote","Fully Remote"))</f>
        <v>Partially remote</v>
      </c>
    </row>
    <row r="469" spans="1:13" x14ac:dyDescent="0.25">
      <c r="A469" s="18">
        <v>467</v>
      </c>
      <c r="B469" s="13">
        <v>2022</v>
      </c>
      <c r="C469" s="13" t="str">
        <f>SUBSTITUTE(SUBSTITUTE(SUBSTITUTE(SUBSTITUTE(ds_salaries!C469,"MI","Junior Level/ Mid"),"EN","Entry Level"),"SE","Senior Level/ Intermediate"),"EX","Executive Level/ Director")</f>
        <v>Senior Level/ Intermediate</v>
      </c>
      <c r="D469" s="14" t="str">
        <f>SUBSTITUTE(SUBSTITUTE(SUBSTITUTE(SUBSTITUTE(ds_salaries!D469,"PT","Part Time"),"FT","Full Time"),"CT","Contract"),"FL","Freelance")</f>
        <v>Full Time</v>
      </c>
      <c r="E469" s="13" t="s">
        <v>13</v>
      </c>
      <c r="F469" s="13">
        <v>104890</v>
      </c>
      <c r="G469" s="13" t="s">
        <v>19</v>
      </c>
      <c r="H469" s="13">
        <v>104890</v>
      </c>
      <c r="I469" s="13" t="s">
        <v>29</v>
      </c>
      <c r="J469" s="13">
        <v>100</v>
      </c>
      <c r="K469" s="13" t="s">
        <v>29</v>
      </c>
      <c r="L469" s="19" t="str">
        <f>SUBSTITUTE(SUBSTITUTE(SUBSTITUTE(ds_salaries!L469,"L","Large"),"S","Small"),"M","Medium")</f>
        <v>Medium</v>
      </c>
      <c r="M469" s="14" t="str">
        <f>IF(Table2[[#This Row],[Remote Ratio]]=0,"No remote",IF(Table2[[#This Row],[Remote Ratio]]=50,"Partially remote","Fully Remote"))</f>
        <v>Fully Remote</v>
      </c>
    </row>
    <row r="470" spans="1:13" x14ac:dyDescent="0.25">
      <c r="A470" s="17">
        <v>468</v>
      </c>
      <c r="B470" s="14">
        <v>2022</v>
      </c>
      <c r="C470" s="13" t="str">
        <f>SUBSTITUTE(SUBSTITUTE(SUBSTITUTE(SUBSTITUTE(ds_salaries!C470,"MI","Junior Level/ Mid"),"EN","Entry Level"),"SE","Senior Level/ Intermediate"),"EX","Executive Level/ Director")</f>
        <v>Senior Level/ Intermediate</v>
      </c>
      <c r="D470" s="14" t="str">
        <f>SUBSTITUTE(SUBSTITUTE(SUBSTITUTE(SUBSTITUTE(ds_salaries!D470,"PT","Part Time"),"FT","Full Time"),"CT","Contract"),"FL","Freelance")</f>
        <v>Full Time</v>
      </c>
      <c r="E470" s="14" t="s">
        <v>43</v>
      </c>
      <c r="F470" s="14">
        <v>100000</v>
      </c>
      <c r="G470" s="14" t="s">
        <v>19</v>
      </c>
      <c r="H470" s="14">
        <v>100000</v>
      </c>
      <c r="I470" s="14" t="s">
        <v>29</v>
      </c>
      <c r="J470" s="14">
        <v>100</v>
      </c>
      <c r="K470" s="14" t="s">
        <v>29</v>
      </c>
      <c r="L470" s="19" t="str">
        <f>SUBSTITUTE(SUBSTITUTE(SUBSTITUTE(ds_salaries!L470,"L","Large"),"S","Small"),"M","Medium")</f>
        <v>Medium</v>
      </c>
      <c r="M470" s="14" t="str">
        <f>IF(Table2[[#This Row],[Remote Ratio]]=0,"No remote",IF(Table2[[#This Row],[Remote Ratio]]=50,"Partially remote","Fully Remote"))</f>
        <v>Fully Remote</v>
      </c>
    </row>
    <row r="471" spans="1:13" x14ac:dyDescent="0.25">
      <c r="A471" s="18">
        <v>469</v>
      </c>
      <c r="B471" s="13">
        <v>2022</v>
      </c>
      <c r="C471" s="13" t="str">
        <f>SUBSTITUTE(SUBSTITUTE(SUBSTITUTE(SUBSTITUTE(ds_salaries!C471,"MI","Junior Level/ Mid"),"EN","Entry Level"),"SE","Senior Level/ Intermediate"),"EX","Executive Level/ Director")</f>
        <v>Senior Level/ Intermediate</v>
      </c>
      <c r="D471" s="14" t="str">
        <f>SUBSTITUTE(SUBSTITUTE(SUBSTITUTE(SUBSTITUTE(ds_salaries!D471,"PT","Part Time"),"FT","Full Time"),"CT","Contract"),"FL","Freelance")</f>
        <v>Full Time</v>
      </c>
      <c r="E471" s="13" t="s">
        <v>13</v>
      </c>
      <c r="F471" s="13">
        <v>140000</v>
      </c>
      <c r="G471" s="13" t="s">
        <v>19</v>
      </c>
      <c r="H471" s="13">
        <v>140000</v>
      </c>
      <c r="I471" s="13" t="s">
        <v>29</v>
      </c>
      <c r="J471" s="13">
        <v>100</v>
      </c>
      <c r="K471" s="13" t="s">
        <v>29</v>
      </c>
      <c r="L471" s="19" t="str">
        <f>SUBSTITUTE(SUBSTITUTE(SUBSTITUTE(ds_salaries!L471,"L","Large"),"S","Small"),"M","Medium")</f>
        <v>Medium</v>
      </c>
      <c r="M471" s="14" t="str">
        <f>IF(Table2[[#This Row],[Remote Ratio]]=0,"No remote",IF(Table2[[#This Row],[Remote Ratio]]=50,"Partially remote","Fully Remote"))</f>
        <v>Fully Remote</v>
      </c>
    </row>
    <row r="472" spans="1:13" x14ac:dyDescent="0.25">
      <c r="A472" s="17">
        <v>470</v>
      </c>
      <c r="B472" s="14">
        <v>2022</v>
      </c>
      <c r="C472" s="13" t="str">
        <f>SUBSTITUTE(SUBSTITUTE(SUBSTITUTE(SUBSTITUTE(ds_salaries!C472,"MI","Junior Level/ Mid"),"EN","Entry Level"),"SE","Senior Level/ Intermediate"),"EX","Executive Level/ Director")</f>
        <v>Junior Level/ Mid</v>
      </c>
      <c r="D472" s="14" t="str">
        <f>SUBSTITUTE(SUBSTITUTE(SUBSTITUTE(SUBSTITUTE(ds_salaries!D472,"PT","Part Time"),"FT","Full Time"),"CT","Contract"),"FL","Freelance")</f>
        <v>Full Time</v>
      </c>
      <c r="E472" s="14" t="s">
        <v>31</v>
      </c>
      <c r="F472" s="14">
        <v>135000</v>
      </c>
      <c r="G472" s="14" t="s">
        <v>19</v>
      </c>
      <c r="H472" s="14">
        <v>135000</v>
      </c>
      <c r="I472" s="14" t="s">
        <v>29</v>
      </c>
      <c r="J472" s="14">
        <v>100</v>
      </c>
      <c r="K472" s="14" t="s">
        <v>29</v>
      </c>
      <c r="L472" s="19" t="str">
        <f>SUBSTITUTE(SUBSTITUTE(SUBSTITUTE(ds_salaries!L472,"L","Large"),"S","Small"),"M","Medium")</f>
        <v>Medium</v>
      </c>
      <c r="M472" s="14" t="str">
        <f>IF(Table2[[#This Row],[Remote Ratio]]=0,"No remote",IF(Table2[[#This Row],[Remote Ratio]]=50,"Partially remote","Fully Remote"))</f>
        <v>Fully Remote</v>
      </c>
    </row>
    <row r="473" spans="1:13" x14ac:dyDescent="0.25">
      <c r="A473" s="18">
        <v>471</v>
      </c>
      <c r="B473" s="13">
        <v>2022</v>
      </c>
      <c r="C473" s="13" t="str">
        <f>SUBSTITUTE(SUBSTITUTE(SUBSTITUTE(SUBSTITUTE(ds_salaries!C473,"MI","Junior Level/ Mid"),"EN","Entry Level"),"SE","Senior Level/ Intermediate"),"EX","Executive Level/ Director")</f>
        <v>Junior Level/ Mid</v>
      </c>
      <c r="D473" s="14" t="str">
        <f>SUBSTITUTE(SUBSTITUTE(SUBSTITUTE(SUBSTITUTE(ds_salaries!D473,"PT","Part Time"),"FT","Full Time"),"CT","Contract"),"FL","Freelance")</f>
        <v>Full Time</v>
      </c>
      <c r="E473" s="13" t="s">
        <v>31</v>
      </c>
      <c r="F473" s="13">
        <v>50000</v>
      </c>
      <c r="G473" s="13" t="s">
        <v>19</v>
      </c>
      <c r="H473" s="13">
        <v>50000</v>
      </c>
      <c r="I473" s="13" t="s">
        <v>29</v>
      </c>
      <c r="J473" s="13">
        <v>100</v>
      </c>
      <c r="K473" s="13" t="s">
        <v>29</v>
      </c>
      <c r="L473" s="19" t="str">
        <f>SUBSTITUTE(SUBSTITUTE(SUBSTITUTE(ds_salaries!L473,"L","Large"),"S","Small"),"M","Medium")</f>
        <v>Medium</v>
      </c>
      <c r="M473" s="14" t="str">
        <f>IF(Table2[[#This Row],[Remote Ratio]]=0,"No remote",IF(Table2[[#This Row],[Remote Ratio]]=50,"Partially remote","Fully Remote"))</f>
        <v>Fully Remote</v>
      </c>
    </row>
    <row r="474" spans="1:13" x14ac:dyDescent="0.25">
      <c r="A474" s="17">
        <v>472</v>
      </c>
      <c r="B474" s="14">
        <v>2022</v>
      </c>
      <c r="C474" s="13" t="str">
        <f>SUBSTITUTE(SUBSTITUTE(SUBSTITUTE(SUBSTITUTE(ds_salaries!C474,"MI","Junior Level/ Mid"),"EN","Entry Level"),"SE","Senior Level/ Intermediate"),"EX","Executive Level/ Director")</f>
        <v>Senior Level/ Intermediate</v>
      </c>
      <c r="D474" s="14" t="str">
        <f>SUBSTITUTE(SUBSTITUTE(SUBSTITUTE(SUBSTITUTE(ds_salaries!D474,"PT","Part Time"),"FT","Full Time"),"CT","Contract"),"FL","Freelance")</f>
        <v>Full Time</v>
      </c>
      <c r="E474" s="14" t="s">
        <v>13</v>
      </c>
      <c r="F474" s="14">
        <v>220000</v>
      </c>
      <c r="G474" s="14" t="s">
        <v>19</v>
      </c>
      <c r="H474" s="14">
        <v>220000</v>
      </c>
      <c r="I474" s="14" t="s">
        <v>29</v>
      </c>
      <c r="J474" s="14">
        <v>100</v>
      </c>
      <c r="K474" s="14" t="s">
        <v>29</v>
      </c>
      <c r="L474" s="19" t="str">
        <f>SUBSTITUTE(SUBSTITUTE(SUBSTITUTE(ds_salaries!L474,"L","Large"),"S","Small"),"M","Medium")</f>
        <v>Medium</v>
      </c>
      <c r="M474" s="14" t="str">
        <f>IF(Table2[[#This Row],[Remote Ratio]]=0,"No remote",IF(Table2[[#This Row],[Remote Ratio]]=50,"Partially remote","Fully Remote"))</f>
        <v>Fully Remote</v>
      </c>
    </row>
    <row r="475" spans="1:13" x14ac:dyDescent="0.25">
      <c r="A475" s="18">
        <v>473</v>
      </c>
      <c r="B475" s="13">
        <v>2022</v>
      </c>
      <c r="C475" s="13" t="str">
        <f>SUBSTITUTE(SUBSTITUTE(SUBSTITUTE(SUBSTITUTE(ds_salaries!C475,"MI","Junior Level/ Mid"),"EN","Entry Level"),"SE","Senior Level/ Intermediate"),"EX","Executive Level/ Director")</f>
        <v>Senior Level/ Intermediate</v>
      </c>
      <c r="D475" s="14" t="str">
        <f>SUBSTITUTE(SUBSTITUTE(SUBSTITUTE(SUBSTITUTE(ds_salaries!D475,"PT","Part Time"),"FT","Full Time"),"CT","Contract"),"FL","Freelance")</f>
        <v>Full Time</v>
      </c>
      <c r="E475" s="13" t="s">
        <v>13</v>
      </c>
      <c r="F475" s="13">
        <v>140000</v>
      </c>
      <c r="G475" s="13" t="s">
        <v>19</v>
      </c>
      <c r="H475" s="13">
        <v>140000</v>
      </c>
      <c r="I475" s="13" t="s">
        <v>29</v>
      </c>
      <c r="J475" s="13">
        <v>100</v>
      </c>
      <c r="K475" s="13" t="s">
        <v>29</v>
      </c>
      <c r="L475" s="19" t="str">
        <f>SUBSTITUTE(SUBSTITUTE(SUBSTITUTE(ds_salaries!L475,"L","Large"),"S","Small"),"M","Medium")</f>
        <v>Medium</v>
      </c>
      <c r="M475" s="14" t="str">
        <f>IF(Table2[[#This Row],[Remote Ratio]]=0,"No remote",IF(Table2[[#This Row],[Remote Ratio]]=50,"Partially remote","Fully Remote"))</f>
        <v>Fully Remote</v>
      </c>
    </row>
    <row r="476" spans="1:13" x14ac:dyDescent="0.25">
      <c r="A476" s="17">
        <v>474</v>
      </c>
      <c r="B476" s="14">
        <v>2022</v>
      </c>
      <c r="C476" s="13" t="str">
        <f>SUBSTITUTE(SUBSTITUTE(SUBSTITUTE(SUBSTITUTE(ds_salaries!C476,"MI","Junior Level/ Mid"),"EN","Entry Level"),"SE","Senior Level/ Intermediate"),"EX","Executive Level/ Director")</f>
        <v>Junior Level/ Mid</v>
      </c>
      <c r="D476" s="14" t="str">
        <f>SUBSTITUTE(SUBSTITUTE(SUBSTITUTE(SUBSTITUTE(ds_salaries!D476,"PT","Part Time"),"FT","Full Time"),"CT","Contract"),"FL","Freelance")</f>
        <v>Full Time</v>
      </c>
      <c r="E476" s="14" t="s">
        <v>13</v>
      </c>
      <c r="F476" s="14">
        <v>140000</v>
      </c>
      <c r="G476" s="14" t="s">
        <v>23</v>
      </c>
      <c r="H476" s="14">
        <v>183228</v>
      </c>
      <c r="I476" s="14" t="s">
        <v>24</v>
      </c>
      <c r="J476" s="14">
        <v>0</v>
      </c>
      <c r="K476" s="14" t="s">
        <v>24</v>
      </c>
      <c r="L476" s="19" t="str">
        <f>SUBSTITUTE(SUBSTITUTE(SUBSTITUTE(ds_salaries!L476,"L","Large"),"S","Small"),"M","Medium")</f>
        <v>Medium</v>
      </c>
      <c r="M476" s="14" t="str">
        <f>IF(Table2[[#This Row],[Remote Ratio]]=0,"No remote",IF(Table2[[#This Row],[Remote Ratio]]=50,"Partially remote","Fully Remote"))</f>
        <v>No remote</v>
      </c>
    </row>
    <row r="477" spans="1:13" x14ac:dyDescent="0.25">
      <c r="A477" s="18">
        <v>475</v>
      </c>
      <c r="B477" s="13">
        <v>2022</v>
      </c>
      <c r="C477" s="13" t="str">
        <f>SUBSTITUTE(SUBSTITUTE(SUBSTITUTE(SUBSTITUTE(ds_salaries!C477,"MI","Junior Level/ Mid"),"EN","Entry Level"),"SE","Senior Level/ Intermediate"),"EX","Executive Level/ Director")</f>
        <v>Junior Level/ Mid</v>
      </c>
      <c r="D477" s="14" t="str">
        <f>SUBSTITUTE(SUBSTITUTE(SUBSTITUTE(SUBSTITUTE(ds_salaries!D477,"PT","Part Time"),"FT","Full Time"),"CT","Contract"),"FL","Freelance")</f>
        <v>Full Time</v>
      </c>
      <c r="E477" s="13" t="s">
        <v>13</v>
      </c>
      <c r="F477" s="13">
        <v>70000</v>
      </c>
      <c r="G477" s="13" t="s">
        <v>23</v>
      </c>
      <c r="H477" s="13">
        <v>91614</v>
      </c>
      <c r="I477" s="13" t="s">
        <v>24</v>
      </c>
      <c r="J477" s="13">
        <v>0</v>
      </c>
      <c r="K477" s="13" t="s">
        <v>24</v>
      </c>
      <c r="L477" s="19" t="str">
        <f>SUBSTITUTE(SUBSTITUTE(SUBSTITUTE(ds_salaries!L477,"L","Large"),"S","Small"),"M","Medium")</f>
        <v>Medium</v>
      </c>
      <c r="M477" s="14" t="str">
        <f>IF(Table2[[#This Row],[Remote Ratio]]=0,"No remote",IF(Table2[[#This Row],[Remote Ratio]]=50,"Partially remote","Fully Remote"))</f>
        <v>No remote</v>
      </c>
    </row>
    <row r="478" spans="1:13" x14ac:dyDescent="0.25">
      <c r="A478" s="17">
        <v>476</v>
      </c>
      <c r="B478" s="14">
        <v>2022</v>
      </c>
      <c r="C478" s="13" t="str">
        <f>SUBSTITUTE(SUBSTITUTE(SUBSTITUTE(SUBSTITUTE(ds_salaries!C478,"MI","Junior Level/ Mid"),"EN","Entry Level"),"SE","Senior Level/ Intermediate"),"EX","Executive Level/ Director")</f>
        <v>Senior Level/ Intermediate</v>
      </c>
      <c r="D478" s="14" t="str">
        <f>SUBSTITUTE(SUBSTITUTE(SUBSTITUTE(SUBSTITUTE(ds_salaries!D478,"PT","Part Time"),"FT","Full Time"),"CT","Contract"),"FL","Freelance")</f>
        <v>Full Time</v>
      </c>
      <c r="E478" s="14" t="s">
        <v>13</v>
      </c>
      <c r="F478" s="14">
        <v>185100</v>
      </c>
      <c r="G478" s="14" t="s">
        <v>19</v>
      </c>
      <c r="H478" s="14">
        <v>185100</v>
      </c>
      <c r="I478" s="14" t="s">
        <v>29</v>
      </c>
      <c r="J478" s="14">
        <v>100</v>
      </c>
      <c r="K478" s="14" t="s">
        <v>29</v>
      </c>
      <c r="L478" s="19" t="str">
        <f>SUBSTITUTE(SUBSTITUTE(SUBSTITUTE(ds_salaries!L478,"L","Large"),"S","Small"),"M","Medium")</f>
        <v>Medium</v>
      </c>
      <c r="M478" s="14" t="str">
        <f>IF(Table2[[#This Row],[Remote Ratio]]=0,"No remote",IF(Table2[[#This Row],[Remote Ratio]]=50,"Partially remote","Fully Remote"))</f>
        <v>Fully Remote</v>
      </c>
    </row>
    <row r="479" spans="1:13" x14ac:dyDescent="0.25">
      <c r="A479" s="18">
        <v>477</v>
      </c>
      <c r="B479" s="13">
        <v>2022</v>
      </c>
      <c r="C479" s="13" t="str">
        <f>SUBSTITUTE(SUBSTITUTE(SUBSTITUTE(SUBSTITUTE(ds_salaries!C479,"MI","Junior Level/ Mid"),"EN","Entry Level"),"SE","Senior Level/ Intermediate"),"EX","Executive Level/ Director")</f>
        <v>Senior Level/ Intermediate</v>
      </c>
      <c r="D479" s="14" t="str">
        <f>SUBSTITUTE(SUBSTITUTE(SUBSTITUTE(SUBSTITUTE(ds_salaries!D479,"PT","Part Time"),"FT","Full Time"),"CT","Contract"),"FL","Freelance")</f>
        <v>Full Time</v>
      </c>
      <c r="E479" s="13" t="s">
        <v>28</v>
      </c>
      <c r="F479" s="13">
        <v>220000</v>
      </c>
      <c r="G479" s="13" t="s">
        <v>19</v>
      </c>
      <c r="H479" s="13">
        <v>220000</v>
      </c>
      <c r="I479" s="13" t="s">
        <v>29</v>
      </c>
      <c r="J479" s="13">
        <v>100</v>
      </c>
      <c r="K479" s="13" t="s">
        <v>29</v>
      </c>
      <c r="L479" s="19" t="str">
        <f>SUBSTITUTE(SUBSTITUTE(SUBSTITUTE(ds_salaries!L479,"L","Large"),"S","Small"),"M","Medium")</f>
        <v>Medium</v>
      </c>
      <c r="M479" s="14" t="str">
        <f>IF(Table2[[#This Row],[Remote Ratio]]=0,"No remote",IF(Table2[[#This Row],[Remote Ratio]]=50,"Partially remote","Fully Remote"))</f>
        <v>Fully Remote</v>
      </c>
    </row>
    <row r="480" spans="1:13" x14ac:dyDescent="0.25">
      <c r="A480" s="17">
        <v>478</v>
      </c>
      <c r="B480" s="14">
        <v>2022</v>
      </c>
      <c r="C480" s="13" t="str">
        <f>SUBSTITUTE(SUBSTITUTE(SUBSTITUTE(SUBSTITUTE(ds_salaries!C480,"MI","Junior Level/ Mid"),"EN","Entry Level"),"SE","Senior Level/ Intermediate"),"EX","Executive Level/ Director")</f>
        <v>Junior Level/ Mid</v>
      </c>
      <c r="D480" s="14" t="str">
        <f>SUBSTITUTE(SUBSTITUTE(SUBSTITUTE(SUBSTITUTE(ds_salaries!D480,"PT","Part Time"),"FT","Full Time"),"CT","Contract"),"FL","Freelance")</f>
        <v>Full Time</v>
      </c>
      <c r="E480" s="14" t="s">
        <v>13</v>
      </c>
      <c r="F480" s="14">
        <v>200000</v>
      </c>
      <c r="G480" s="14" t="s">
        <v>19</v>
      </c>
      <c r="H480" s="14">
        <v>200000</v>
      </c>
      <c r="I480" s="14" t="s">
        <v>29</v>
      </c>
      <c r="J480" s="14">
        <v>100</v>
      </c>
      <c r="K480" s="14" t="s">
        <v>29</v>
      </c>
      <c r="L480" s="19" t="str">
        <f>SUBSTITUTE(SUBSTITUTE(SUBSTITUTE(ds_salaries!L480,"L","Large"),"S","Small"),"M","Medium")</f>
        <v>Medium</v>
      </c>
      <c r="M480" s="14" t="str">
        <f>IF(Table2[[#This Row],[Remote Ratio]]=0,"No remote",IF(Table2[[#This Row],[Remote Ratio]]=50,"Partially remote","Fully Remote"))</f>
        <v>Fully Remote</v>
      </c>
    </row>
    <row r="481" spans="1:13" x14ac:dyDescent="0.25">
      <c r="A481" s="18">
        <v>479</v>
      </c>
      <c r="B481" s="13">
        <v>2022</v>
      </c>
      <c r="C481" s="13" t="str">
        <f>SUBSTITUTE(SUBSTITUTE(SUBSTITUTE(SUBSTITUTE(ds_salaries!C481,"MI","Junior Level/ Mid"),"EN","Entry Level"),"SE","Senior Level/ Intermediate"),"EX","Executive Level/ Director")</f>
        <v>Junior Level/ Mid</v>
      </c>
      <c r="D481" s="14" t="str">
        <f>SUBSTITUTE(SUBSTITUTE(SUBSTITUTE(SUBSTITUTE(ds_salaries!D481,"PT","Part Time"),"FT","Full Time"),"CT","Contract"),"FL","Freelance")</f>
        <v>Full Time</v>
      </c>
      <c r="E481" s="13" t="s">
        <v>13</v>
      </c>
      <c r="F481" s="13">
        <v>120000</v>
      </c>
      <c r="G481" s="13" t="s">
        <v>19</v>
      </c>
      <c r="H481" s="13">
        <v>120000</v>
      </c>
      <c r="I481" s="13" t="s">
        <v>29</v>
      </c>
      <c r="J481" s="13">
        <v>100</v>
      </c>
      <c r="K481" s="13" t="s">
        <v>29</v>
      </c>
      <c r="L481" s="19" t="str">
        <f>SUBSTITUTE(SUBSTITUTE(SUBSTITUTE(ds_salaries!L481,"L","Large"),"S","Small"),"M","Medium")</f>
        <v>Medium</v>
      </c>
      <c r="M481" s="14" t="str">
        <f>IF(Table2[[#This Row],[Remote Ratio]]=0,"No remote",IF(Table2[[#This Row],[Remote Ratio]]=50,"Partially remote","Fully Remote"))</f>
        <v>Fully Remote</v>
      </c>
    </row>
    <row r="482" spans="1:13" x14ac:dyDescent="0.25">
      <c r="A482" s="17">
        <v>480</v>
      </c>
      <c r="B482" s="14">
        <v>2022</v>
      </c>
      <c r="C482" s="13" t="str">
        <f>SUBSTITUTE(SUBSTITUTE(SUBSTITUTE(SUBSTITUTE(ds_salaries!C482,"MI","Junior Level/ Mid"),"EN","Entry Level"),"SE","Senior Level/ Intermediate"),"EX","Executive Level/ Director")</f>
        <v>Senior Level/ Intermediate</v>
      </c>
      <c r="D482" s="14" t="str">
        <f>SUBSTITUTE(SUBSTITUTE(SUBSTITUTE(SUBSTITUTE(ds_salaries!D482,"PT","Part Time"),"FT","Full Time"),"CT","Contract"),"FL","Freelance")</f>
        <v>Full Time</v>
      </c>
      <c r="E482" s="14" t="s">
        <v>28</v>
      </c>
      <c r="F482" s="14">
        <v>120000</v>
      </c>
      <c r="G482" s="14" t="s">
        <v>19</v>
      </c>
      <c r="H482" s="14">
        <v>120000</v>
      </c>
      <c r="I482" s="14" t="s">
        <v>52</v>
      </c>
      <c r="J482" s="14">
        <v>100</v>
      </c>
      <c r="K482" s="14" t="s">
        <v>52</v>
      </c>
      <c r="L482" s="19" t="str">
        <f>SUBSTITUTE(SUBSTITUTE(SUBSTITUTE(ds_salaries!L482,"L","Large"),"S","Small"),"M","Medium")</f>
        <v>Small</v>
      </c>
      <c r="M482" s="14" t="str">
        <f>IF(Table2[[#This Row],[Remote Ratio]]=0,"No remote",IF(Table2[[#This Row],[Remote Ratio]]=50,"Partially remote","Fully Remote"))</f>
        <v>Fully Remote</v>
      </c>
    </row>
    <row r="483" spans="1:13" x14ac:dyDescent="0.25">
      <c r="A483" s="18">
        <v>481</v>
      </c>
      <c r="B483" s="13">
        <v>2022</v>
      </c>
      <c r="C483" s="13" t="str">
        <f>SUBSTITUTE(SUBSTITUTE(SUBSTITUTE(SUBSTITUTE(ds_salaries!C483,"MI","Junior Level/ Mid"),"EN","Entry Level"),"SE","Senior Level/ Intermediate"),"EX","Executive Level/ Director")</f>
        <v>Senior Level/ Intermediate</v>
      </c>
      <c r="D483" s="14" t="str">
        <f>SUBSTITUTE(SUBSTITUTE(SUBSTITUTE(SUBSTITUTE(ds_salaries!D483,"PT","Part Time"),"FT","Full Time"),"CT","Contract"),"FL","Freelance")</f>
        <v>Full Time</v>
      </c>
      <c r="E483" s="13" t="s">
        <v>28</v>
      </c>
      <c r="F483" s="13">
        <v>65000</v>
      </c>
      <c r="G483" s="13" t="s">
        <v>19</v>
      </c>
      <c r="H483" s="13">
        <v>65000</v>
      </c>
      <c r="I483" s="13" t="s">
        <v>52</v>
      </c>
      <c r="J483" s="13">
        <v>100</v>
      </c>
      <c r="K483" s="13" t="s">
        <v>52</v>
      </c>
      <c r="L483" s="19" t="str">
        <f>SUBSTITUTE(SUBSTITUTE(SUBSTITUTE(ds_salaries!L483,"L","Large"),"S","Small"),"M","Medium")</f>
        <v>Small</v>
      </c>
      <c r="M483" s="14" t="str">
        <f>IF(Table2[[#This Row],[Remote Ratio]]=0,"No remote",IF(Table2[[#This Row],[Remote Ratio]]=50,"Partially remote","Fully Remote"))</f>
        <v>Fully Remote</v>
      </c>
    </row>
    <row r="484" spans="1:13" x14ac:dyDescent="0.25">
      <c r="A484" s="17">
        <v>482</v>
      </c>
      <c r="B484" s="14">
        <v>2022</v>
      </c>
      <c r="C484" s="13" t="str">
        <f>SUBSTITUTE(SUBSTITUTE(SUBSTITUTE(SUBSTITUTE(ds_salaries!C484,"MI","Junior Level/ Mid"),"EN","Entry Level"),"SE","Senior Level/ Intermediate"),"EX","Executive Level/ Director")</f>
        <v>Executive Level/ Director</v>
      </c>
      <c r="D484" s="14" t="str">
        <f>SUBSTITUTE(SUBSTITUTE(SUBSTITUTE(SUBSTITUTE(ds_salaries!D484,"PT","Part Time"),"FT","Full Time"),"CT","Contract"),"FL","Freelance")</f>
        <v>Full Time</v>
      </c>
      <c r="E484" s="14" t="s">
        <v>43</v>
      </c>
      <c r="F484" s="14">
        <v>324000</v>
      </c>
      <c r="G484" s="14" t="s">
        <v>19</v>
      </c>
      <c r="H484" s="14">
        <v>324000</v>
      </c>
      <c r="I484" s="14" t="s">
        <v>29</v>
      </c>
      <c r="J484" s="14">
        <v>100</v>
      </c>
      <c r="K484" s="14" t="s">
        <v>29</v>
      </c>
      <c r="L484" s="19" t="str">
        <f>SUBSTITUTE(SUBSTITUTE(SUBSTITUTE(ds_salaries!L484,"L","Large"),"S","Small"),"M","Medium")</f>
        <v>Medium</v>
      </c>
      <c r="M484" s="14" t="str">
        <f>IF(Table2[[#This Row],[Remote Ratio]]=0,"No remote",IF(Table2[[#This Row],[Remote Ratio]]=50,"Partially remote","Fully Remote"))</f>
        <v>Fully Remote</v>
      </c>
    </row>
    <row r="485" spans="1:13" x14ac:dyDescent="0.25">
      <c r="A485" s="18">
        <v>483</v>
      </c>
      <c r="B485" s="13">
        <v>2022</v>
      </c>
      <c r="C485" s="13" t="str">
        <f>SUBSTITUTE(SUBSTITUTE(SUBSTITUTE(SUBSTITUTE(ds_salaries!C485,"MI","Junior Level/ Mid"),"EN","Entry Level"),"SE","Senior Level/ Intermediate"),"EX","Executive Level/ Director")</f>
        <v>Executive Level/ Director</v>
      </c>
      <c r="D485" s="14" t="str">
        <f>SUBSTITUTE(SUBSTITUTE(SUBSTITUTE(SUBSTITUTE(ds_salaries!D485,"PT","Part Time"),"FT","Full Time"),"CT","Contract"),"FL","Freelance")</f>
        <v>Full Time</v>
      </c>
      <c r="E485" s="13" t="s">
        <v>43</v>
      </c>
      <c r="F485" s="13">
        <v>216000</v>
      </c>
      <c r="G485" s="13" t="s">
        <v>19</v>
      </c>
      <c r="H485" s="13">
        <v>216000</v>
      </c>
      <c r="I485" s="13" t="s">
        <v>29</v>
      </c>
      <c r="J485" s="13">
        <v>100</v>
      </c>
      <c r="K485" s="13" t="s">
        <v>29</v>
      </c>
      <c r="L485" s="19" t="str">
        <f>SUBSTITUTE(SUBSTITUTE(SUBSTITUTE(ds_salaries!L485,"L","Large"),"S","Small"),"M","Medium")</f>
        <v>Medium</v>
      </c>
      <c r="M485" s="14" t="str">
        <f>IF(Table2[[#This Row],[Remote Ratio]]=0,"No remote",IF(Table2[[#This Row],[Remote Ratio]]=50,"Partially remote","Fully Remote"))</f>
        <v>Fully Remote</v>
      </c>
    </row>
    <row r="486" spans="1:13" x14ac:dyDescent="0.25">
      <c r="A486" s="17">
        <v>484</v>
      </c>
      <c r="B486" s="14">
        <v>2022</v>
      </c>
      <c r="C486" s="13" t="str">
        <f>SUBSTITUTE(SUBSTITUTE(SUBSTITUTE(SUBSTITUTE(ds_salaries!C486,"MI","Junior Level/ Mid"),"EN","Entry Level"),"SE","Senior Level/ Intermediate"),"EX","Executive Level/ Director")</f>
        <v>Senior Level/ Intermediate</v>
      </c>
      <c r="D486" s="14" t="str">
        <f>SUBSTITUTE(SUBSTITUTE(SUBSTITUTE(SUBSTITUTE(ds_salaries!D486,"PT","Part Time"),"FT","Full Time"),"CT","Contract"),"FL","Freelance")</f>
        <v>Full Time</v>
      </c>
      <c r="E486" s="14" t="s">
        <v>43</v>
      </c>
      <c r="F486" s="14">
        <v>210000</v>
      </c>
      <c r="G486" s="14" t="s">
        <v>19</v>
      </c>
      <c r="H486" s="14">
        <v>210000</v>
      </c>
      <c r="I486" s="14" t="s">
        <v>29</v>
      </c>
      <c r="J486" s="14">
        <v>100</v>
      </c>
      <c r="K486" s="14" t="s">
        <v>29</v>
      </c>
      <c r="L486" s="19" t="str">
        <f>SUBSTITUTE(SUBSTITUTE(SUBSTITUTE(ds_salaries!L486,"L","Large"),"S","Small"),"M","Medium")</f>
        <v>Medium</v>
      </c>
      <c r="M486" s="14" t="str">
        <f>IF(Table2[[#This Row],[Remote Ratio]]=0,"No remote",IF(Table2[[#This Row],[Remote Ratio]]=50,"Partially remote","Fully Remote"))</f>
        <v>Fully Remote</v>
      </c>
    </row>
    <row r="487" spans="1:13" x14ac:dyDescent="0.25">
      <c r="A487" s="18">
        <v>485</v>
      </c>
      <c r="B487" s="13">
        <v>2022</v>
      </c>
      <c r="C487" s="13" t="str">
        <f>SUBSTITUTE(SUBSTITUTE(SUBSTITUTE(SUBSTITUTE(ds_salaries!C487,"MI","Junior Level/ Mid"),"EN","Entry Level"),"SE","Senior Level/ Intermediate"),"EX","Executive Level/ Director")</f>
        <v>Senior Level/ Intermediate</v>
      </c>
      <c r="D487" s="14" t="str">
        <f>SUBSTITUTE(SUBSTITUTE(SUBSTITUTE(SUBSTITUTE(ds_salaries!D487,"PT","Part Time"),"FT","Full Time"),"CT","Contract"),"FL","Freelance")</f>
        <v>Full Time</v>
      </c>
      <c r="E487" s="13" t="s">
        <v>28</v>
      </c>
      <c r="F487" s="13">
        <v>120000</v>
      </c>
      <c r="G487" s="13" t="s">
        <v>19</v>
      </c>
      <c r="H487" s="13">
        <v>120000</v>
      </c>
      <c r="I487" s="13" t="s">
        <v>29</v>
      </c>
      <c r="J487" s="13">
        <v>100</v>
      </c>
      <c r="K487" s="13" t="s">
        <v>29</v>
      </c>
      <c r="L487" s="19" t="str">
        <f>SUBSTITUTE(SUBSTITUTE(SUBSTITUTE(ds_salaries!L487,"L","Large"),"S","Small"),"M","Medium")</f>
        <v>Medium</v>
      </c>
      <c r="M487" s="14" t="str">
        <f>IF(Table2[[#This Row],[Remote Ratio]]=0,"No remote",IF(Table2[[#This Row],[Remote Ratio]]=50,"Partially remote","Fully Remote"))</f>
        <v>Fully Remote</v>
      </c>
    </row>
    <row r="488" spans="1:13" x14ac:dyDescent="0.25">
      <c r="A488" s="17">
        <v>486</v>
      </c>
      <c r="B488" s="14">
        <v>2022</v>
      </c>
      <c r="C488" s="13" t="str">
        <f>SUBSTITUTE(SUBSTITUTE(SUBSTITUTE(SUBSTITUTE(ds_salaries!C488,"MI","Junior Level/ Mid"),"EN","Entry Level"),"SE","Senior Level/ Intermediate"),"EX","Executive Level/ Director")</f>
        <v>Senior Level/ Intermediate</v>
      </c>
      <c r="D488" s="14" t="str">
        <f>SUBSTITUTE(SUBSTITUTE(SUBSTITUTE(SUBSTITUTE(ds_salaries!D488,"PT","Part Time"),"FT","Full Time"),"CT","Contract"),"FL","Freelance")</f>
        <v>Full Time</v>
      </c>
      <c r="E488" s="14" t="s">
        <v>13</v>
      </c>
      <c r="F488" s="14">
        <v>230000</v>
      </c>
      <c r="G488" s="14" t="s">
        <v>19</v>
      </c>
      <c r="H488" s="14">
        <v>230000</v>
      </c>
      <c r="I488" s="14" t="s">
        <v>29</v>
      </c>
      <c r="J488" s="14">
        <v>100</v>
      </c>
      <c r="K488" s="14" t="s">
        <v>29</v>
      </c>
      <c r="L488" s="19" t="str">
        <f>SUBSTITUTE(SUBSTITUTE(SUBSTITUTE(ds_salaries!L488,"L","Large"),"S","Small"),"M","Medium")</f>
        <v>Medium</v>
      </c>
      <c r="M488" s="14" t="str">
        <f>IF(Table2[[#This Row],[Remote Ratio]]=0,"No remote",IF(Table2[[#This Row],[Remote Ratio]]=50,"Partially remote","Fully Remote"))</f>
        <v>Fully Remote</v>
      </c>
    </row>
    <row r="489" spans="1:13" x14ac:dyDescent="0.25">
      <c r="A489" s="18">
        <v>487</v>
      </c>
      <c r="B489" s="13">
        <v>2022</v>
      </c>
      <c r="C489" s="13" t="str">
        <f>SUBSTITUTE(SUBSTITUTE(SUBSTITUTE(SUBSTITUTE(ds_salaries!C489,"MI","Junior Level/ Mid"),"EN","Entry Level"),"SE","Senior Level/ Intermediate"),"EX","Executive Level/ Director")</f>
        <v>Entry Level</v>
      </c>
      <c r="D489" s="14" t="str">
        <f>SUBSTITUTE(SUBSTITUTE(SUBSTITUTE(SUBSTITUTE(ds_salaries!D489,"PT","Part Time"),"FT","Full Time"),"CT","Contract"),"FL","Freelance")</f>
        <v>Part Time</v>
      </c>
      <c r="E489" s="13" t="s">
        <v>13</v>
      </c>
      <c r="F489" s="13">
        <v>100000</v>
      </c>
      <c r="G489" s="13" t="s">
        <v>19</v>
      </c>
      <c r="H489" s="13">
        <v>100000</v>
      </c>
      <c r="I489" s="13" t="s">
        <v>137</v>
      </c>
      <c r="J489" s="13">
        <v>50</v>
      </c>
      <c r="K489" s="13" t="s">
        <v>137</v>
      </c>
      <c r="L489" s="19" t="str">
        <f>SUBSTITUTE(SUBSTITUTE(SUBSTITUTE(ds_salaries!L489,"L","Large"),"S","Small"),"M","Medium")</f>
        <v>Medium</v>
      </c>
      <c r="M489" s="14" t="str">
        <f>IF(Table2[[#This Row],[Remote Ratio]]=0,"No remote",IF(Table2[[#This Row],[Remote Ratio]]=50,"Partially remote","Fully Remote"))</f>
        <v>Partially remote</v>
      </c>
    </row>
    <row r="490" spans="1:13" x14ac:dyDescent="0.25">
      <c r="A490" s="17">
        <v>488</v>
      </c>
      <c r="B490" s="14">
        <v>2022</v>
      </c>
      <c r="C490" s="13" t="str">
        <f>SUBSTITUTE(SUBSTITUTE(SUBSTITUTE(SUBSTITUTE(ds_salaries!C490,"MI","Junior Level/ Mid"),"EN","Entry Level"),"SE","Senior Level/ Intermediate"),"EX","Executive Level/ Director")</f>
        <v>Junior Level/ Mid</v>
      </c>
      <c r="D490" s="14" t="str">
        <f>SUBSTITUTE(SUBSTITUTE(SUBSTITUTE(SUBSTITUTE(ds_salaries!D490,"PT","Part Time"),"FT","Full Time"),"CT","Contract"),"FL","Freelance")</f>
        <v>Freelance</v>
      </c>
      <c r="E490" s="14" t="s">
        <v>13</v>
      </c>
      <c r="F490" s="14">
        <v>100000</v>
      </c>
      <c r="G490" s="14" t="s">
        <v>19</v>
      </c>
      <c r="H490" s="14">
        <v>100000</v>
      </c>
      <c r="I490" s="14" t="s">
        <v>62</v>
      </c>
      <c r="J490" s="14">
        <v>100</v>
      </c>
      <c r="K490" s="14" t="s">
        <v>29</v>
      </c>
      <c r="L490" s="19" t="str">
        <f>SUBSTITUTE(SUBSTITUTE(SUBSTITUTE(ds_salaries!L490,"L","Large"),"S","Small"),"M","Medium")</f>
        <v>Medium</v>
      </c>
      <c r="M490" s="14" t="str">
        <f>IF(Table2[[#This Row],[Remote Ratio]]=0,"No remote",IF(Table2[[#This Row],[Remote Ratio]]=50,"Partially remote","Fully Remote"))</f>
        <v>Fully Remote</v>
      </c>
    </row>
    <row r="491" spans="1:13" x14ac:dyDescent="0.25">
      <c r="A491" s="18">
        <v>489</v>
      </c>
      <c r="B491" s="13">
        <v>2022</v>
      </c>
      <c r="C491" s="13" t="str">
        <f>SUBSTITUTE(SUBSTITUTE(SUBSTITUTE(SUBSTITUTE(ds_salaries!C491,"MI","Junior Level/ Mid"),"EN","Entry Level"),"SE","Senior Level/ Intermediate"),"EX","Executive Level/ Director")</f>
        <v>Entry Level</v>
      </c>
      <c r="D491" s="14" t="str">
        <f>SUBSTITUTE(SUBSTITUTE(SUBSTITUTE(SUBSTITUTE(ds_salaries!D491,"PT","Part Time"),"FT","Full Time"),"CT","Contract"),"FL","Freelance")</f>
        <v>Contract</v>
      </c>
      <c r="E491" s="13" t="s">
        <v>100</v>
      </c>
      <c r="F491" s="13">
        <v>29000</v>
      </c>
      <c r="G491" s="13" t="s">
        <v>14</v>
      </c>
      <c r="H491" s="13">
        <v>31875</v>
      </c>
      <c r="I491" s="13" t="s">
        <v>138</v>
      </c>
      <c r="J491" s="13">
        <v>100</v>
      </c>
      <c r="K491" s="13" t="s">
        <v>130</v>
      </c>
      <c r="L491" s="19" t="str">
        <f>SUBSTITUTE(SUBSTITUTE(SUBSTITUTE(ds_salaries!L491,"L","Large"),"S","Small"),"M","Medium")</f>
        <v>Medium</v>
      </c>
      <c r="M491" s="14" t="str">
        <f>IF(Table2[[#This Row],[Remote Ratio]]=0,"No remote",IF(Table2[[#This Row],[Remote Ratio]]=50,"Partially remote","Fully Remote"))</f>
        <v>Fully Remote</v>
      </c>
    </row>
    <row r="492" spans="1:13" x14ac:dyDescent="0.25">
      <c r="A492" s="17">
        <v>490</v>
      </c>
      <c r="B492" s="14">
        <v>2022</v>
      </c>
      <c r="C492" s="13" t="str">
        <f>SUBSTITUTE(SUBSTITUTE(SUBSTITUTE(SUBSTITUTE(ds_salaries!C492,"MI","Junior Level/ Mid"),"EN","Entry Level"),"SE","Senior Level/ Intermediate"),"EX","Executive Level/ Director")</f>
        <v>Senior Level/ Intermediate</v>
      </c>
      <c r="D492" s="14" t="str">
        <f>SUBSTITUTE(SUBSTITUTE(SUBSTITUTE(SUBSTITUTE(ds_salaries!D492,"PT","Part Time"),"FT","Full Time"),"CT","Contract"),"FL","Freelance")</f>
        <v>Full Time</v>
      </c>
      <c r="E492" s="14" t="s">
        <v>81</v>
      </c>
      <c r="F492" s="14">
        <v>200000</v>
      </c>
      <c r="G492" s="14" t="s">
        <v>19</v>
      </c>
      <c r="H492" s="14">
        <v>200000</v>
      </c>
      <c r="I492" s="14" t="s">
        <v>139</v>
      </c>
      <c r="J492" s="14">
        <v>100</v>
      </c>
      <c r="K492" s="14" t="s">
        <v>29</v>
      </c>
      <c r="L492" s="19" t="str">
        <f>SUBSTITUTE(SUBSTITUTE(SUBSTITUTE(ds_salaries!L492,"L","Large"),"S","Small"),"M","Medium")</f>
        <v>Medium</v>
      </c>
      <c r="M492" s="14" t="str">
        <f>IF(Table2[[#This Row],[Remote Ratio]]=0,"No remote",IF(Table2[[#This Row],[Remote Ratio]]=50,"Partially remote","Fully Remote"))</f>
        <v>Fully Remote</v>
      </c>
    </row>
    <row r="493" spans="1:13" x14ac:dyDescent="0.25">
      <c r="A493" s="18">
        <v>491</v>
      </c>
      <c r="B493" s="13">
        <v>2022</v>
      </c>
      <c r="C493" s="13" t="str">
        <f>SUBSTITUTE(SUBSTITUTE(SUBSTITUTE(SUBSTITUTE(ds_salaries!C493,"MI","Junior Level/ Mid"),"EN","Entry Level"),"SE","Senior Level/ Intermediate"),"EX","Executive Level/ Director")</f>
        <v>Junior Level/ Mid</v>
      </c>
      <c r="D493" s="14" t="str">
        <f>SUBSTITUTE(SUBSTITUTE(SUBSTITUTE(SUBSTITUTE(ds_salaries!D493,"PT","Part Time"),"FT","Full Time"),"CT","Contract"),"FL","Freelance")</f>
        <v>Full Time</v>
      </c>
      <c r="E493" s="13" t="s">
        <v>124</v>
      </c>
      <c r="F493" s="13">
        <v>75000</v>
      </c>
      <c r="G493" s="13" t="s">
        <v>19</v>
      </c>
      <c r="H493" s="13">
        <v>75000</v>
      </c>
      <c r="I493" s="13" t="s">
        <v>62</v>
      </c>
      <c r="J493" s="13">
        <v>100</v>
      </c>
      <c r="K493" s="13" t="s">
        <v>62</v>
      </c>
      <c r="L493" s="19" t="str">
        <f>SUBSTITUTE(SUBSTITUTE(SUBSTITUTE(ds_salaries!L493,"L","Large"),"S","Small"),"M","Medium")</f>
        <v>Small</v>
      </c>
      <c r="M493" s="14" t="str">
        <f>IF(Table2[[#This Row],[Remote Ratio]]=0,"No remote",IF(Table2[[#This Row],[Remote Ratio]]=50,"Partially remote","Fully Remote"))</f>
        <v>Fully Remote</v>
      </c>
    </row>
    <row r="494" spans="1:13" x14ac:dyDescent="0.25">
      <c r="A494" s="17">
        <v>492</v>
      </c>
      <c r="B494" s="14">
        <v>2022</v>
      </c>
      <c r="C494" s="13" t="str">
        <f>SUBSTITUTE(SUBSTITUTE(SUBSTITUTE(SUBSTITUTE(ds_salaries!C494,"MI","Junior Level/ Mid"),"EN","Entry Level"),"SE","Senior Level/ Intermediate"),"EX","Executive Level/ Director")</f>
        <v>Junior Level/ Mid</v>
      </c>
      <c r="D494" s="14" t="str">
        <f>SUBSTITUTE(SUBSTITUTE(SUBSTITUTE(SUBSTITUTE(ds_salaries!D494,"PT","Part Time"),"FT","Full Time"),"CT","Contract"),"FL","Freelance")</f>
        <v>Full Time</v>
      </c>
      <c r="E494" s="14" t="s">
        <v>13</v>
      </c>
      <c r="F494" s="14">
        <v>150000</v>
      </c>
      <c r="G494" s="14" t="s">
        <v>85</v>
      </c>
      <c r="H494" s="14">
        <v>35590</v>
      </c>
      <c r="I494" s="14" t="s">
        <v>45</v>
      </c>
      <c r="J494" s="14">
        <v>100</v>
      </c>
      <c r="K494" s="14" t="s">
        <v>45</v>
      </c>
      <c r="L494" s="19" t="str">
        <f>SUBSTITUTE(SUBSTITUTE(SUBSTITUTE(ds_salaries!L494,"L","Large"),"S","Small"),"M","Medium")</f>
        <v>Large</v>
      </c>
      <c r="M494" s="14" t="str">
        <f>IF(Table2[[#This Row],[Remote Ratio]]=0,"No remote",IF(Table2[[#This Row],[Remote Ratio]]=50,"Partially remote","Fully Remote"))</f>
        <v>Fully Remote</v>
      </c>
    </row>
    <row r="495" spans="1:13" x14ac:dyDescent="0.25">
      <c r="A495" s="18">
        <v>493</v>
      </c>
      <c r="B495" s="13">
        <v>2022</v>
      </c>
      <c r="C495" s="13" t="str">
        <f>SUBSTITUTE(SUBSTITUTE(SUBSTITUTE(SUBSTITUTE(ds_salaries!C495,"MI","Junior Level/ Mid"),"EN","Entry Level"),"SE","Senior Level/ Intermediate"),"EX","Executive Level/ Director")</f>
        <v>Senior Level/ Intermediate</v>
      </c>
      <c r="D495" s="14" t="str">
        <f>SUBSTITUTE(SUBSTITUTE(SUBSTITUTE(SUBSTITUTE(ds_salaries!D495,"PT","Part Time"),"FT","Full Time"),"CT","Contract"),"FL","Freelance")</f>
        <v>Full Time</v>
      </c>
      <c r="E495" s="13" t="s">
        <v>98</v>
      </c>
      <c r="F495" s="13">
        <v>100000</v>
      </c>
      <c r="G495" s="13" t="s">
        <v>61</v>
      </c>
      <c r="H495" s="13">
        <v>78791</v>
      </c>
      <c r="I495" s="13" t="s">
        <v>62</v>
      </c>
      <c r="J495" s="13">
        <v>100</v>
      </c>
      <c r="K495" s="13" t="s">
        <v>62</v>
      </c>
      <c r="L495" s="19" t="str">
        <f>SUBSTITUTE(SUBSTITUTE(SUBSTITUTE(ds_salaries!L495,"L","Large"),"S","Small"),"M","Medium")</f>
        <v>Medium</v>
      </c>
      <c r="M495" s="14" t="str">
        <f>IF(Table2[[#This Row],[Remote Ratio]]=0,"No remote",IF(Table2[[#This Row],[Remote Ratio]]=50,"Partially remote","Fully Remote"))</f>
        <v>Fully Remote</v>
      </c>
    </row>
    <row r="496" spans="1:13" x14ac:dyDescent="0.25">
      <c r="A496" s="17">
        <v>494</v>
      </c>
      <c r="B496" s="14">
        <v>2022</v>
      </c>
      <c r="C496" s="13" t="str">
        <f>SUBSTITUTE(SUBSTITUTE(SUBSTITUTE(SUBSTITUTE(ds_salaries!C496,"MI","Junior Level/ Mid"),"EN","Entry Level"),"SE","Senior Level/ Intermediate"),"EX","Executive Level/ Director")</f>
        <v>Senior Level/ Intermediate</v>
      </c>
      <c r="D496" s="14" t="str">
        <f>SUBSTITUTE(SUBSTITUTE(SUBSTITUTE(SUBSTITUTE(ds_salaries!D496,"PT","Part Time"),"FT","Full Time"),"CT","Contract"),"FL","Freelance")</f>
        <v>Full Time</v>
      </c>
      <c r="E496" s="14" t="s">
        <v>13</v>
      </c>
      <c r="F496" s="14">
        <v>100000</v>
      </c>
      <c r="G496" s="14" t="s">
        <v>19</v>
      </c>
      <c r="H496" s="14">
        <v>100000</v>
      </c>
      <c r="I496" s="14" t="s">
        <v>91</v>
      </c>
      <c r="J496" s="14">
        <v>100</v>
      </c>
      <c r="K496" s="14" t="s">
        <v>29</v>
      </c>
      <c r="L496" s="19" t="str">
        <f>SUBSTITUTE(SUBSTITUTE(SUBSTITUTE(ds_salaries!L496,"L","Large"),"S","Small"),"M","Medium")</f>
        <v>Medium</v>
      </c>
      <c r="M496" s="14" t="str">
        <f>IF(Table2[[#This Row],[Remote Ratio]]=0,"No remote",IF(Table2[[#This Row],[Remote Ratio]]=50,"Partially remote","Fully Remote"))</f>
        <v>Fully Remote</v>
      </c>
    </row>
    <row r="497" spans="1:13" x14ac:dyDescent="0.25">
      <c r="A497" s="18">
        <v>495</v>
      </c>
      <c r="B497" s="13">
        <v>2022</v>
      </c>
      <c r="C497" s="13" t="str">
        <f>SUBSTITUTE(SUBSTITUTE(SUBSTITUTE(SUBSTITUTE(ds_salaries!C497,"MI","Junior Level/ Mid"),"EN","Entry Level"),"SE","Senior Level/ Intermediate"),"EX","Executive Level/ Director")</f>
        <v>Junior Level/ Mid</v>
      </c>
      <c r="D497" s="14" t="str">
        <f>SUBSTITUTE(SUBSTITUTE(SUBSTITUTE(SUBSTITUTE(ds_salaries!D497,"PT","Part Time"),"FT","Full Time"),"CT","Contract"),"FL","Freelance")</f>
        <v>Full Time</v>
      </c>
      <c r="E497" s="13" t="s">
        <v>18</v>
      </c>
      <c r="F497" s="13">
        <v>153000</v>
      </c>
      <c r="G497" s="13" t="s">
        <v>19</v>
      </c>
      <c r="H497" s="13">
        <v>153000</v>
      </c>
      <c r="I497" s="13" t="s">
        <v>29</v>
      </c>
      <c r="J497" s="13">
        <v>50</v>
      </c>
      <c r="K497" s="13" t="s">
        <v>29</v>
      </c>
      <c r="L497" s="19" t="str">
        <f>SUBSTITUTE(SUBSTITUTE(SUBSTITUTE(ds_salaries!L497,"L","Large"),"S","Small"),"M","Medium")</f>
        <v>Medium</v>
      </c>
      <c r="M497" s="14" t="str">
        <f>IF(Table2[[#This Row],[Remote Ratio]]=0,"No remote",IF(Table2[[#This Row],[Remote Ratio]]=50,"Partially remote","Fully Remote"))</f>
        <v>Partially remote</v>
      </c>
    </row>
    <row r="498" spans="1:13" x14ac:dyDescent="0.25">
      <c r="A498" s="17">
        <v>496</v>
      </c>
      <c r="B498" s="14">
        <v>2022</v>
      </c>
      <c r="C498" s="13" t="str">
        <f>SUBSTITUTE(SUBSTITUTE(SUBSTITUTE(SUBSTITUTE(ds_salaries!C498,"MI","Junior Level/ Mid"),"EN","Entry Level"),"SE","Senior Level/ Intermediate"),"EX","Executive Level/ Director")</f>
        <v>Entry Level</v>
      </c>
      <c r="D498" s="14" t="str">
        <f>SUBSTITUTE(SUBSTITUTE(SUBSTITUTE(SUBSTITUTE(ds_salaries!D498,"PT","Part Time"),"FT","Full Time"),"CT","Contract"),"FL","Freelance")</f>
        <v>Full Time</v>
      </c>
      <c r="E498" s="14" t="s">
        <v>43</v>
      </c>
      <c r="F498" s="14">
        <v>52800</v>
      </c>
      <c r="G498" s="14" t="s">
        <v>14</v>
      </c>
      <c r="H498" s="14">
        <v>58035</v>
      </c>
      <c r="I498" s="14" t="s">
        <v>42</v>
      </c>
      <c r="J498" s="14">
        <v>100</v>
      </c>
      <c r="K498" s="14" t="s">
        <v>15</v>
      </c>
      <c r="L498" s="19" t="str">
        <f>SUBSTITUTE(SUBSTITUTE(SUBSTITUTE(ds_salaries!L498,"L","Large"),"S","Small"),"M","Medium")</f>
        <v>Medium</v>
      </c>
      <c r="M498" s="14" t="str">
        <f>IF(Table2[[#This Row],[Remote Ratio]]=0,"No remote",IF(Table2[[#This Row],[Remote Ratio]]=50,"Partially remote","Fully Remote"))</f>
        <v>Fully Remote</v>
      </c>
    </row>
    <row r="499" spans="1:13" x14ac:dyDescent="0.25">
      <c r="A499" s="18">
        <v>497</v>
      </c>
      <c r="B499" s="13">
        <v>2022</v>
      </c>
      <c r="C499" s="13" t="str">
        <f>SUBSTITUTE(SUBSTITUTE(SUBSTITUTE(SUBSTITUTE(ds_salaries!C499,"MI","Junior Level/ Mid"),"EN","Entry Level"),"SE","Senior Level/ Intermediate"),"EX","Executive Level/ Director")</f>
        <v>Senior Level/ Intermediate</v>
      </c>
      <c r="D499" s="14" t="str">
        <f>SUBSTITUTE(SUBSTITUTE(SUBSTITUTE(SUBSTITUTE(ds_salaries!D499,"PT","Part Time"),"FT","Full Time"),"CT","Contract"),"FL","Freelance")</f>
        <v>Full Time</v>
      </c>
      <c r="E499" s="13" t="s">
        <v>13</v>
      </c>
      <c r="F499" s="13">
        <v>165000</v>
      </c>
      <c r="G499" s="13" t="s">
        <v>19</v>
      </c>
      <c r="H499" s="13">
        <v>165000</v>
      </c>
      <c r="I499" s="13" t="s">
        <v>29</v>
      </c>
      <c r="J499" s="13">
        <v>100</v>
      </c>
      <c r="K499" s="13" t="s">
        <v>29</v>
      </c>
      <c r="L499" s="19" t="str">
        <f>SUBSTITUTE(SUBSTITUTE(SUBSTITUTE(ds_salaries!L499,"L","Large"),"S","Small"),"M","Medium")</f>
        <v>Medium</v>
      </c>
      <c r="M499" s="14" t="str">
        <f>IF(Table2[[#This Row],[Remote Ratio]]=0,"No remote",IF(Table2[[#This Row],[Remote Ratio]]=50,"Partially remote","Fully Remote"))</f>
        <v>Fully Remote</v>
      </c>
    </row>
    <row r="500" spans="1:13" x14ac:dyDescent="0.25">
      <c r="A500" s="17">
        <v>498</v>
      </c>
      <c r="B500" s="14">
        <v>2022</v>
      </c>
      <c r="C500" s="13" t="str">
        <f>SUBSTITUTE(SUBSTITUTE(SUBSTITUTE(SUBSTITUTE(ds_salaries!C500,"MI","Junior Level/ Mid"),"EN","Entry Level"),"SE","Senior Level/ Intermediate"),"EX","Executive Level/ Director")</f>
        <v>Senior Level/ Intermediate</v>
      </c>
      <c r="D500" s="14" t="str">
        <f>SUBSTITUTE(SUBSTITUTE(SUBSTITUTE(SUBSTITUTE(ds_salaries!D500,"PT","Part Time"),"FT","Full Time"),"CT","Contract"),"FL","Freelance")</f>
        <v>Full Time</v>
      </c>
      <c r="E500" s="14" t="s">
        <v>55</v>
      </c>
      <c r="F500" s="14">
        <v>85000</v>
      </c>
      <c r="G500" s="14" t="s">
        <v>14</v>
      </c>
      <c r="H500" s="14">
        <v>93427</v>
      </c>
      <c r="I500" s="14" t="s">
        <v>38</v>
      </c>
      <c r="J500" s="14">
        <v>50</v>
      </c>
      <c r="K500" s="14" t="s">
        <v>38</v>
      </c>
      <c r="L500" s="19" t="str">
        <f>SUBSTITUTE(SUBSTITUTE(SUBSTITUTE(ds_salaries!L500,"L","Large"),"S","Small"),"M","Medium")</f>
        <v>Large</v>
      </c>
      <c r="M500" s="14" t="str">
        <f>IF(Table2[[#This Row],[Remote Ratio]]=0,"No remote",IF(Table2[[#This Row],[Remote Ratio]]=50,"Partially remote","Fully Remote"))</f>
        <v>Partially remote</v>
      </c>
    </row>
    <row r="501" spans="1:13" x14ac:dyDescent="0.25">
      <c r="A501" s="18">
        <v>499</v>
      </c>
      <c r="B501" s="13">
        <v>2022</v>
      </c>
      <c r="C501" s="13" t="str">
        <f>SUBSTITUTE(SUBSTITUTE(SUBSTITUTE(SUBSTITUTE(ds_salaries!C501,"MI","Junior Level/ Mid"),"EN","Entry Level"),"SE","Senior Level/ Intermediate"),"EX","Executive Level/ Director")</f>
        <v>Entry Level</v>
      </c>
      <c r="D501" s="14" t="str">
        <f>SUBSTITUTE(SUBSTITUTE(SUBSTITUTE(SUBSTITUTE(ds_salaries!D501,"PT","Part Time"),"FT","Full Time"),"CT","Contract"),"FL","Freelance")</f>
        <v>Full Time</v>
      </c>
      <c r="E501" s="13" t="s">
        <v>13</v>
      </c>
      <c r="F501" s="13">
        <v>66500</v>
      </c>
      <c r="G501" s="13" t="s">
        <v>61</v>
      </c>
      <c r="H501" s="13">
        <v>52396</v>
      </c>
      <c r="I501" s="13" t="s">
        <v>62</v>
      </c>
      <c r="J501" s="13">
        <v>100</v>
      </c>
      <c r="K501" s="13" t="s">
        <v>62</v>
      </c>
      <c r="L501" s="19" t="str">
        <f>SUBSTITUTE(SUBSTITUTE(SUBSTITUTE(ds_salaries!L501,"L","Large"),"S","Small"),"M","Medium")</f>
        <v>Large</v>
      </c>
      <c r="M501" s="14" t="str">
        <f>IF(Table2[[#This Row],[Remote Ratio]]=0,"No remote",IF(Table2[[#This Row],[Remote Ratio]]=50,"Partially remote","Fully Remote"))</f>
        <v>Fully Remote</v>
      </c>
    </row>
    <row r="502" spans="1:13" x14ac:dyDescent="0.25">
      <c r="A502" s="17">
        <v>500</v>
      </c>
      <c r="B502" s="14">
        <v>2022</v>
      </c>
      <c r="C502" s="13" t="str">
        <f>SUBSTITUTE(SUBSTITUTE(SUBSTITUTE(SUBSTITUTE(ds_salaries!C502,"MI","Junior Level/ Mid"),"EN","Entry Level"),"SE","Senior Level/ Intermediate"),"EX","Executive Level/ Director")</f>
        <v>Senior Level/ Intermediate</v>
      </c>
      <c r="D502" s="14" t="str">
        <f>SUBSTITUTE(SUBSTITUTE(SUBSTITUTE(SUBSTITUTE(ds_salaries!D502,"PT","Part Time"),"FT","Full Time"),"CT","Contract"),"FL","Freelance")</f>
        <v>Full Time</v>
      </c>
      <c r="E502" s="14" t="s">
        <v>28</v>
      </c>
      <c r="F502" s="14">
        <v>57000</v>
      </c>
      <c r="G502" s="14" t="s">
        <v>14</v>
      </c>
      <c r="H502" s="14">
        <v>62651</v>
      </c>
      <c r="I502" s="14" t="s">
        <v>56</v>
      </c>
      <c r="J502" s="14">
        <v>100</v>
      </c>
      <c r="K502" s="14" t="s">
        <v>56</v>
      </c>
      <c r="L502" s="19" t="str">
        <f>SUBSTITUTE(SUBSTITUTE(SUBSTITUTE(ds_salaries!L502,"L","Large"),"S","Small"),"M","Medium")</f>
        <v>Large</v>
      </c>
      <c r="M502" s="14" t="str">
        <f>IF(Table2[[#This Row],[Remote Ratio]]=0,"No remote",IF(Table2[[#This Row],[Remote Ratio]]=50,"Partially remote","Fully Remote"))</f>
        <v>Fully Remote</v>
      </c>
    </row>
    <row r="503" spans="1:13" x14ac:dyDescent="0.25">
      <c r="A503" s="18">
        <v>501</v>
      </c>
      <c r="B503" s="13">
        <v>2022</v>
      </c>
      <c r="C503" s="13" t="str">
        <f>SUBSTITUTE(SUBSTITUTE(SUBSTITUTE(SUBSTITUTE(ds_salaries!C503,"MI","Junior Level/ Mid"),"EN","Entry Level"),"SE","Senior Level/ Intermediate"),"EX","Executive Level/ Director")</f>
        <v>Junior Level/ Mid</v>
      </c>
      <c r="D503" s="14" t="str">
        <f>SUBSTITUTE(SUBSTITUTE(SUBSTITUTE(SUBSTITUTE(ds_salaries!D503,"PT","Part Time"),"FT","Full Time"),"CT","Contract"),"FL","Freelance")</f>
        <v>Full Time</v>
      </c>
      <c r="E503" s="13" t="s">
        <v>81</v>
      </c>
      <c r="F503" s="13">
        <v>30000</v>
      </c>
      <c r="G503" s="13" t="s">
        <v>14</v>
      </c>
      <c r="H503" s="13">
        <v>32974</v>
      </c>
      <c r="I503" s="13" t="s">
        <v>140</v>
      </c>
      <c r="J503" s="13">
        <v>100</v>
      </c>
      <c r="K503" s="13" t="s">
        <v>140</v>
      </c>
      <c r="L503" s="19" t="str">
        <f>SUBSTITUTE(SUBSTITUTE(SUBSTITUTE(ds_salaries!L503,"L","Large"),"S","Small"),"M","Medium")</f>
        <v>Small</v>
      </c>
      <c r="M503" s="14" t="str">
        <f>IF(Table2[[#This Row],[Remote Ratio]]=0,"No remote",IF(Table2[[#This Row],[Remote Ratio]]=50,"Partially remote","Fully Remote"))</f>
        <v>Fully Remote</v>
      </c>
    </row>
    <row r="504" spans="1:13" x14ac:dyDescent="0.25">
      <c r="A504" s="17">
        <v>502</v>
      </c>
      <c r="B504" s="14">
        <v>2022</v>
      </c>
      <c r="C504" s="13" t="str">
        <f>SUBSTITUTE(SUBSTITUTE(SUBSTITUTE(SUBSTITUTE(ds_salaries!C504,"MI","Junior Level/ Mid"),"EN","Entry Level"),"SE","Senior Level/ Intermediate"),"EX","Executive Level/ Director")</f>
        <v>Entry Level</v>
      </c>
      <c r="D504" s="14" t="str">
        <f>SUBSTITUTE(SUBSTITUTE(SUBSTITUTE(SUBSTITUTE(ds_salaries!D504,"PT","Part Time"),"FT","Full Time"),"CT","Contract"),"FL","Freelance")</f>
        <v>Full Time</v>
      </c>
      <c r="E504" s="14" t="s">
        <v>13</v>
      </c>
      <c r="F504" s="14">
        <v>40000</v>
      </c>
      <c r="G504" s="14" t="s">
        <v>19</v>
      </c>
      <c r="H504" s="14">
        <v>40000</v>
      </c>
      <c r="I504" s="14" t="s">
        <v>20</v>
      </c>
      <c r="J504" s="14">
        <v>100</v>
      </c>
      <c r="K504" s="14" t="s">
        <v>139</v>
      </c>
      <c r="L504" s="19" t="str">
        <f>SUBSTITUTE(SUBSTITUTE(SUBSTITUTE(ds_salaries!L504,"L","Large"),"S","Small"),"M","Medium")</f>
        <v>Large</v>
      </c>
      <c r="M504" s="14" t="str">
        <f>IF(Table2[[#This Row],[Remote Ratio]]=0,"No remote",IF(Table2[[#This Row],[Remote Ratio]]=50,"Partially remote","Fully Remote"))</f>
        <v>Fully Remote</v>
      </c>
    </row>
    <row r="505" spans="1:13" x14ac:dyDescent="0.25">
      <c r="A505" s="18">
        <v>503</v>
      </c>
      <c r="B505" s="13">
        <v>2022</v>
      </c>
      <c r="C505" s="13" t="str">
        <f>SUBSTITUTE(SUBSTITUTE(SUBSTITUTE(SUBSTITUTE(ds_salaries!C505,"MI","Junior Level/ Mid"),"EN","Entry Level"),"SE","Senior Level/ Intermediate"),"EX","Executive Level/ Director")</f>
        <v>Junior Level/ Mid</v>
      </c>
      <c r="D505" s="14" t="str">
        <f>SUBSTITUTE(SUBSTITUTE(SUBSTITUTE(SUBSTITUTE(ds_salaries!D505,"PT","Part Time"),"FT","Full Time"),"CT","Contract"),"FL","Freelance")</f>
        <v>Full Time</v>
      </c>
      <c r="E505" s="13" t="s">
        <v>28</v>
      </c>
      <c r="F505" s="13">
        <v>121000</v>
      </c>
      <c r="G505" s="13" t="s">
        <v>141</v>
      </c>
      <c r="H505" s="13">
        <v>87425</v>
      </c>
      <c r="I505" s="13" t="s">
        <v>142</v>
      </c>
      <c r="J505" s="13">
        <v>100</v>
      </c>
      <c r="K505" s="13" t="s">
        <v>142</v>
      </c>
      <c r="L505" s="19" t="str">
        <f>SUBSTITUTE(SUBSTITUTE(SUBSTITUTE(ds_salaries!L505,"L","Large"),"S","Small"),"M","Medium")</f>
        <v>Large</v>
      </c>
      <c r="M505" s="14" t="str">
        <f>IF(Table2[[#This Row],[Remote Ratio]]=0,"No remote",IF(Table2[[#This Row],[Remote Ratio]]=50,"Partially remote","Fully Remote"))</f>
        <v>Fully Remote</v>
      </c>
    </row>
    <row r="506" spans="1:13" x14ac:dyDescent="0.25">
      <c r="A506" s="17">
        <v>504</v>
      </c>
      <c r="B506" s="14">
        <v>2022</v>
      </c>
      <c r="C506" s="13" t="str">
        <f>SUBSTITUTE(SUBSTITUTE(SUBSTITUTE(SUBSTITUTE(ds_salaries!C506,"MI","Junior Level/ Mid"),"EN","Entry Level"),"SE","Senior Level/ Intermediate"),"EX","Executive Level/ Director")</f>
        <v>Senior Level/ Intermediate</v>
      </c>
      <c r="D506" s="14" t="str">
        <f>SUBSTITUTE(SUBSTITUTE(SUBSTITUTE(SUBSTITUTE(ds_salaries!D506,"PT","Part Time"),"FT","Full Time"),"CT","Contract"),"FL","Freelance")</f>
        <v>Full Time</v>
      </c>
      <c r="E506" s="14" t="s">
        <v>43</v>
      </c>
      <c r="F506" s="14">
        <v>115000</v>
      </c>
      <c r="G506" s="14" t="s">
        <v>19</v>
      </c>
      <c r="H506" s="14">
        <v>115000</v>
      </c>
      <c r="I506" s="14" t="s">
        <v>29</v>
      </c>
      <c r="J506" s="14">
        <v>100</v>
      </c>
      <c r="K506" s="14" t="s">
        <v>29</v>
      </c>
      <c r="L506" s="19" t="str">
        <f>SUBSTITUTE(SUBSTITUTE(SUBSTITUTE(ds_salaries!L506,"L","Large"),"S","Small"),"M","Medium")</f>
        <v>Medium</v>
      </c>
      <c r="M506" s="14" t="str">
        <f>IF(Table2[[#This Row],[Remote Ratio]]=0,"No remote",IF(Table2[[#This Row],[Remote Ratio]]=50,"Partially remote","Fully Remote"))</f>
        <v>Fully Remote</v>
      </c>
    </row>
    <row r="507" spans="1:13" x14ac:dyDescent="0.25">
      <c r="A507" s="18">
        <v>505</v>
      </c>
      <c r="B507" s="13">
        <v>2022</v>
      </c>
      <c r="C507" s="13" t="str">
        <f>SUBSTITUTE(SUBSTITUTE(SUBSTITUTE(SUBSTITUTE(ds_salaries!C507,"MI","Junior Level/ Mid"),"EN","Entry Level"),"SE","Senior Level/ Intermediate"),"EX","Executive Level/ Director")</f>
        <v>Entry Level</v>
      </c>
      <c r="D507" s="14" t="str">
        <f>SUBSTITUTE(SUBSTITUTE(SUBSTITUTE(SUBSTITUTE(ds_salaries!D507,"PT","Part Time"),"FT","Full Time"),"CT","Contract"),"FL","Freelance")</f>
        <v>Full Time</v>
      </c>
      <c r="E507" s="13" t="s">
        <v>13</v>
      </c>
      <c r="F507" s="13">
        <v>120000</v>
      </c>
      <c r="G507" s="13" t="s">
        <v>141</v>
      </c>
      <c r="H507" s="13">
        <v>86703</v>
      </c>
      <c r="I507" s="13" t="s">
        <v>142</v>
      </c>
      <c r="J507" s="13">
        <v>50</v>
      </c>
      <c r="K507" s="13" t="s">
        <v>142</v>
      </c>
      <c r="L507" s="19" t="str">
        <f>SUBSTITUTE(SUBSTITUTE(SUBSTITUTE(ds_salaries!L507,"L","Large"),"S","Small"),"M","Medium")</f>
        <v>Medium</v>
      </c>
      <c r="M507" s="14" t="str">
        <f>IF(Table2[[#This Row],[Remote Ratio]]=0,"No remote",IF(Table2[[#This Row],[Remote Ratio]]=50,"Partially remote","Fully Remote"))</f>
        <v>Partially remote</v>
      </c>
    </row>
    <row r="508" spans="1:13" x14ac:dyDescent="0.25">
      <c r="A508" s="17">
        <v>506</v>
      </c>
      <c r="B508" s="14">
        <v>2022</v>
      </c>
      <c r="C508" s="13" t="str">
        <f>SUBSTITUTE(SUBSTITUTE(SUBSTITUTE(SUBSTITUTE(ds_salaries!C508,"MI","Junior Level/ Mid"),"EN","Entry Level"),"SE","Senior Level/ Intermediate"),"EX","Executive Level/ Director")</f>
        <v>Junior Level/ Mid</v>
      </c>
      <c r="D508" s="14" t="str">
        <f>SUBSTITUTE(SUBSTITUTE(SUBSTITUTE(SUBSTITUTE(ds_salaries!D508,"PT","Part Time"),"FT","Full Time"),"CT","Contract"),"FL","Freelance")</f>
        <v>Full Time</v>
      </c>
      <c r="E508" s="14" t="s">
        <v>100</v>
      </c>
      <c r="F508" s="14">
        <v>75000</v>
      </c>
      <c r="G508" s="14" t="s">
        <v>19</v>
      </c>
      <c r="H508" s="14">
        <v>75000</v>
      </c>
      <c r="I508" s="14" t="s">
        <v>143</v>
      </c>
      <c r="J508" s="14">
        <v>100</v>
      </c>
      <c r="K508" s="14" t="s">
        <v>29</v>
      </c>
      <c r="L508" s="19" t="str">
        <f>SUBSTITUTE(SUBSTITUTE(SUBSTITUTE(ds_salaries!L508,"L","Large"),"S","Small"),"M","Medium")</f>
        <v>Large</v>
      </c>
      <c r="M508" s="14" t="str">
        <f>IF(Table2[[#This Row],[Remote Ratio]]=0,"No remote",IF(Table2[[#This Row],[Remote Ratio]]=50,"Partially remote","Fully Remote"))</f>
        <v>Fully Remote</v>
      </c>
    </row>
    <row r="509" spans="1:13" x14ac:dyDescent="0.25">
      <c r="A509" s="18">
        <v>507</v>
      </c>
      <c r="B509" s="13">
        <v>2022</v>
      </c>
      <c r="C509" s="13" t="str">
        <f>SUBSTITUTE(SUBSTITUTE(SUBSTITUTE(SUBSTITUTE(ds_salaries!C509,"MI","Junior Level/ Mid"),"EN","Entry Level"),"SE","Senior Level/ Intermediate"),"EX","Executive Level/ Director")</f>
        <v>Junior Level/ Mid</v>
      </c>
      <c r="D509" s="14" t="str">
        <f>SUBSTITUTE(SUBSTITUTE(SUBSTITUTE(SUBSTITUTE(ds_salaries!D509,"PT","Part Time"),"FT","Full Time"),"CT","Contract"),"FL","Freelance")</f>
        <v>Full Time</v>
      </c>
      <c r="E509" s="13" t="s">
        <v>55</v>
      </c>
      <c r="F509" s="13">
        <v>59000</v>
      </c>
      <c r="G509" s="13" t="s">
        <v>14</v>
      </c>
      <c r="H509" s="13">
        <v>64849</v>
      </c>
      <c r="I509" s="13" t="s">
        <v>64</v>
      </c>
      <c r="J509" s="13">
        <v>0</v>
      </c>
      <c r="K509" s="13" t="s">
        <v>64</v>
      </c>
      <c r="L509" s="19" t="str">
        <f>SUBSTITUTE(SUBSTITUTE(SUBSTITUTE(ds_salaries!L509,"L","Large"),"S","Small"),"M","Medium")</f>
        <v>Large</v>
      </c>
      <c r="M509" s="14" t="str">
        <f>IF(Table2[[#This Row],[Remote Ratio]]=0,"No remote",IF(Table2[[#This Row],[Remote Ratio]]=50,"Partially remote","Fully Remote"))</f>
        <v>No remote</v>
      </c>
    </row>
    <row r="510" spans="1:13" x14ac:dyDescent="0.25">
      <c r="A510" s="17">
        <v>508</v>
      </c>
      <c r="B510" s="14">
        <v>2022</v>
      </c>
      <c r="C510" s="13" t="str">
        <f>SUBSTITUTE(SUBSTITUTE(SUBSTITUTE(SUBSTITUTE(ds_salaries!C510,"MI","Junior Level/ Mid"),"EN","Entry Level"),"SE","Senior Level/ Intermediate"),"EX","Executive Level/ Director")</f>
        <v>Entry Level</v>
      </c>
      <c r="D510" s="14" t="str">
        <f>SUBSTITUTE(SUBSTITUTE(SUBSTITUTE(SUBSTITUTE(ds_salaries!D510,"PT","Part Time"),"FT","Full Time"),"CT","Contract"),"FL","Freelance")</f>
        <v>Full Time</v>
      </c>
      <c r="E510" s="14" t="s">
        <v>55</v>
      </c>
      <c r="F510" s="14">
        <v>120000</v>
      </c>
      <c r="G510" s="14" t="s">
        <v>19</v>
      </c>
      <c r="H510" s="14">
        <v>120000</v>
      </c>
      <c r="I510" s="14" t="s">
        <v>29</v>
      </c>
      <c r="J510" s="14">
        <v>100</v>
      </c>
      <c r="K510" s="14" t="s">
        <v>29</v>
      </c>
      <c r="L510" s="19" t="str">
        <f>SUBSTITUTE(SUBSTITUTE(SUBSTITUTE(ds_salaries!L510,"L","Large"),"S","Small"),"M","Medium")</f>
        <v>Large</v>
      </c>
      <c r="M510" s="14" t="str">
        <f>IF(Table2[[#This Row],[Remote Ratio]]=0,"No remote",IF(Table2[[#This Row],[Remote Ratio]]=50,"Partially remote","Fully Remote"))</f>
        <v>Fully Remote</v>
      </c>
    </row>
    <row r="511" spans="1:13" x14ac:dyDescent="0.25">
      <c r="A511" s="18">
        <v>509</v>
      </c>
      <c r="B511" s="13">
        <v>2022</v>
      </c>
      <c r="C511" s="13" t="str">
        <f>SUBSTITUTE(SUBSTITUTE(SUBSTITUTE(SUBSTITUTE(ds_salaries!C511,"MI","Junior Level/ Mid"),"EN","Entry Level"),"SE","Senior Level/ Intermediate"),"EX","Executive Level/ Director")</f>
        <v>Junior Level/ Mid</v>
      </c>
      <c r="D511" s="14" t="str">
        <f>SUBSTITUTE(SUBSTITUTE(SUBSTITUTE(SUBSTITUTE(ds_salaries!D511,"PT","Part Time"),"FT","Full Time"),"CT","Contract"),"FL","Freelance")</f>
        <v>Full Time</v>
      </c>
      <c r="E511" s="13" t="s">
        <v>84</v>
      </c>
      <c r="F511" s="13">
        <v>157000</v>
      </c>
      <c r="G511" s="13" t="s">
        <v>19</v>
      </c>
      <c r="H511" s="13">
        <v>157000</v>
      </c>
      <c r="I511" s="13" t="s">
        <v>29</v>
      </c>
      <c r="J511" s="13">
        <v>100</v>
      </c>
      <c r="K511" s="13" t="s">
        <v>29</v>
      </c>
      <c r="L511" s="19" t="str">
        <f>SUBSTITUTE(SUBSTITUTE(SUBSTITUTE(ds_salaries!L511,"L","Large"),"S","Small"),"M","Medium")</f>
        <v>Large</v>
      </c>
      <c r="M511" s="14" t="str">
        <f>IF(Table2[[#This Row],[Remote Ratio]]=0,"No remote",IF(Table2[[#This Row],[Remote Ratio]]=50,"Partially remote","Fully Remote"))</f>
        <v>Fully Remote</v>
      </c>
    </row>
    <row r="512" spans="1:13" x14ac:dyDescent="0.25">
      <c r="A512" s="17">
        <v>510</v>
      </c>
      <c r="B512" s="14">
        <v>2022</v>
      </c>
      <c r="C512" s="13" t="str">
        <f>SUBSTITUTE(SUBSTITUTE(SUBSTITUTE(SUBSTITUTE(ds_salaries!C512,"MI","Junior Level/ Mid"),"EN","Entry Level"),"SE","Senior Level/ Intermediate"),"EX","Executive Level/ Director")</f>
        <v>Entry Level</v>
      </c>
      <c r="D512" s="14" t="str">
        <f>SUBSTITUTE(SUBSTITUTE(SUBSTITUTE(SUBSTITUTE(ds_salaries!D512,"PT","Part Time"),"FT","Full Time"),"CT","Contract"),"FL","Freelance")</f>
        <v>Full Time</v>
      </c>
      <c r="E512" s="14" t="s">
        <v>93</v>
      </c>
      <c r="F512" s="14">
        <v>150000</v>
      </c>
      <c r="G512" s="14" t="s">
        <v>19</v>
      </c>
      <c r="H512" s="14">
        <v>150000</v>
      </c>
      <c r="I512" s="14" t="s">
        <v>142</v>
      </c>
      <c r="J512" s="14">
        <v>100</v>
      </c>
      <c r="K512" s="14" t="s">
        <v>142</v>
      </c>
      <c r="L512" s="19" t="str">
        <f>SUBSTITUTE(SUBSTITUTE(SUBSTITUTE(ds_salaries!L512,"L","Large"),"S","Small"),"M","Medium")</f>
        <v>Small</v>
      </c>
      <c r="M512" s="14" t="str">
        <f>IF(Table2[[#This Row],[Remote Ratio]]=0,"No remote",IF(Table2[[#This Row],[Remote Ratio]]=50,"Partially remote","Fully Remote"))</f>
        <v>Fully Remote</v>
      </c>
    </row>
    <row r="513" spans="1:13" x14ac:dyDescent="0.25">
      <c r="A513" s="18">
        <v>511</v>
      </c>
      <c r="B513" s="13">
        <v>2022</v>
      </c>
      <c r="C513" s="13" t="str">
        <f>SUBSTITUTE(SUBSTITUTE(SUBSTITUTE(SUBSTITUTE(ds_salaries!C513,"MI","Junior Level/ Mid"),"EN","Entry Level"),"SE","Senior Level/ Intermediate"),"EX","Executive Level/ Director")</f>
        <v>Junior Level/ Mid</v>
      </c>
      <c r="D513" s="14" t="str">
        <f>SUBSTITUTE(SUBSTITUTE(SUBSTITUTE(SUBSTITUTE(ds_salaries!D513,"PT","Part Time"),"FT","Full Time"),"CT","Contract"),"FL","Freelance")</f>
        <v>Full Time</v>
      </c>
      <c r="E513" s="13" t="s">
        <v>35</v>
      </c>
      <c r="F513" s="13">
        <v>90000</v>
      </c>
      <c r="G513" s="13" t="s">
        <v>61</v>
      </c>
      <c r="H513" s="13">
        <v>70912</v>
      </c>
      <c r="I513" s="13" t="s">
        <v>62</v>
      </c>
      <c r="J513" s="13">
        <v>50</v>
      </c>
      <c r="K513" s="13" t="s">
        <v>62</v>
      </c>
      <c r="L513" s="19" t="str">
        <f>SUBSTITUTE(SUBSTITUTE(SUBSTITUTE(ds_salaries!L513,"L","Large"),"S","Small"),"M","Medium")</f>
        <v>Large</v>
      </c>
      <c r="M513" s="14" t="str">
        <f>IF(Table2[[#This Row],[Remote Ratio]]=0,"No remote",IF(Table2[[#This Row],[Remote Ratio]]=50,"Partially remote","Fully Remote"))</f>
        <v>Partially remote</v>
      </c>
    </row>
    <row r="514" spans="1:13" x14ac:dyDescent="0.25">
      <c r="A514" s="17">
        <v>512</v>
      </c>
      <c r="B514" s="14">
        <v>2022</v>
      </c>
      <c r="C514" s="13" t="str">
        <f>SUBSTITUTE(SUBSTITUTE(SUBSTITUTE(SUBSTITUTE(ds_salaries!C514,"MI","Junior Level/ Mid"),"EN","Entry Level"),"SE","Senior Level/ Intermediate"),"EX","Executive Level/ Director")</f>
        <v>Entry Level</v>
      </c>
      <c r="D514" s="14" t="str">
        <f>SUBSTITUTE(SUBSTITUTE(SUBSTITUTE(SUBSTITUTE(ds_salaries!D514,"PT","Part Time"),"FT","Full Time"),"CT","Contract"),"FL","Freelance")</f>
        <v>Full Time</v>
      </c>
      <c r="E514" s="14" t="s">
        <v>43</v>
      </c>
      <c r="F514" s="14">
        <v>65000</v>
      </c>
      <c r="G514" s="14" t="s">
        <v>19</v>
      </c>
      <c r="H514" s="14">
        <v>65000</v>
      </c>
      <c r="I514" s="14" t="s">
        <v>29</v>
      </c>
      <c r="J514" s="14">
        <v>100</v>
      </c>
      <c r="K514" s="14" t="s">
        <v>29</v>
      </c>
      <c r="L514" s="19" t="str">
        <f>SUBSTITUTE(SUBSTITUTE(SUBSTITUTE(ds_salaries!L514,"L","Large"),"S","Small"),"M","Medium")</f>
        <v>Small</v>
      </c>
      <c r="M514" s="14" t="str">
        <f>IF(Table2[[#This Row],[Remote Ratio]]=0,"No remote",IF(Table2[[#This Row],[Remote Ratio]]=50,"Partially remote","Fully Remote"))</f>
        <v>Fully Remote</v>
      </c>
    </row>
    <row r="515" spans="1:13" x14ac:dyDescent="0.25">
      <c r="A515" s="18">
        <v>513</v>
      </c>
      <c r="B515" s="13">
        <v>2022</v>
      </c>
      <c r="C515" s="13" t="str">
        <f>SUBSTITUTE(SUBSTITUTE(SUBSTITUTE(SUBSTITUTE(ds_salaries!C515,"MI","Junior Level/ Mid"),"EN","Entry Level"),"SE","Senior Level/ Intermediate"),"EX","Executive Level/ Director")</f>
        <v>Senior Level/ Intermediate</v>
      </c>
      <c r="D515" s="14" t="str">
        <f>SUBSTITUTE(SUBSTITUTE(SUBSTITUTE(SUBSTITUTE(ds_salaries!D515,"PT","Part Time"),"FT","Full Time"),"CT","Contract"),"FL","Freelance")</f>
        <v>Full Time</v>
      </c>
      <c r="E515" s="13" t="s">
        <v>28</v>
      </c>
      <c r="F515" s="13">
        <v>65000</v>
      </c>
      <c r="G515" s="13" t="s">
        <v>14</v>
      </c>
      <c r="H515" s="13">
        <v>71444</v>
      </c>
      <c r="I515" s="13" t="s">
        <v>144</v>
      </c>
      <c r="J515" s="13">
        <v>100</v>
      </c>
      <c r="K515" s="13" t="s">
        <v>144</v>
      </c>
      <c r="L515" s="19" t="str">
        <f>SUBSTITUTE(SUBSTITUTE(SUBSTITUTE(ds_salaries!L515,"L","Large"),"S","Small"),"M","Medium")</f>
        <v>Small</v>
      </c>
      <c r="M515" s="14" t="str">
        <f>IF(Table2[[#This Row],[Remote Ratio]]=0,"No remote",IF(Table2[[#This Row],[Remote Ratio]]=50,"Partially remote","Fully Remote"))</f>
        <v>Fully Remote</v>
      </c>
    </row>
    <row r="516" spans="1:13" x14ac:dyDescent="0.25">
      <c r="A516" s="17">
        <v>514</v>
      </c>
      <c r="B516" s="14">
        <v>2022</v>
      </c>
      <c r="C516" s="13" t="str">
        <f>SUBSTITUTE(SUBSTITUTE(SUBSTITUTE(SUBSTITUTE(ds_salaries!C516,"MI","Junior Level/ Mid"),"EN","Entry Level"),"SE","Senior Level/ Intermediate"),"EX","Executive Level/ Director")</f>
        <v>Entry Level</v>
      </c>
      <c r="D516" s="14" t="str">
        <f>SUBSTITUTE(SUBSTITUTE(SUBSTITUTE(SUBSTITUTE(ds_salaries!D516,"PT","Part Time"),"FT","Full Time"),"CT","Contract"),"FL","Freelance")</f>
        <v>Full Time</v>
      </c>
      <c r="E516" s="14" t="s">
        <v>83</v>
      </c>
      <c r="F516" s="14">
        <v>20000</v>
      </c>
      <c r="G516" s="14" t="s">
        <v>19</v>
      </c>
      <c r="H516" s="14">
        <v>20000</v>
      </c>
      <c r="I516" s="14" t="s">
        <v>42</v>
      </c>
      <c r="J516" s="14">
        <v>0</v>
      </c>
      <c r="K516" s="14" t="s">
        <v>42</v>
      </c>
      <c r="L516" s="19" t="str">
        <f>SUBSTITUTE(SUBSTITUTE(SUBSTITUTE(ds_salaries!L516,"L","Large"),"S","Small"),"M","Medium")</f>
        <v>Medium</v>
      </c>
      <c r="M516" s="14" t="str">
        <f>IF(Table2[[#This Row],[Remote Ratio]]=0,"No remote",IF(Table2[[#This Row],[Remote Ratio]]=50,"Partially remote","Fully Remote"))</f>
        <v>No remote</v>
      </c>
    </row>
    <row r="517" spans="1:13" x14ac:dyDescent="0.25">
      <c r="A517" s="18">
        <v>515</v>
      </c>
      <c r="B517" s="13">
        <v>2022</v>
      </c>
      <c r="C517" s="13" t="str">
        <f>SUBSTITUTE(SUBSTITUTE(SUBSTITUTE(SUBSTITUTE(ds_salaries!C517,"MI","Junior Level/ Mid"),"EN","Entry Level"),"SE","Senior Level/ Intermediate"),"EX","Executive Level/ Director")</f>
        <v>Junior Level/ Mid</v>
      </c>
      <c r="D517" s="14" t="str">
        <f>SUBSTITUTE(SUBSTITUTE(SUBSTITUTE(SUBSTITUTE(ds_salaries!D517,"PT","Part Time"),"FT","Full Time"),"CT","Contract"),"FL","Freelance")</f>
        <v>Full Time</v>
      </c>
      <c r="E517" s="13" t="s">
        <v>13</v>
      </c>
      <c r="F517" s="13">
        <v>48000</v>
      </c>
      <c r="G517" s="13" t="s">
        <v>19</v>
      </c>
      <c r="H517" s="13">
        <v>48000</v>
      </c>
      <c r="I517" s="13" t="s">
        <v>75</v>
      </c>
      <c r="J517" s="13">
        <v>100</v>
      </c>
      <c r="K517" s="13" t="s">
        <v>29</v>
      </c>
      <c r="L517" s="19" t="str">
        <f>SUBSTITUTE(SUBSTITUTE(SUBSTITUTE(ds_salaries!L517,"L","Large"),"S","Small"),"M","Medium")</f>
        <v>Small</v>
      </c>
      <c r="M517" s="14" t="str">
        <f>IF(Table2[[#This Row],[Remote Ratio]]=0,"No remote",IF(Table2[[#This Row],[Remote Ratio]]=50,"Partially remote","Fully Remote"))</f>
        <v>Fully Remote</v>
      </c>
    </row>
    <row r="518" spans="1:13" x14ac:dyDescent="0.25">
      <c r="A518" s="17">
        <v>516</v>
      </c>
      <c r="B518" s="14">
        <v>2022</v>
      </c>
      <c r="C518" s="13" t="str">
        <f>SUBSTITUTE(SUBSTITUTE(SUBSTITUTE(SUBSTITUTE(ds_salaries!C518,"MI","Junior Level/ Mid"),"EN","Entry Level"),"SE","Senior Level/ Intermediate"),"EX","Executive Level/ Director")</f>
        <v>Senior Level/ Intermediate</v>
      </c>
      <c r="D518" s="14" t="str">
        <f>SUBSTITUTE(SUBSTITUTE(SUBSTITUTE(SUBSTITUTE(ds_salaries!D518,"PT","Part Time"),"FT","Full Time"),"CT","Contract"),"FL","Freelance")</f>
        <v>Full Time</v>
      </c>
      <c r="E518" s="14" t="s">
        <v>79</v>
      </c>
      <c r="F518" s="14">
        <v>152500</v>
      </c>
      <c r="G518" s="14" t="s">
        <v>19</v>
      </c>
      <c r="H518" s="14">
        <v>152500</v>
      </c>
      <c r="I518" s="14" t="s">
        <v>29</v>
      </c>
      <c r="J518" s="14">
        <v>100</v>
      </c>
      <c r="K518" s="14" t="s">
        <v>29</v>
      </c>
      <c r="L518" s="19" t="str">
        <f>SUBSTITUTE(SUBSTITUTE(SUBSTITUTE(ds_salaries!L518,"L","Large"),"S","Small"),"M","Medium")</f>
        <v>Medium</v>
      </c>
      <c r="M518" s="14" t="str">
        <f>IF(Table2[[#This Row],[Remote Ratio]]=0,"No remote",IF(Table2[[#This Row],[Remote Ratio]]=50,"Partially remote","Fully Remote"))</f>
        <v>Fully Remote</v>
      </c>
    </row>
    <row r="519" spans="1:13" x14ac:dyDescent="0.25">
      <c r="A519" s="18">
        <v>517</v>
      </c>
      <c r="B519" s="13">
        <v>2022</v>
      </c>
      <c r="C519" s="13" t="str">
        <f>SUBSTITUTE(SUBSTITUTE(SUBSTITUTE(SUBSTITUTE(ds_salaries!C519,"MI","Junior Level/ Mid"),"EN","Entry Level"),"SE","Senior Level/ Intermediate"),"EX","Executive Level/ Director")</f>
        <v>Junior Level/ Mid</v>
      </c>
      <c r="D519" s="14" t="str">
        <f>SUBSTITUTE(SUBSTITUTE(SUBSTITUTE(SUBSTITUTE(ds_salaries!D519,"PT","Part Time"),"FT","Full Time"),"CT","Contract"),"FL","Freelance")</f>
        <v>Full Time</v>
      </c>
      <c r="E519" s="13" t="s">
        <v>43</v>
      </c>
      <c r="F519" s="13">
        <v>62000</v>
      </c>
      <c r="G519" s="13" t="s">
        <v>14</v>
      </c>
      <c r="H519" s="13">
        <v>68147</v>
      </c>
      <c r="I519" s="13" t="s">
        <v>38</v>
      </c>
      <c r="J519" s="13">
        <v>100</v>
      </c>
      <c r="K519" s="13" t="s">
        <v>38</v>
      </c>
      <c r="L519" s="19" t="str">
        <f>SUBSTITUTE(SUBSTITUTE(SUBSTITUTE(ds_salaries!L519,"L","Large"),"S","Small"),"M","Medium")</f>
        <v>Medium</v>
      </c>
      <c r="M519" s="14" t="str">
        <f>IF(Table2[[#This Row],[Remote Ratio]]=0,"No remote",IF(Table2[[#This Row],[Remote Ratio]]=50,"Partially remote","Fully Remote"))</f>
        <v>Fully Remote</v>
      </c>
    </row>
    <row r="520" spans="1:13" x14ac:dyDescent="0.25">
      <c r="A520" s="17">
        <v>518</v>
      </c>
      <c r="B520" s="14">
        <v>2022</v>
      </c>
      <c r="C520" s="13" t="str">
        <f>SUBSTITUTE(SUBSTITUTE(SUBSTITUTE(SUBSTITUTE(ds_salaries!C520,"MI","Junior Level/ Mid"),"EN","Entry Level"),"SE","Senior Level/ Intermediate"),"EX","Executive Level/ Director")</f>
        <v>Junior Level/ Mid</v>
      </c>
      <c r="D520" s="14" t="str">
        <f>SUBSTITUTE(SUBSTITUTE(SUBSTITUTE(SUBSTITUTE(ds_salaries!D520,"PT","Part Time"),"FT","Full Time"),"CT","Contract"),"FL","Freelance")</f>
        <v>Full Time</v>
      </c>
      <c r="E520" s="14" t="s">
        <v>13</v>
      </c>
      <c r="F520" s="14">
        <v>115000</v>
      </c>
      <c r="G520" s="14" t="s">
        <v>145</v>
      </c>
      <c r="H520" s="14">
        <v>122346</v>
      </c>
      <c r="I520" s="14" t="s">
        <v>120</v>
      </c>
      <c r="J520" s="14">
        <v>0</v>
      </c>
      <c r="K520" s="14" t="s">
        <v>120</v>
      </c>
      <c r="L520" s="19" t="str">
        <f>SUBSTITUTE(SUBSTITUTE(SUBSTITUTE(ds_salaries!L520,"L","Large"),"S","Small"),"M","Medium")</f>
        <v>Large</v>
      </c>
      <c r="M520" s="14" t="str">
        <f>IF(Table2[[#This Row],[Remote Ratio]]=0,"No remote",IF(Table2[[#This Row],[Remote Ratio]]=50,"Partially remote","Fully Remote"))</f>
        <v>No remote</v>
      </c>
    </row>
    <row r="521" spans="1:13" x14ac:dyDescent="0.25">
      <c r="A521" s="18">
        <v>519</v>
      </c>
      <c r="B521" s="13">
        <v>2022</v>
      </c>
      <c r="C521" s="13" t="str">
        <f>SUBSTITUTE(SUBSTITUTE(SUBSTITUTE(SUBSTITUTE(ds_salaries!C521,"MI","Junior Level/ Mid"),"EN","Entry Level"),"SE","Senior Level/ Intermediate"),"EX","Executive Level/ Director")</f>
        <v>Senior Level/ Intermediate</v>
      </c>
      <c r="D521" s="14" t="str">
        <f>SUBSTITUTE(SUBSTITUTE(SUBSTITUTE(SUBSTITUTE(ds_salaries!D521,"PT","Part Time"),"FT","Full Time"),"CT","Contract"),"FL","Freelance")</f>
        <v>Full Time</v>
      </c>
      <c r="E521" s="13" t="s">
        <v>84</v>
      </c>
      <c r="F521" s="13">
        <v>380000</v>
      </c>
      <c r="G521" s="13" t="s">
        <v>19</v>
      </c>
      <c r="H521" s="13">
        <v>380000</v>
      </c>
      <c r="I521" s="13" t="s">
        <v>29</v>
      </c>
      <c r="J521" s="13">
        <v>100</v>
      </c>
      <c r="K521" s="13" t="s">
        <v>29</v>
      </c>
      <c r="L521" s="19" t="str">
        <f>SUBSTITUTE(SUBSTITUTE(SUBSTITUTE(ds_salaries!L521,"L","Large"),"S","Small"),"M","Medium")</f>
        <v>Large</v>
      </c>
      <c r="M521" s="14" t="str">
        <f>IF(Table2[[#This Row],[Remote Ratio]]=0,"No remote",IF(Table2[[#This Row],[Remote Ratio]]=50,"Partially remote","Fully Remote"))</f>
        <v>Fully Remote</v>
      </c>
    </row>
    <row r="522" spans="1:13" x14ac:dyDescent="0.25">
      <c r="A522" s="17">
        <v>520</v>
      </c>
      <c r="B522" s="14">
        <v>2022</v>
      </c>
      <c r="C522" s="13" t="str">
        <f>SUBSTITUTE(SUBSTITUTE(SUBSTITUTE(SUBSTITUTE(ds_salaries!C522,"MI","Junior Level/ Mid"),"EN","Entry Level"),"SE","Senior Level/ Intermediate"),"EX","Executive Level/ Director")</f>
        <v>Junior Level/ Mid</v>
      </c>
      <c r="D522" s="14" t="str">
        <f>SUBSTITUTE(SUBSTITUTE(SUBSTITUTE(SUBSTITUTE(ds_salaries!D522,"PT","Part Time"),"FT","Full Time"),"CT","Contract"),"FL","Freelance")</f>
        <v>Full Time</v>
      </c>
      <c r="E522" s="14" t="s">
        <v>13</v>
      </c>
      <c r="F522" s="14">
        <v>88000</v>
      </c>
      <c r="G522" s="14" t="s">
        <v>61</v>
      </c>
      <c r="H522" s="14">
        <v>69336</v>
      </c>
      <c r="I522" s="14" t="s">
        <v>62</v>
      </c>
      <c r="J522" s="14">
        <v>100</v>
      </c>
      <c r="K522" s="14" t="s">
        <v>62</v>
      </c>
      <c r="L522" s="19" t="str">
        <f>SUBSTITUTE(SUBSTITUTE(SUBSTITUTE(ds_salaries!L522,"L","Large"),"S","Small"),"M","Medium")</f>
        <v>Medium</v>
      </c>
      <c r="M522" s="14" t="str">
        <f>IF(Table2[[#This Row],[Remote Ratio]]=0,"No remote",IF(Table2[[#This Row],[Remote Ratio]]=50,"Partially remote","Fully Remote"))</f>
        <v>Fully Remote</v>
      </c>
    </row>
    <row r="523" spans="1:13" x14ac:dyDescent="0.25">
      <c r="A523" s="18">
        <v>521</v>
      </c>
      <c r="B523" s="13">
        <v>2022</v>
      </c>
      <c r="C523" s="13" t="str">
        <f>SUBSTITUTE(SUBSTITUTE(SUBSTITUTE(SUBSTITUTE(ds_salaries!C523,"MI","Junior Level/ Mid"),"EN","Entry Level"),"SE","Senior Level/ Intermediate"),"EX","Executive Level/ Director")</f>
        <v>Entry Level</v>
      </c>
      <c r="D523" s="14" t="str">
        <f>SUBSTITUTE(SUBSTITUTE(SUBSTITUTE(SUBSTITUTE(ds_salaries!D523,"PT","Part Time"),"FT","Full Time"),"CT","Contract"),"FL","Freelance")</f>
        <v>Full Time</v>
      </c>
      <c r="E523" s="13" t="s">
        <v>74</v>
      </c>
      <c r="F523" s="13">
        <v>10000</v>
      </c>
      <c r="G523" s="13" t="s">
        <v>19</v>
      </c>
      <c r="H523" s="13">
        <v>10000</v>
      </c>
      <c r="I523" s="13" t="s">
        <v>47</v>
      </c>
      <c r="J523" s="13">
        <v>100</v>
      </c>
      <c r="K523" s="13" t="s">
        <v>80</v>
      </c>
      <c r="L523" s="19" t="str">
        <f>SUBSTITUTE(SUBSTITUTE(SUBSTITUTE(ds_salaries!L523,"L","Large"),"S","Small"),"M","Medium")</f>
        <v>Medium</v>
      </c>
      <c r="M523" s="14" t="str">
        <f>IF(Table2[[#This Row],[Remote Ratio]]=0,"No remote",IF(Table2[[#This Row],[Remote Ratio]]=50,"Partially remote","Fully Remote"))</f>
        <v>Fully Remote</v>
      </c>
    </row>
    <row r="524" spans="1:13" x14ac:dyDescent="0.25">
      <c r="A524" s="17">
        <v>522</v>
      </c>
      <c r="B524" s="14">
        <v>2022</v>
      </c>
      <c r="C524" s="13" t="str">
        <f>SUBSTITUTE(SUBSTITUTE(SUBSTITUTE(SUBSTITUTE(ds_salaries!C524,"MI","Junior Level/ Mid"),"EN","Entry Level"),"SE","Senior Level/ Intermediate"),"EX","Executive Level/ Director")</f>
        <v>Junior Level/ Mid</v>
      </c>
      <c r="D524" s="14" t="str">
        <f>SUBSTITUTE(SUBSTITUTE(SUBSTITUTE(SUBSTITUTE(ds_salaries!D524,"PT","Part Time"),"FT","Full Time"),"CT","Contract"),"FL","Freelance")</f>
        <v>Full Time</v>
      </c>
      <c r="E524" s="14" t="s">
        <v>31</v>
      </c>
      <c r="F524" s="14">
        <v>20000</v>
      </c>
      <c r="G524" s="14" t="s">
        <v>19</v>
      </c>
      <c r="H524" s="14">
        <v>20000</v>
      </c>
      <c r="I524" s="14" t="s">
        <v>50</v>
      </c>
      <c r="J524" s="14">
        <v>100</v>
      </c>
      <c r="K524" s="14" t="s">
        <v>50</v>
      </c>
      <c r="L524" s="19" t="str">
        <f>SUBSTITUTE(SUBSTITUTE(SUBSTITUTE(ds_salaries!L524,"L","Large"),"S","Small"),"M","Medium")</f>
        <v>Small</v>
      </c>
      <c r="M524" s="14" t="str">
        <f>IF(Table2[[#This Row],[Remote Ratio]]=0,"No remote",IF(Table2[[#This Row],[Remote Ratio]]=50,"Partially remote","Fully Remote"))</f>
        <v>Fully Remote</v>
      </c>
    </row>
    <row r="525" spans="1:13" x14ac:dyDescent="0.25">
      <c r="A525" s="18">
        <v>523</v>
      </c>
      <c r="B525" s="13">
        <v>2022</v>
      </c>
      <c r="C525" s="13" t="str">
        <f>SUBSTITUTE(SUBSTITUTE(SUBSTITUTE(SUBSTITUTE(ds_salaries!C525,"MI","Junior Level/ Mid"),"EN","Entry Level"),"SE","Senior Level/ Intermediate"),"EX","Executive Level/ Director")</f>
        <v>Senior Level/ Intermediate</v>
      </c>
      <c r="D525" s="14" t="str">
        <f>SUBSTITUTE(SUBSTITUTE(SUBSTITUTE(SUBSTITUTE(ds_salaries!D525,"PT","Part Time"),"FT","Full Time"),"CT","Contract"),"FL","Freelance")</f>
        <v>Full Time</v>
      </c>
      <c r="E525" s="13" t="s">
        <v>146</v>
      </c>
      <c r="F525" s="13">
        <v>405000</v>
      </c>
      <c r="G525" s="13" t="s">
        <v>19</v>
      </c>
      <c r="H525" s="13">
        <v>405000</v>
      </c>
      <c r="I525" s="13" t="s">
        <v>29</v>
      </c>
      <c r="J525" s="13">
        <v>100</v>
      </c>
      <c r="K525" s="13" t="s">
        <v>29</v>
      </c>
      <c r="L525" s="19" t="str">
        <f>SUBSTITUTE(SUBSTITUTE(SUBSTITUTE(ds_salaries!L525,"L","Large"),"S","Small"),"M","Medium")</f>
        <v>Large</v>
      </c>
      <c r="M525" s="14" t="str">
        <f>IF(Table2[[#This Row],[Remote Ratio]]=0,"No remote",IF(Table2[[#This Row],[Remote Ratio]]=50,"Partially remote","Fully Remote"))</f>
        <v>Fully Remote</v>
      </c>
    </row>
    <row r="526" spans="1:13" x14ac:dyDescent="0.25">
      <c r="A526" s="17">
        <v>524</v>
      </c>
      <c r="B526" s="14">
        <v>2022</v>
      </c>
      <c r="C526" s="13" t="str">
        <f>SUBSTITUTE(SUBSTITUTE(SUBSTITUTE(SUBSTITUTE(ds_salaries!C526,"MI","Junior Level/ Mid"),"EN","Entry Level"),"SE","Senior Level/ Intermediate"),"EX","Executive Level/ Director")</f>
        <v>Junior Level/ Mid</v>
      </c>
      <c r="D526" s="14" t="str">
        <f>SUBSTITUTE(SUBSTITUTE(SUBSTITUTE(SUBSTITUTE(ds_salaries!D526,"PT","Part Time"),"FT","Full Time"),"CT","Contract"),"FL","Freelance")</f>
        <v>Full Time</v>
      </c>
      <c r="E526" s="14" t="s">
        <v>13</v>
      </c>
      <c r="F526" s="14">
        <v>135000</v>
      </c>
      <c r="G526" s="14" t="s">
        <v>19</v>
      </c>
      <c r="H526" s="14">
        <v>135000</v>
      </c>
      <c r="I526" s="14" t="s">
        <v>29</v>
      </c>
      <c r="J526" s="14">
        <v>100</v>
      </c>
      <c r="K526" s="14" t="s">
        <v>29</v>
      </c>
      <c r="L526" s="19" t="str">
        <f>SUBSTITUTE(SUBSTITUTE(SUBSTITUTE(ds_salaries!L526,"L","Large"),"S","Small"),"M","Medium")</f>
        <v>Large</v>
      </c>
      <c r="M526" s="14" t="str">
        <f>IF(Table2[[#This Row],[Remote Ratio]]=0,"No remote",IF(Table2[[#This Row],[Remote Ratio]]=50,"Partially remote","Fully Remote"))</f>
        <v>Fully Remote</v>
      </c>
    </row>
    <row r="527" spans="1:13" x14ac:dyDescent="0.25">
      <c r="A527" s="18">
        <v>525</v>
      </c>
      <c r="B527" s="13">
        <v>2022</v>
      </c>
      <c r="C527" s="13" t="str">
        <f>SUBSTITUTE(SUBSTITUTE(SUBSTITUTE(SUBSTITUTE(ds_salaries!C527,"MI","Junior Level/ Mid"),"EN","Entry Level"),"SE","Senior Level/ Intermediate"),"EX","Executive Level/ Director")</f>
        <v>Senior Level/ Intermediate</v>
      </c>
      <c r="D527" s="14" t="str">
        <f>SUBSTITUTE(SUBSTITUTE(SUBSTITUTE(SUBSTITUTE(ds_salaries!D527,"PT","Part Time"),"FT","Full Time"),"CT","Contract"),"FL","Freelance")</f>
        <v>Full Time</v>
      </c>
      <c r="E527" s="13" t="s">
        <v>84</v>
      </c>
      <c r="F527" s="13">
        <v>177000</v>
      </c>
      <c r="G527" s="13" t="s">
        <v>19</v>
      </c>
      <c r="H527" s="13">
        <v>177000</v>
      </c>
      <c r="I527" s="13" t="s">
        <v>29</v>
      </c>
      <c r="J527" s="13">
        <v>100</v>
      </c>
      <c r="K527" s="13" t="s">
        <v>29</v>
      </c>
      <c r="L527" s="19" t="str">
        <f>SUBSTITUTE(SUBSTITUTE(SUBSTITUTE(ds_salaries!L527,"L","Large"),"S","Small"),"M","Medium")</f>
        <v>Large</v>
      </c>
      <c r="M527" s="14" t="str">
        <f>IF(Table2[[#This Row],[Remote Ratio]]=0,"No remote",IF(Table2[[#This Row],[Remote Ratio]]=50,"Partially remote","Fully Remote"))</f>
        <v>Fully Remote</v>
      </c>
    </row>
    <row r="528" spans="1:13" x14ac:dyDescent="0.25">
      <c r="A528" s="17">
        <v>526</v>
      </c>
      <c r="B528" s="14">
        <v>2022</v>
      </c>
      <c r="C528" s="13" t="str">
        <f>SUBSTITUTE(SUBSTITUTE(SUBSTITUTE(SUBSTITUTE(ds_salaries!C528,"MI","Junior Level/ Mid"),"EN","Entry Level"),"SE","Senior Level/ Intermediate"),"EX","Executive Level/ Director")</f>
        <v>Junior Level/ Mid</v>
      </c>
      <c r="D528" s="14" t="str">
        <f>SUBSTITUTE(SUBSTITUTE(SUBSTITUTE(SUBSTITUTE(ds_salaries!D528,"PT","Part Time"),"FT","Full Time"),"CT","Contract"),"FL","Freelance")</f>
        <v>Full Time</v>
      </c>
      <c r="E528" s="14" t="s">
        <v>13</v>
      </c>
      <c r="F528" s="14">
        <v>78000</v>
      </c>
      <c r="G528" s="14" t="s">
        <v>19</v>
      </c>
      <c r="H528" s="14">
        <v>78000</v>
      </c>
      <c r="I528" s="14" t="s">
        <v>29</v>
      </c>
      <c r="J528" s="14">
        <v>100</v>
      </c>
      <c r="K528" s="14" t="s">
        <v>29</v>
      </c>
      <c r="L528" s="19" t="str">
        <f>SUBSTITUTE(SUBSTITUTE(SUBSTITUTE(ds_salaries!L528,"L","Large"),"S","Small"),"M","Medium")</f>
        <v>Medium</v>
      </c>
      <c r="M528" s="14" t="str">
        <f>IF(Table2[[#This Row],[Remote Ratio]]=0,"No remote",IF(Table2[[#This Row],[Remote Ratio]]=50,"Partially remote","Fully Remote"))</f>
        <v>Fully Remote</v>
      </c>
    </row>
    <row r="529" spans="1:13" x14ac:dyDescent="0.25">
      <c r="A529" s="18">
        <v>527</v>
      </c>
      <c r="B529" s="13">
        <v>2022</v>
      </c>
      <c r="C529" s="13" t="str">
        <f>SUBSTITUTE(SUBSTITUTE(SUBSTITUTE(SUBSTITUTE(ds_salaries!C529,"MI","Junior Level/ Mid"),"EN","Entry Level"),"SE","Senior Level/ Intermediate"),"EX","Executive Level/ Director")</f>
        <v>Senior Level/ Intermediate</v>
      </c>
      <c r="D529" s="14" t="str">
        <f>SUBSTITUTE(SUBSTITUTE(SUBSTITUTE(SUBSTITUTE(ds_salaries!D529,"PT","Part Time"),"FT","Full Time"),"CT","Contract"),"FL","Freelance")</f>
        <v>Full Time</v>
      </c>
      <c r="E529" s="13" t="s">
        <v>31</v>
      </c>
      <c r="F529" s="13">
        <v>135000</v>
      </c>
      <c r="G529" s="13" t="s">
        <v>19</v>
      </c>
      <c r="H529" s="13">
        <v>135000</v>
      </c>
      <c r="I529" s="13" t="s">
        <v>29</v>
      </c>
      <c r="J529" s="13">
        <v>100</v>
      </c>
      <c r="K529" s="13" t="s">
        <v>29</v>
      </c>
      <c r="L529" s="19" t="str">
        <f>SUBSTITUTE(SUBSTITUTE(SUBSTITUTE(ds_salaries!L529,"L","Large"),"S","Small"),"M","Medium")</f>
        <v>Medium</v>
      </c>
      <c r="M529" s="14" t="str">
        <f>IF(Table2[[#This Row],[Remote Ratio]]=0,"No remote",IF(Table2[[#This Row],[Remote Ratio]]=50,"Partially remote","Fully Remote"))</f>
        <v>Fully Remote</v>
      </c>
    </row>
    <row r="530" spans="1:13" x14ac:dyDescent="0.25">
      <c r="A530" s="17">
        <v>528</v>
      </c>
      <c r="B530" s="14">
        <v>2022</v>
      </c>
      <c r="C530" s="13" t="str">
        <f>SUBSTITUTE(SUBSTITUTE(SUBSTITUTE(SUBSTITUTE(ds_salaries!C530,"MI","Junior Level/ Mid"),"EN","Entry Level"),"SE","Senior Level/ Intermediate"),"EX","Executive Level/ Director")</f>
        <v>Senior Level/ Intermediate</v>
      </c>
      <c r="D530" s="14" t="str">
        <f>SUBSTITUTE(SUBSTITUTE(SUBSTITUTE(SUBSTITUTE(ds_salaries!D530,"PT","Part Time"),"FT","Full Time"),"CT","Contract"),"FL","Freelance")</f>
        <v>Full Time</v>
      </c>
      <c r="E530" s="14" t="s">
        <v>31</v>
      </c>
      <c r="F530" s="14">
        <v>100000</v>
      </c>
      <c r="G530" s="14" t="s">
        <v>19</v>
      </c>
      <c r="H530" s="14">
        <v>100000</v>
      </c>
      <c r="I530" s="14" t="s">
        <v>29</v>
      </c>
      <c r="J530" s="14">
        <v>100</v>
      </c>
      <c r="K530" s="14" t="s">
        <v>29</v>
      </c>
      <c r="L530" s="19" t="str">
        <f>SUBSTITUTE(SUBSTITUTE(SUBSTITUTE(ds_salaries!L530,"L","Large"),"S","Small"),"M","Medium")</f>
        <v>Medium</v>
      </c>
      <c r="M530" s="14" t="str">
        <f>IF(Table2[[#This Row],[Remote Ratio]]=0,"No remote",IF(Table2[[#This Row],[Remote Ratio]]=50,"Partially remote","Fully Remote"))</f>
        <v>Fully Remote</v>
      </c>
    </row>
    <row r="531" spans="1:13" x14ac:dyDescent="0.25">
      <c r="A531" s="18">
        <v>529</v>
      </c>
      <c r="B531" s="13">
        <v>2022</v>
      </c>
      <c r="C531" s="13" t="str">
        <f>SUBSTITUTE(SUBSTITUTE(SUBSTITUTE(SUBSTITUTE(ds_salaries!C531,"MI","Junior Level/ Mid"),"EN","Entry Level"),"SE","Senior Level/ Intermediate"),"EX","Executive Level/ Director")</f>
        <v>Senior Level/ Intermediate</v>
      </c>
      <c r="D531" s="14" t="str">
        <f>SUBSTITUTE(SUBSTITUTE(SUBSTITUTE(SUBSTITUTE(ds_salaries!D531,"PT","Part Time"),"FT","Full Time"),"CT","Contract"),"FL","Freelance")</f>
        <v>Full Time</v>
      </c>
      <c r="E531" s="13" t="s">
        <v>31</v>
      </c>
      <c r="F531" s="13">
        <v>90320</v>
      </c>
      <c r="G531" s="13" t="s">
        <v>19</v>
      </c>
      <c r="H531" s="13">
        <v>90320</v>
      </c>
      <c r="I531" s="13" t="s">
        <v>29</v>
      </c>
      <c r="J531" s="13">
        <v>100</v>
      </c>
      <c r="K531" s="13" t="s">
        <v>29</v>
      </c>
      <c r="L531" s="19" t="str">
        <f>SUBSTITUTE(SUBSTITUTE(SUBSTITUTE(ds_salaries!L531,"L","Large"),"S","Small"),"M","Medium")</f>
        <v>Medium</v>
      </c>
      <c r="M531" s="14" t="str">
        <f>IF(Table2[[#This Row],[Remote Ratio]]=0,"No remote",IF(Table2[[#This Row],[Remote Ratio]]=50,"Partially remote","Fully Remote"))</f>
        <v>Fully Remote</v>
      </c>
    </row>
    <row r="532" spans="1:13" x14ac:dyDescent="0.25">
      <c r="A532" s="17">
        <v>530</v>
      </c>
      <c r="B532" s="14">
        <v>2022</v>
      </c>
      <c r="C532" s="13" t="str">
        <f>SUBSTITUTE(SUBSTITUTE(SUBSTITUTE(SUBSTITUTE(ds_salaries!C532,"MI","Junior Level/ Mid"),"EN","Entry Level"),"SE","Senior Level/ Intermediate"),"EX","Executive Level/ Director")</f>
        <v>Junior Level/ Mid</v>
      </c>
      <c r="D532" s="14" t="str">
        <f>SUBSTITUTE(SUBSTITUTE(SUBSTITUTE(SUBSTITUTE(ds_salaries!D532,"PT","Part Time"),"FT","Full Time"),"CT","Contract"),"FL","Freelance")</f>
        <v>Full Time</v>
      </c>
      <c r="E532" s="14" t="s">
        <v>31</v>
      </c>
      <c r="F532" s="14">
        <v>85000</v>
      </c>
      <c r="G532" s="14" t="s">
        <v>19</v>
      </c>
      <c r="H532" s="14">
        <v>85000</v>
      </c>
      <c r="I532" s="14" t="s">
        <v>62</v>
      </c>
      <c r="J532" s="14">
        <v>0</v>
      </c>
      <c r="K532" s="14" t="s">
        <v>62</v>
      </c>
      <c r="L532" s="19" t="str">
        <f>SUBSTITUTE(SUBSTITUTE(SUBSTITUTE(ds_salaries!L532,"L","Large"),"S","Small"),"M","Medium")</f>
        <v>Medium</v>
      </c>
      <c r="M532" s="14" t="str">
        <f>IF(Table2[[#This Row],[Remote Ratio]]=0,"No remote",IF(Table2[[#This Row],[Remote Ratio]]=50,"Partially remote","Fully Remote"))</f>
        <v>No remote</v>
      </c>
    </row>
    <row r="533" spans="1:13" x14ac:dyDescent="0.25">
      <c r="A533" s="18">
        <v>531</v>
      </c>
      <c r="B533" s="13">
        <v>2022</v>
      </c>
      <c r="C533" s="13" t="str">
        <f>SUBSTITUTE(SUBSTITUTE(SUBSTITUTE(SUBSTITUTE(ds_salaries!C533,"MI","Junior Level/ Mid"),"EN","Entry Level"),"SE","Senior Level/ Intermediate"),"EX","Executive Level/ Director")</f>
        <v>Junior Level/ Mid</v>
      </c>
      <c r="D533" s="14" t="str">
        <f>SUBSTITUTE(SUBSTITUTE(SUBSTITUTE(SUBSTITUTE(ds_salaries!D533,"PT","Part Time"),"FT","Full Time"),"CT","Contract"),"FL","Freelance")</f>
        <v>Full Time</v>
      </c>
      <c r="E533" s="13" t="s">
        <v>31</v>
      </c>
      <c r="F533" s="13">
        <v>75000</v>
      </c>
      <c r="G533" s="13" t="s">
        <v>19</v>
      </c>
      <c r="H533" s="13">
        <v>75000</v>
      </c>
      <c r="I533" s="13" t="s">
        <v>62</v>
      </c>
      <c r="J533" s="13">
        <v>0</v>
      </c>
      <c r="K533" s="13" t="s">
        <v>62</v>
      </c>
      <c r="L533" s="19" t="str">
        <f>SUBSTITUTE(SUBSTITUTE(SUBSTITUTE(ds_salaries!L533,"L","Large"),"S","Small"),"M","Medium")</f>
        <v>Medium</v>
      </c>
      <c r="M533" s="14" t="str">
        <f>IF(Table2[[#This Row],[Remote Ratio]]=0,"No remote",IF(Table2[[#This Row],[Remote Ratio]]=50,"Partially remote","Fully Remote"))</f>
        <v>No remote</v>
      </c>
    </row>
    <row r="534" spans="1:13" x14ac:dyDescent="0.25">
      <c r="A534" s="17">
        <v>532</v>
      </c>
      <c r="B534" s="14">
        <v>2022</v>
      </c>
      <c r="C534" s="13" t="str">
        <f>SUBSTITUTE(SUBSTITUTE(SUBSTITUTE(SUBSTITUTE(ds_salaries!C534,"MI","Junior Level/ Mid"),"EN","Entry Level"),"SE","Senior Level/ Intermediate"),"EX","Executive Level/ Director")</f>
        <v>Senior Level/ Intermediate</v>
      </c>
      <c r="D534" s="14" t="str">
        <f>SUBSTITUTE(SUBSTITUTE(SUBSTITUTE(SUBSTITUTE(ds_salaries!D534,"PT","Part Time"),"FT","Full Time"),"CT","Contract"),"FL","Freelance")</f>
        <v>Full Time</v>
      </c>
      <c r="E534" s="14" t="s">
        <v>28</v>
      </c>
      <c r="F534" s="14">
        <v>214000</v>
      </c>
      <c r="G534" s="14" t="s">
        <v>19</v>
      </c>
      <c r="H534" s="14">
        <v>214000</v>
      </c>
      <c r="I534" s="14" t="s">
        <v>29</v>
      </c>
      <c r="J534" s="14">
        <v>100</v>
      </c>
      <c r="K534" s="14" t="s">
        <v>29</v>
      </c>
      <c r="L534" s="19" t="str">
        <f>SUBSTITUTE(SUBSTITUTE(SUBSTITUTE(ds_salaries!L534,"L","Large"),"S","Small"),"M","Medium")</f>
        <v>Medium</v>
      </c>
      <c r="M534" s="14" t="str">
        <f>IF(Table2[[#This Row],[Remote Ratio]]=0,"No remote",IF(Table2[[#This Row],[Remote Ratio]]=50,"Partially remote","Fully Remote"))</f>
        <v>Fully Remote</v>
      </c>
    </row>
    <row r="535" spans="1:13" x14ac:dyDescent="0.25">
      <c r="A535" s="18">
        <v>533</v>
      </c>
      <c r="B535" s="13">
        <v>2022</v>
      </c>
      <c r="C535" s="13" t="str">
        <f>SUBSTITUTE(SUBSTITUTE(SUBSTITUTE(SUBSTITUTE(ds_salaries!C535,"MI","Junior Level/ Mid"),"EN","Entry Level"),"SE","Senior Level/ Intermediate"),"EX","Executive Level/ Director")</f>
        <v>Senior Level/ Intermediate</v>
      </c>
      <c r="D535" s="14" t="str">
        <f>SUBSTITUTE(SUBSTITUTE(SUBSTITUTE(SUBSTITUTE(ds_salaries!D535,"PT","Part Time"),"FT","Full Time"),"CT","Contract"),"FL","Freelance")</f>
        <v>Full Time</v>
      </c>
      <c r="E535" s="13" t="s">
        <v>28</v>
      </c>
      <c r="F535" s="13">
        <v>192600</v>
      </c>
      <c r="G535" s="13" t="s">
        <v>19</v>
      </c>
      <c r="H535" s="13">
        <v>192600</v>
      </c>
      <c r="I535" s="13" t="s">
        <v>29</v>
      </c>
      <c r="J535" s="13">
        <v>100</v>
      </c>
      <c r="K535" s="13" t="s">
        <v>29</v>
      </c>
      <c r="L535" s="19" t="str">
        <f>SUBSTITUTE(SUBSTITUTE(SUBSTITUTE(ds_salaries!L535,"L","Large"),"S","Small"),"M","Medium")</f>
        <v>Medium</v>
      </c>
      <c r="M535" s="14" t="str">
        <f>IF(Table2[[#This Row],[Remote Ratio]]=0,"No remote",IF(Table2[[#This Row],[Remote Ratio]]=50,"Partially remote","Fully Remote"))</f>
        <v>Fully Remote</v>
      </c>
    </row>
    <row r="536" spans="1:13" x14ac:dyDescent="0.25">
      <c r="A536" s="17">
        <v>534</v>
      </c>
      <c r="B536" s="14">
        <v>2022</v>
      </c>
      <c r="C536" s="13" t="str">
        <f>SUBSTITUTE(SUBSTITUTE(SUBSTITUTE(SUBSTITUTE(ds_salaries!C536,"MI","Junior Level/ Mid"),"EN","Entry Level"),"SE","Senior Level/ Intermediate"),"EX","Executive Level/ Director")</f>
        <v>Senior Level/ Intermediate</v>
      </c>
      <c r="D536" s="14" t="str">
        <f>SUBSTITUTE(SUBSTITUTE(SUBSTITUTE(SUBSTITUTE(ds_salaries!D536,"PT","Part Time"),"FT","Full Time"),"CT","Contract"),"FL","Freelance")</f>
        <v>Full Time</v>
      </c>
      <c r="E536" s="14" t="s">
        <v>109</v>
      </c>
      <c r="F536" s="14">
        <v>266400</v>
      </c>
      <c r="G536" s="14" t="s">
        <v>19</v>
      </c>
      <c r="H536" s="14">
        <v>266400</v>
      </c>
      <c r="I536" s="14" t="s">
        <v>29</v>
      </c>
      <c r="J536" s="14">
        <v>100</v>
      </c>
      <c r="K536" s="14" t="s">
        <v>29</v>
      </c>
      <c r="L536" s="19" t="str">
        <f>SUBSTITUTE(SUBSTITUTE(SUBSTITUTE(ds_salaries!L536,"L","Large"),"S","Small"),"M","Medium")</f>
        <v>Medium</v>
      </c>
      <c r="M536" s="14" t="str">
        <f>IF(Table2[[#This Row],[Remote Ratio]]=0,"No remote",IF(Table2[[#This Row],[Remote Ratio]]=50,"Partially remote","Fully Remote"))</f>
        <v>Fully Remote</v>
      </c>
    </row>
    <row r="537" spans="1:13" x14ac:dyDescent="0.25">
      <c r="A537" s="18">
        <v>535</v>
      </c>
      <c r="B537" s="13">
        <v>2022</v>
      </c>
      <c r="C537" s="13" t="str">
        <f>SUBSTITUTE(SUBSTITUTE(SUBSTITUTE(SUBSTITUTE(ds_salaries!C537,"MI","Junior Level/ Mid"),"EN","Entry Level"),"SE","Senior Level/ Intermediate"),"EX","Executive Level/ Director")</f>
        <v>Senior Level/ Intermediate</v>
      </c>
      <c r="D537" s="14" t="str">
        <f>SUBSTITUTE(SUBSTITUTE(SUBSTITUTE(SUBSTITUTE(ds_salaries!D537,"PT","Part Time"),"FT","Full Time"),"CT","Contract"),"FL","Freelance")</f>
        <v>Full Time</v>
      </c>
      <c r="E537" s="13" t="s">
        <v>109</v>
      </c>
      <c r="F537" s="13">
        <v>213120</v>
      </c>
      <c r="G537" s="13" t="s">
        <v>19</v>
      </c>
      <c r="H537" s="13">
        <v>213120</v>
      </c>
      <c r="I537" s="13" t="s">
        <v>29</v>
      </c>
      <c r="J537" s="13">
        <v>100</v>
      </c>
      <c r="K537" s="13" t="s">
        <v>29</v>
      </c>
      <c r="L537" s="19" t="str">
        <f>SUBSTITUTE(SUBSTITUTE(SUBSTITUTE(ds_salaries!L537,"L","Large"),"S","Small"),"M","Medium")</f>
        <v>Medium</v>
      </c>
      <c r="M537" s="14" t="str">
        <f>IF(Table2[[#This Row],[Remote Ratio]]=0,"No remote",IF(Table2[[#This Row],[Remote Ratio]]=50,"Partially remote","Fully Remote"))</f>
        <v>Fully Remote</v>
      </c>
    </row>
    <row r="538" spans="1:13" x14ac:dyDescent="0.25">
      <c r="A538" s="17">
        <v>536</v>
      </c>
      <c r="B538" s="14">
        <v>2022</v>
      </c>
      <c r="C538" s="13" t="str">
        <f>SUBSTITUTE(SUBSTITUTE(SUBSTITUTE(SUBSTITUTE(ds_salaries!C538,"MI","Junior Level/ Mid"),"EN","Entry Level"),"SE","Senior Level/ Intermediate"),"EX","Executive Level/ Director")</f>
        <v>Senior Level/ Intermediate</v>
      </c>
      <c r="D538" s="14" t="str">
        <f>SUBSTITUTE(SUBSTITUTE(SUBSTITUTE(SUBSTITUTE(ds_salaries!D538,"PT","Part Time"),"FT","Full Time"),"CT","Contract"),"FL","Freelance")</f>
        <v>Full Time</v>
      </c>
      <c r="E538" s="14" t="s">
        <v>31</v>
      </c>
      <c r="F538" s="14">
        <v>112900</v>
      </c>
      <c r="G538" s="14" t="s">
        <v>19</v>
      </c>
      <c r="H538" s="14">
        <v>112900</v>
      </c>
      <c r="I538" s="14" t="s">
        <v>29</v>
      </c>
      <c r="J538" s="14">
        <v>100</v>
      </c>
      <c r="K538" s="14" t="s">
        <v>29</v>
      </c>
      <c r="L538" s="19" t="str">
        <f>SUBSTITUTE(SUBSTITUTE(SUBSTITUTE(ds_salaries!L538,"L","Large"),"S","Small"),"M","Medium")</f>
        <v>Medium</v>
      </c>
      <c r="M538" s="14" t="str">
        <f>IF(Table2[[#This Row],[Remote Ratio]]=0,"No remote",IF(Table2[[#This Row],[Remote Ratio]]=50,"Partially remote","Fully Remote"))</f>
        <v>Fully Remote</v>
      </c>
    </row>
    <row r="539" spans="1:13" x14ac:dyDescent="0.25">
      <c r="A539" s="18">
        <v>537</v>
      </c>
      <c r="B539" s="13">
        <v>2022</v>
      </c>
      <c r="C539" s="13" t="str">
        <f>SUBSTITUTE(SUBSTITUTE(SUBSTITUTE(SUBSTITUTE(ds_salaries!C539,"MI","Junior Level/ Mid"),"EN","Entry Level"),"SE","Senior Level/ Intermediate"),"EX","Executive Level/ Director")</f>
        <v>Senior Level/ Intermediate</v>
      </c>
      <c r="D539" s="14" t="str">
        <f>SUBSTITUTE(SUBSTITUTE(SUBSTITUTE(SUBSTITUTE(ds_salaries!D539,"PT","Part Time"),"FT","Full Time"),"CT","Contract"),"FL","Freelance")</f>
        <v>Full Time</v>
      </c>
      <c r="E539" s="13" t="s">
        <v>43</v>
      </c>
      <c r="F539" s="13">
        <v>155000</v>
      </c>
      <c r="G539" s="13" t="s">
        <v>19</v>
      </c>
      <c r="H539" s="13">
        <v>155000</v>
      </c>
      <c r="I539" s="13" t="s">
        <v>29</v>
      </c>
      <c r="J539" s="13">
        <v>100</v>
      </c>
      <c r="K539" s="13" t="s">
        <v>29</v>
      </c>
      <c r="L539" s="19" t="str">
        <f>SUBSTITUTE(SUBSTITUTE(SUBSTITUTE(ds_salaries!L539,"L","Large"),"S","Small"),"M","Medium")</f>
        <v>Medium</v>
      </c>
      <c r="M539" s="14" t="str">
        <f>IF(Table2[[#This Row],[Remote Ratio]]=0,"No remote",IF(Table2[[#This Row],[Remote Ratio]]=50,"Partially remote","Fully Remote"))</f>
        <v>Fully Remote</v>
      </c>
    </row>
    <row r="540" spans="1:13" x14ac:dyDescent="0.25">
      <c r="A540" s="17">
        <v>538</v>
      </c>
      <c r="B540" s="14">
        <v>2022</v>
      </c>
      <c r="C540" s="13" t="str">
        <f>SUBSTITUTE(SUBSTITUTE(SUBSTITUTE(SUBSTITUTE(ds_salaries!C540,"MI","Junior Level/ Mid"),"EN","Entry Level"),"SE","Senior Level/ Intermediate"),"EX","Executive Level/ Director")</f>
        <v>Junior Level/ Mid</v>
      </c>
      <c r="D540" s="14" t="str">
        <f>SUBSTITUTE(SUBSTITUTE(SUBSTITUTE(SUBSTITUTE(ds_salaries!D540,"PT","Part Time"),"FT","Full Time"),"CT","Contract"),"FL","Freelance")</f>
        <v>Full Time</v>
      </c>
      <c r="E540" s="14" t="s">
        <v>13</v>
      </c>
      <c r="F540" s="14">
        <v>141300</v>
      </c>
      <c r="G540" s="14" t="s">
        <v>19</v>
      </c>
      <c r="H540" s="14">
        <v>141300</v>
      </c>
      <c r="I540" s="14" t="s">
        <v>29</v>
      </c>
      <c r="J540" s="14">
        <v>0</v>
      </c>
      <c r="K540" s="14" t="s">
        <v>29</v>
      </c>
      <c r="L540" s="19" t="str">
        <f>SUBSTITUTE(SUBSTITUTE(SUBSTITUTE(ds_salaries!L540,"L","Large"),"S","Small"),"M","Medium")</f>
        <v>Medium</v>
      </c>
      <c r="M540" s="14" t="str">
        <f>IF(Table2[[#This Row],[Remote Ratio]]=0,"No remote",IF(Table2[[#This Row],[Remote Ratio]]=50,"Partially remote","Fully Remote"))</f>
        <v>No remote</v>
      </c>
    </row>
    <row r="541" spans="1:13" x14ac:dyDescent="0.25">
      <c r="A541" s="18">
        <v>539</v>
      </c>
      <c r="B541" s="13">
        <v>2022</v>
      </c>
      <c r="C541" s="13" t="str">
        <f>SUBSTITUTE(SUBSTITUTE(SUBSTITUTE(SUBSTITUTE(ds_salaries!C541,"MI","Junior Level/ Mid"),"EN","Entry Level"),"SE","Senior Level/ Intermediate"),"EX","Executive Level/ Director")</f>
        <v>Junior Level/ Mid</v>
      </c>
      <c r="D541" s="14" t="str">
        <f>SUBSTITUTE(SUBSTITUTE(SUBSTITUTE(SUBSTITUTE(ds_salaries!D541,"PT","Part Time"),"FT","Full Time"),"CT","Contract"),"FL","Freelance")</f>
        <v>Full Time</v>
      </c>
      <c r="E541" s="13" t="s">
        <v>13</v>
      </c>
      <c r="F541" s="13">
        <v>102100</v>
      </c>
      <c r="G541" s="13" t="s">
        <v>19</v>
      </c>
      <c r="H541" s="13">
        <v>102100</v>
      </c>
      <c r="I541" s="13" t="s">
        <v>29</v>
      </c>
      <c r="J541" s="13">
        <v>0</v>
      </c>
      <c r="K541" s="13" t="s">
        <v>29</v>
      </c>
      <c r="L541" s="19" t="str">
        <f>SUBSTITUTE(SUBSTITUTE(SUBSTITUTE(ds_salaries!L541,"L","Large"),"S","Small"),"M","Medium")</f>
        <v>Medium</v>
      </c>
      <c r="M541" s="14" t="str">
        <f>IF(Table2[[#This Row],[Remote Ratio]]=0,"No remote",IF(Table2[[#This Row],[Remote Ratio]]=50,"Partially remote","Fully Remote"))</f>
        <v>No remote</v>
      </c>
    </row>
    <row r="542" spans="1:13" x14ac:dyDescent="0.25">
      <c r="A542" s="17">
        <v>540</v>
      </c>
      <c r="B542" s="14">
        <v>2022</v>
      </c>
      <c r="C542" s="13" t="str">
        <f>SUBSTITUTE(SUBSTITUTE(SUBSTITUTE(SUBSTITUTE(ds_salaries!C542,"MI","Junior Level/ Mid"),"EN","Entry Level"),"SE","Senior Level/ Intermediate"),"EX","Executive Level/ Director")</f>
        <v>Senior Level/ Intermediate</v>
      </c>
      <c r="D542" s="14" t="str">
        <f>SUBSTITUTE(SUBSTITUTE(SUBSTITUTE(SUBSTITUTE(ds_salaries!D542,"PT","Part Time"),"FT","Full Time"),"CT","Contract"),"FL","Freelance")</f>
        <v>Full Time</v>
      </c>
      <c r="E542" s="14" t="s">
        <v>31</v>
      </c>
      <c r="F542" s="14">
        <v>115934</v>
      </c>
      <c r="G542" s="14" t="s">
        <v>19</v>
      </c>
      <c r="H542" s="14">
        <v>115934</v>
      </c>
      <c r="I542" s="14" t="s">
        <v>29</v>
      </c>
      <c r="J542" s="14">
        <v>100</v>
      </c>
      <c r="K542" s="14" t="s">
        <v>29</v>
      </c>
      <c r="L542" s="19" t="str">
        <f>SUBSTITUTE(SUBSTITUTE(SUBSTITUTE(ds_salaries!L542,"L","Large"),"S","Small"),"M","Medium")</f>
        <v>Medium</v>
      </c>
      <c r="M542" s="14" t="str">
        <f>IF(Table2[[#This Row],[Remote Ratio]]=0,"No remote",IF(Table2[[#This Row],[Remote Ratio]]=50,"Partially remote","Fully Remote"))</f>
        <v>Fully Remote</v>
      </c>
    </row>
    <row r="543" spans="1:13" x14ac:dyDescent="0.25">
      <c r="A543" s="18">
        <v>541</v>
      </c>
      <c r="B543" s="13">
        <v>2022</v>
      </c>
      <c r="C543" s="13" t="str">
        <f>SUBSTITUTE(SUBSTITUTE(SUBSTITUTE(SUBSTITUTE(ds_salaries!C543,"MI","Junior Level/ Mid"),"EN","Entry Level"),"SE","Senior Level/ Intermediate"),"EX","Executive Level/ Director")</f>
        <v>Senior Level/ Intermediate</v>
      </c>
      <c r="D543" s="14" t="str">
        <f>SUBSTITUTE(SUBSTITUTE(SUBSTITUTE(SUBSTITUTE(ds_salaries!D543,"PT","Part Time"),"FT","Full Time"),"CT","Contract"),"FL","Freelance")</f>
        <v>Full Time</v>
      </c>
      <c r="E543" s="13" t="s">
        <v>31</v>
      </c>
      <c r="F543" s="13">
        <v>81666</v>
      </c>
      <c r="G543" s="13" t="s">
        <v>19</v>
      </c>
      <c r="H543" s="13">
        <v>81666</v>
      </c>
      <c r="I543" s="13" t="s">
        <v>29</v>
      </c>
      <c r="J543" s="13">
        <v>100</v>
      </c>
      <c r="K543" s="13" t="s">
        <v>29</v>
      </c>
      <c r="L543" s="19" t="str">
        <f>SUBSTITUTE(SUBSTITUTE(SUBSTITUTE(ds_salaries!L543,"L","Large"),"S","Small"),"M","Medium")</f>
        <v>Medium</v>
      </c>
      <c r="M543" s="14" t="str">
        <f>IF(Table2[[#This Row],[Remote Ratio]]=0,"No remote",IF(Table2[[#This Row],[Remote Ratio]]=50,"Partially remote","Fully Remote"))</f>
        <v>Fully Remote</v>
      </c>
    </row>
    <row r="544" spans="1:13" x14ac:dyDescent="0.25">
      <c r="A544" s="17">
        <v>542</v>
      </c>
      <c r="B544" s="14">
        <v>2022</v>
      </c>
      <c r="C544" s="13" t="str">
        <f>SUBSTITUTE(SUBSTITUTE(SUBSTITUTE(SUBSTITUTE(ds_salaries!C544,"MI","Junior Level/ Mid"),"EN","Entry Level"),"SE","Senior Level/ Intermediate"),"EX","Executive Level/ Director")</f>
        <v>Junior Level/ Mid</v>
      </c>
      <c r="D544" s="14" t="str">
        <f>SUBSTITUTE(SUBSTITUTE(SUBSTITUTE(SUBSTITUTE(ds_salaries!D544,"PT","Part Time"),"FT","Full Time"),"CT","Contract"),"FL","Freelance")</f>
        <v>Full Time</v>
      </c>
      <c r="E544" s="14" t="s">
        <v>43</v>
      </c>
      <c r="F544" s="14">
        <v>206699</v>
      </c>
      <c r="G544" s="14" t="s">
        <v>19</v>
      </c>
      <c r="H544" s="14">
        <v>206699</v>
      </c>
      <c r="I544" s="14" t="s">
        <v>29</v>
      </c>
      <c r="J544" s="14">
        <v>0</v>
      </c>
      <c r="K544" s="14" t="s">
        <v>29</v>
      </c>
      <c r="L544" s="19" t="str">
        <f>SUBSTITUTE(SUBSTITUTE(SUBSTITUTE(ds_salaries!L544,"L","Large"),"S","Small"),"M","Medium")</f>
        <v>Medium</v>
      </c>
      <c r="M544" s="14" t="str">
        <f>IF(Table2[[#This Row],[Remote Ratio]]=0,"No remote",IF(Table2[[#This Row],[Remote Ratio]]=50,"Partially remote","Fully Remote"))</f>
        <v>No remote</v>
      </c>
    </row>
    <row r="545" spans="1:13" x14ac:dyDescent="0.25">
      <c r="A545" s="18">
        <v>543</v>
      </c>
      <c r="B545" s="13">
        <v>2022</v>
      </c>
      <c r="C545" s="13" t="str">
        <f>SUBSTITUTE(SUBSTITUTE(SUBSTITUTE(SUBSTITUTE(ds_salaries!C545,"MI","Junior Level/ Mid"),"EN","Entry Level"),"SE","Senior Level/ Intermediate"),"EX","Executive Level/ Director")</f>
        <v>Junior Level/ Mid</v>
      </c>
      <c r="D545" s="14" t="str">
        <f>SUBSTITUTE(SUBSTITUTE(SUBSTITUTE(SUBSTITUTE(ds_salaries!D545,"PT","Part Time"),"FT","Full Time"),"CT","Contract"),"FL","Freelance")</f>
        <v>Full Time</v>
      </c>
      <c r="E545" s="13" t="s">
        <v>43</v>
      </c>
      <c r="F545" s="13">
        <v>99100</v>
      </c>
      <c r="G545" s="13" t="s">
        <v>19</v>
      </c>
      <c r="H545" s="13">
        <v>99100</v>
      </c>
      <c r="I545" s="13" t="s">
        <v>29</v>
      </c>
      <c r="J545" s="13">
        <v>0</v>
      </c>
      <c r="K545" s="13" t="s">
        <v>29</v>
      </c>
      <c r="L545" s="19" t="str">
        <f>SUBSTITUTE(SUBSTITUTE(SUBSTITUTE(ds_salaries!L545,"L","Large"),"S","Small"),"M","Medium")</f>
        <v>Medium</v>
      </c>
      <c r="M545" s="14" t="str">
        <f>IF(Table2[[#This Row],[Remote Ratio]]=0,"No remote",IF(Table2[[#This Row],[Remote Ratio]]=50,"Partially remote","Fully Remote"))</f>
        <v>No remote</v>
      </c>
    </row>
    <row r="546" spans="1:13" x14ac:dyDescent="0.25">
      <c r="A546" s="17">
        <v>544</v>
      </c>
      <c r="B546" s="14">
        <v>2022</v>
      </c>
      <c r="C546" s="13" t="str">
        <f>SUBSTITUTE(SUBSTITUTE(SUBSTITUTE(SUBSTITUTE(ds_salaries!C546,"MI","Junior Level/ Mid"),"EN","Entry Level"),"SE","Senior Level/ Intermediate"),"EX","Executive Level/ Director")</f>
        <v>Senior Level/ Intermediate</v>
      </c>
      <c r="D546" s="14" t="str">
        <f>SUBSTITUTE(SUBSTITUTE(SUBSTITUTE(SUBSTITUTE(ds_salaries!D546,"PT","Part Time"),"FT","Full Time"),"CT","Contract"),"FL","Freelance")</f>
        <v>Full Time</v>
      </c>
      <c r="E546" s="14" t="s">
        <v>43</v>
      </c>
      <c r="F546" s="14">
        <v>130000</v>
      </c>
      <c r="G546" s="14" t="s">
        <v>19</v>
      </c>
      <c r="H546" s="14">
        <v>130000</v>
      </c>
      <c r="I546" s="14" t="s">
        <v>29</v>
      </c>
      <c r="J546" s="14">
        <v>100</v>
      </c>
      <c r="K546" s="14" t="s">
        <v>29</v>
      </c>
      <c r="L546" s="19" t="str">
        <f>SUBSTITUTE(SUBSTITUTE(SUBSTITUTE(ds_salaries!L546,"L","Large"),"S","Small"),"M","Medium")</f>
        <v>Medium</v>
      </c>
      <c r="M546" s="14" t="str">
        <f>IF(Table2[[#This Row],[Remote Ratio]]=0,"No remote",IF(Table2[[#This Row],[Remote Ratio]]=50,"Partially remote","Fully Remote"))</f>
        <v>Fully Remote</v>
      </c>
    </row>
    <row r="547" spans="1:13" x14ac:dyDescent="0.25">
      <c r="A547" s="18">
        <v>545</v>
      </c>
      <c r="B547" s="13">
        <v>2022</v>
      </c>
      <c r="C547" s="13" t="str">
        <f>SUBSTITUTE(SUBSTITUTE(SUBSTITUTE(SUBSTITUTE(ds_salaries!C547,"MI","Junior Level/ Mid"),"EN","Entry Level"),"SE","Senior Level/ Intermediate"),"EX","Executive Level/ Director")</f>
        <v>Senior Level/ Intermediate</v>
      </c>
      <c r="D547" s="14" t="str">
        <f>SUBSTITUTE(SUBSTITUTE(SUBSTITUTE(SUBSTITUTE(ds_salaries!D547,"PT","Part Time"),"FT","Full Time"),"CT","Contract"),"FL","Freelance")</f>
        <v>Full Time</v>
      </c>
      <c r="E547" s="13" t="s">
        <v>43</v>
      </c>
      <c r="F547" s="13">
        <v>115000</v>
      </c>
      <c r="G547" s="13" t="s">
        <v>19</v>
      </c>
      <c r="H547" s="13">
        <v>115000</v>
      </c>
      <c r="I547" s="13" t="s">
        <v>29</v>
      </c>
      <c r="J547" s="13">
        <v>100</v>
      </c>
      <c r="K547" s="13" t="s">
        <v>29</v>
      </c>
      <c r="L547" s="19" t="str">
        <f>SUBSTITUTE(SUBSTITUTE(SUBSTITUTE(ds_salaries!L547,"L","Large"),"S","Small"),"M","Medium")</f>
        <v>Medium</v>
      </c>
      <c r="M547" s="14" t="str">
        <f>IF(Table2[[#This Row],[Remote Ratio]]=0,"No remote",IF(Table2[[#This Row],[Remote Ratio]]=50,"Partially remote","Fully Remote"))</f>
        <v>Fully Remote</v>
      </c>
    </row>
    <row r="548" spans="1:13" x14ac:dyDescent="0.25">
      <c r="A548" s="17">
        <v>546</v>
      </c>
      <c r="B548" s="14">
        <v>2022</v>
      </c>
      <c r="C548" s="13" t="str">
        <f>SUBSTITUTE(SUBSTITUTE(SUBSTITUTE(SUBSTITUTE(ds_salaries!C548,"MI","Junior Level/ Mid"),"EN","Entry Level"),"SE","Senior Level/ Intermediate"),"EX","Executive Level/ Director")</f>
        <v>Senior Level/ Intermediate</v>
      </c>
      <c r="D548" s="14" t="str">
        <f>SUBSTITUTE(SUBSTITUTE(SUBSTITUTE(SUBSTITUTE(ds_salaries!D548,"PT","Part Time"),"FT","Full Time"),"CT","Contract"),"FL","Freelance")</f>
        <v>Full Time</v>
      </c>
      <c r="E548" s="14" t="s">
        <v>43</v>
      </c>
      <c r="F548" s="14">
        <v>110500</v>
      </c>
      <c r="G548" s="14" t="s">
        <v>19</v>
      </c>
      <c r="H548" s="14">
        <v>110500</v>
      </c>
      <c r="I548" s="14" t="s">
        <v>29</v>
      </c>
      <c r="J548" s="14">
        <v>100</v>
      </c>
      <c r="K548" s="14" t="s">
        <v>29</v>
      </c>
      <c r="L548" s="19" t="str">
        <f>SUBSTITUTE(SUBSTITUTE(SUBSTITUTE(ds_salaries!L548,"L","Large"),"S","Small"),"M","Medium")</f>
        <v>Medium</v>
      </c>
      <c r="M548" s="14" t="str">
        <f>IF(Table2[[#This Row],[Remote Ratio]]=0,"No remote",IF(Table2[[#This Row],[Remote Ratio]]=50,"Partially remote","Fully Remote"))</f>
        <v>Fully Remote</v>
      </c>
    </row>
    <row r="549" spans="1:13" x14ac:dyDescent="0.25">
      <c r="A549" s="18">
        <v>547</v>
      </c>
      <c r="B549" s="13">
        <v>2022</v>
      </c>
      <c r="C549" s="13" t="str">
        <f>SUBSTITUTE(SUBSTITUTE(SUBSTITUTE(SUBSTITUTE(ds_salaries!C549,"MI","Junior Level/ Mid"),"EN","Entry Level"),"SE","Senior Level/ Intermediate"),"EX","Executive Level/ Director")</f>
        <v>Senior Level/ Intermediate</v>
      </c>
      <c r="D549" s="14" t="str">
        <f>SUBSTITUTE(SUBSTITUTE(SUBSTITUTE(SUBSTITUTE(ds_salaries!D549,"PT","Part Time"),"FT","Full Time"),"CT","Contract"),"FL","Freelance")</f>
        <v>Full Time</v>
      </c>
      <c r="E549" s="13" t="s">
        <v>43</v>
      </c>
      <c r="F549" s="13">
        <v>130000</v>
      </c>
      <c r="G549" s="13" t="s">
        <v>19</v>
      </c>
      <c r="H549" s="13">
        <v>130000</v>
      </c>
      <c r="I549" s="13" t="s">
        <v>29</v>
      </c>
      <c r="J549" s="13">
        <v>100</v>
      </c>
      <c r="K549" s="13" t="s">
        <v>29</v>
      </c>
      <c r="L549" s="19" t="str">
        <f>SUBSTITUTE(SUBSTITUTE(SUBSTITUTE(ds_salaries!L549,"L","Large"),"S","Small"),"M","Medium")</f>
        <v>Medium</v>
      </c>
      <c r="M549" s="14" t="str">
        <f>IF(Table2[[#This Row],[Remote Ratio]]=0,"No remote",IF(Table2[[#This Row],[Remote Ratio]]=50,"Partially remote","Fully Remote"))</f>
        <v>Fully Remote</v>
      </c>
    </row>
    <row r="550" spans="1:13" x14ac:dyDescent="0.25">
      <c r="A550" s="17">
        <v>548</v>
      </c>
      <c r="B550" s="14">
        <v>2022</v>
      </c>
      <c r="C550" s="13" t="str">
        <f>SUBSTITUTE(SUBSTITUTE(SUBSTITUTE(SUBSTITUTE(ds_salaries!C550,"MI","Junior Level/ Mid"),"EN","Entry Level"),"SE","Senior Level/ Intermediate"),"EX","Executive Level/ Director")</f>
        <v>Senior Level/ Intermediate</v>
      </c>
      <c r="D550" s="14" t="str">
        <f>SUBSTITUTE(SUBSTITUTE(SUBSTITUTE(SUBSTITUTE(ds_salaries!D550,"PT","Part Time"),"FT","Full Time"),"CT","Contract"),"FL","Freelance")</f>
        <v>Full Time</v>
      </c>
      <c r="E550" s="14" t="s">
        <v>31</v>
      </c>
      <c r="F550" s="14">
        <v>99050</v>
      </c>
      <c r="G550" s="14" t="s">
        <v>19</v>
      </c>
      <c r="H550" s="14">
        <v>99050</v>
      </c>
      <c r="I550" s="14" t="s">
        <v>29</v>
      </c>
      <c r="J550" s="14">
        <v>100</v>
      </c>
      <c r="K550" s="14" t="s">
        <v>29</v>
      </c>
      <c r="L550" s="19" t="str">
        <f>SUBSTITUTE(SUBSTITUTE(SUBSTITUTE(ds_salaries!L550,"L","Large"),"S","Small"),"M","Medium")</f>
        <v>Medium</v>
      </c>
      <c r="M550" s="14" t="str">
        <f>IF(Table2[[#This Row],[Remote Ratio]]=0,"No remote",IF(Table2[[#This Row],[Remote Ratio]]=50,"Partially remote","Fully Remote"))</f>
        <v>Fully Remote</v>
      </c>
    </row>
    <row r="551" spans="1:13" x14ac:dyDescent="0.25">
      <c r="A551" s="18">
        <v>549</v>
      </c>
      <c r="B551" s="13">
        <v>2022</v>
      </c>
      <c r="C551" s="13" t="str">
        <f>SUBSTITUTE(SUBSTITUTE(SUBSTITUTE(SUBSTITUTE(ds_salaries!C551,"MI","Junior Level/ Mid"),"EN","Entry Level"),"SE","Senior Level/ Intermediate"),"EX","Executive Level/ Director")</f>
        <v>Senior Level/ Intermediate</v>
      </c>
      <c r="D551" s="14" t="str">
        <f>SUBSTITUTE(SUBSTITUTE(SUBSTITUTE(SUBSTITUTE(ds_salaries!D551,"PT","Part Time"),"FT","Full Time"),"CT","Contract"),"FL","Freelance")</f>
        <v>Full Time</v>
      </c>
      <c r="E551" s="13" t="s">
        <v>43</v>
      </c>
      <c r="F551" s="13">
        <v>160000</v>
      </c>
      <c r="G551" s="13" t="s">
        <v>19</v>
      </c>
      <c r="H551" s="13">
        <v>160000</v>
      </c>
      <c r="I551" s="13" t="s">
        <v>29</v>
      </c>
      <c r="J551" s="13">
        <v>100</v>
      </c>
      <c r="K551" s="13" t="s">
        <v>29</v>
      </c>
      <c r="L551" s="19" t="str">
        <f>SUBSTITUTE(SUBSTITUTE(SUBSTITUTE(ds_salaries!L551,"L","Large"),"S","Small"),"M","Medium")</f>
        <v>Medium</v>
      </c>
      <c r="M551" s="14" t="str">
        <f>IF(Table2[[#This Row],[Remote Ratio]]=0,"No remote",IF(Table2[[#This Row],[Remote Ratio]]=50,"Partially remote","Fully Remote"))</f>
        <v>Fully Remote</v>
      </c>
    </row>
    <row r="552" spans="1:13" x14ac:dyDescent="0.25">
      <c r="A552" s="17">
        <v>550</v>
      </c>
      <c r="B552" s="14">
        <v>2022</v>
      </c>
      <c r="C552" s="13" t="str">
        <f>SUBSTITUTE(SUBSTITUTE(SUBSTITUTE(SUBSTITUTE(ds_salaries!C552,"MI","Junior Level/ Mid"),"EN","Entry Level"),"SE","Senior Level/ Intermediate"),"EX","Executive Level/ Director")</f>
        <v>Senior Level/ Intermediate</v>
      </c>
      <c r="D552" s="14" t="str">
        <f>SUBSTITUTE(SUBSTITUTE(SUBSTITUTE(SUBSTITUTE(ds_salaries!D552,"PT","Part Time"),"FT","Full Time"),"CT","Contract"),"FL","Freelance")</f>
        <v>Full Time</v>
      </c>
      <c r="E552" s="14" t="s">
        <v>13</v>
      </c>
      <c r="F552" s="14">
        <v>205300</v>
      </c>
      <c r="G552" s="14" t="s">
        <v>19</v>
      </c>
      <c r="H552" s="14">
        <v>205300</v>
      </c>
      <c r="I552" s="14" t="s">
        <v>29</v>
      </c>
      <c r="J552" s="14">
        <v>0</v>
      </c>
      <c r="K552" s="14" t="s">
        <v>29</v>
      </c>
      <c r="L552" s="19" t="str">
        <f>SUBSTITUTE(SUBSTITUTE(SUBSTITUTE(ds_salaries!L552,"L","Large"),"S","Small"),"M","Medium")</f>
        <v>Large</v>
      </c>
      <c r="M552" s="14" t="str">
        <f>IF(Table2[[#This Row],[Remote Ratio]]=0,"No remote",IF(Table2[[#This Row],[Remote Ratio]]=50,"Partially remote","Fully Remote"))</f>
        <v>No remote</v>
      </c>
    </row>
    <row r="553" spans="1:13" x14ac:dyDescent="0.25">
      <c r="A553" s="18">
        <v>551</v>
      </c>
      <c r="B553" s="13">
        <v>2022</v>
      </c>
      <c r="C553" s="13" t="str">
        <f>SUBSTITUTE(SUBSTITUTE(SUBSTITUTE(SUBSTITUTE(ds_salaries!C553,"MI","Junior Level/ Mid"),"EN","Entry Level"),"SE","Senior Level/ Intermediate"),"EX","Executive Level/ Director")</f>
        <v>Senior Level/ Intermediate</v>
      </c>
      <c r="D553" s="14" t="str">
        <f>SUBSTITUTE(SUBSTITUTE(SUBSTITUTE(SUBSTITUTE(ds_salaries!D553,"PT","Part Time"),"FT","Full Time"),"CT","Contract"),"FL","Freelance")</f>
        <v>Full Time</v>
      </c>
      <c r="E553" s="13" t="s">
        <v>13</v>
      </c>
      <c r="F553" s="13">
        <v>140400</v>
      </c>
      <c r="G553" s="13" t="s">
        <v>19</v>
      </c>
      <c r="H553" s="13">
        <v>140400</v>
      </c>
      <c r="I553" s="13" t="s">
        <v>29</v>
      </c>
      <c r="J553" s="13">
        <v>0</v>
      </c>
      <c r="K553" s="13" t="s">
        <v>29</v>
      </c>
      <c r="L553" s="19" t="str">
        <f>SUBSTITUTE(SUBSTITUTE(SUBSTITUTE(ds_salaries!L553,"L","Large"),"S","Small"),"M","Medium")</f>
        <v>Large</v>
      </c>
      <c r="M553" s="14" t="str">
        <f>IF(Table2[[#This Row],[Remote Ratio]]=0,"No remote",IF(Table2[[#This Row],[Remote Ratio]]=50,"Partially remote","Fully Remote"))</f>
        <v>No remote</v>
      </c>
    </row>
    <row r="554" spans="1:13" x14ac:dyDescent="0.25">
      <c r="A554" s="17">
        <v>552</v>
      </c>
      <c r="B554" s="14">
        <v>2022</v>
      </c>
      <c r="C554" s="13" t="str">
        <f>SUBSTITUTE(SUBSTITUTE(SUBSTITUTE(SUBSTITUTE(ds_salaries!C554,"MI","Junior Level/ Mid"),"EN","Entry Level"),"SE","Senior Level/ Intermediate"),"EX","Executive Level/ Director")</f>
        <v>Senior Level/ Intermediate</v>
      </c>
      <c r="D554" s="14" t="str">
        <f>SUBSTITUTE(SUBSTITUTE(SUBSTITUTE(SUBSTITUTE(ds_salaries!D554,"PT","Part Time"),"FT","Full Time"),"CT","Contract"),"FL","Freelance")</f>
        <v>Full Time</v>
      </c>
      <c r="E554" s="14" t="s">
        <v>13</v>
      </c>
      <c r="F554" s="14">
        <v>176000</v>
      </c>
      <c r="G554" s="14" t="s">
        <v>19</v>
      </c>
      <c r="H554" s="14">
        <v>176000</v>
      </c>
      <c r="I554" s="14" t="s">
        <v>29</v>
      </c>
      <c r="J554" s="14">
        <v>100</v>
      </c>
      <c r="K554" s="14" t="s">
        <v>29</v>
      </c>
      <c r="L554" s="19" t="str">
        <f>SUBSTITUTE(SUBSTITUTE(SUBSTITUTE(ds_salaries!L554,"L","Large"),"S","Small"),"M","Medium")</f>
        <v>Medium</v>
      </c>
      <c r="M554" s="14" t="str">
        <f>IF(Table2[[#This Row],[Remote Ratio]]=0,"No remote",IF(Table2[[#This Row],[Remote Ratio]]=50,"Partially remote","Fully Remote"))</f>
        <v>Fully Remote</v>
      </c>
    </row>
    <row r="555" spans="1:13" x14ac:dyDescent="0.25">
      <c r="A555" s="18">
        <v>553</v>
      </c>
      <c r="B555" s="13">
        <v>2022</v>
      </c>
      <c r="C555" s="13" t="str">
        <f>SUBSTITUTE(SUBSTITUTE(SUBSTITUTE(SUBSTITUTE(ds_salaries!C555,"MI","Junior Level/ Mid"),"EN","Entry Level"),"SE","Senior Level/ Intermediate"),"EX","Executive Level/ Director")</f>
        <v>Senior Level/ Intermediate</v>
      </c>
      <c r="D555" s="14" t="str">
        <f>SUBSTITUTE(SUBSTITUTE(SUBSTITUTE(SUBSTITUTE(ds_salaries!D555,"PT","Part Time"),"FT","Full Time"),"CT","Contract"),"FL","Freelance")</f>
        <v>Full Time</v>
      </c>
      <c r="E555" s="13" t="s">
        <v>13</v>
      </c>
      <c r="F555" s="13">
        <v>144000</v>
      </c>
      <c r="G555" s="13" t="s">
        <v>19</v>
      </c>
      <c r="H555" s="13">
        <v>144000</v>
      </c>
      <c r="I555" s="13" t="s">
        <v>29</v>
      </c>
      <c r="J555" s="13">
        <v>100</v>
      </c>
      <c r="K555" s="13" t="s">
        <v>29</v>
      </c>
      <c r="L555" s="19" t="str">
        <f>SUBSTITUTE(SUBSTITUTE(SUBSTITUTE(ds_salaries!L555,"L","Large"),"S","Small"),"M","Medium")</f>
        <v>Medium</v>
      </c>
      <c r="M555" s="14" t="str">
        <f>IF(Table2[[#This Row],[Remote Ratio]]=0,"No remote",IF(Table2[[#This Row],[Remote Ratio]]=50,"Partially remote","Fully Remote"))</f>
        <v>Fully Remote</v>
      </c>
    </row>
    <row r="556" spans="1:13" x14ac:dyDescent="0.25">
      <c r="A556" s="17">
        <v>554</v>
      </c>
      <c r="B556" s="14">
        <v>2022</v>
      </c>
      <c r="C556" s="13" t="str">
        <f>SUBSTITUTE(SUBSTITUTE(SUBSTITUTE(SUBSTITUTE(ds_salaries!C556,"MI","Junior Level/ Mid"),"EN","Entry Level"),"SE","Senior Level/ Intermediate"),"EX","Executive Level/ Director")</f>
        <v>Senior Level/ Intermediate</v>
      </c>
      <c r="D556" s="14" t="str">
        <f>SUBSTITUTE(SUBSTITUTE(SUBSTITUTE(SUBSTITUTE(ds_salaries!D556,"PT","Part Time"),"FT","Full Time"),"CT","Contract"),"FL","Freelance")</f>
        <v>Full Time</v>
      </c>
      <c r="E556" s="14" t="s">
        <v>43</v>
      </c>
      <c r="F556" s="14">
        <v>200100</v>
      </c>
      <c r="G556" s="14" t="s">
        <v>19</v>
      </c>
      <c r="H556" s="14">
        <v>200100</v>
      </c>
      <c r="I556" s="14" t="s">
        <v>29</v>
      </c>
      <c r="J556" s="14">
        <v>100</v>
      </c>
      <c r="K556" s="14" t="s">
        <v>29</v>
      </c>
      <c r="L556" s="19" t="str">
        <f>SUBSTITUTE(SUBSTITUTE(SUBSTITUTE(ds_salaries!L556,"L","Large"),"S","Small"),"M","Medium")</f>
        <v>Medium</v>
      </c>
      <c r="M556" s="14" t="str">
        <f>IF(Table2[[#This Row],[Remote Ratio]]=0,"No remote",IF(Table2[[#This Row],[Remote Ratio]]=50,"Partially remote","Fully Remote"))</f>
        <v>Fully Remote</v>
      </c>
    </row>
    <row r="557" spans="1:13" x14ac:dyDescent="0.25">
      <c r="A557" s="18">
        <v>555</v>
      </c>
      <c r="B557" s="13">
        <v>2022</v>
      </c>
      <c r="C557" s="13" t="str">
        <f>SUBSTITUTE(SUBSTITUTE(SUBSTITUTE(SUBSTITUTE(ds_salaries!C557,"MI","Junior Level/ Mid"),"EN","Entry Level"),"SE","Senior Level/ Intermediate"),"EX","Executive Level/ Director")</f>
        <v>Senior Level/ Intermediate</v>
      </c>
      <c r="D557" s="14" t="str">
        <f>SUBSTITUTE(SUBSTITUTE(SUBSTITUTE(SUBSTITUTE(ds_salaries!D557,"PT","Part Time"),"FT","Full Time"),"CT","Contract"),"FL","Freelance")</f>
        <v>Full Time</v>
      </c>
      <c r="E557" s="13" t="s">
        <v>43</v>
      </c>
      <c r="F557" s="13">
        <v>160000</v>
      </c>
      <c r="G557" s="13" t="s">
        <v>19</v>
      </c>
      <c r="H557" s="13">
        <v>160000</v>
      </c>
      <c r="I557" s="13" t="s">
        <v>29</v>
      </c>
      <c r="J557" s="13">
        <v>100</v>
      </c>
      <c r="K557" s="13" t="s">
        <v>29</v>
      </c>
      <c r="L557" s="19" t="str">
        <f>SUBSTITUTE(SUBSTITUTE(SUBSTITUTE(ds_salaries!L557,"L","Large"),"S","Small"),"M","Medium")</f>
        <v>Medium</v>
      </c>
      <c r="M557" s="14" t="str">
        <f>IF(Table2[[#This Row],[Remote Ratio]]=0,"No remote",IF(Table2[[#This Row],[Remote Ratio]]=50,"Partially remote","Fully Remote"))</f>
        <v>Fully Remote</v>
      </c>
    </row>
    <row r="558" spans="1:13" x14ac:dyDescent="0.25">
      <c r="A558" s="17">
        <v>556</v>
      </c>
      <c r="B558" s="14">
        <v>2022</v>
      </c>
      <c r="C558" s="13" t="str">
        <f>SUBSTITUTE(SUBSTITUTE(SUBSTITUTE(SUBSTITUTE(ds_salaries!C558,"MI","Junior Level/ Mid"),"EN","Entry Level"),"SE","Senior Level/ Intermediate"),"EX","Executive Level/ Director")</f>
        <v>Senior Level/ Intermediate</v>
      </c>
      <c r="D558" s="14" t="str">
        <f>SUBSTITUTE(SUBSTITUTE(SUBSTITUTE(SUBSTITUTE(ds_salaries!D558,"PT","Part Time"),"FT","Full Time"),"CT","Contract"),"FL","Freelance")</f>
        <v>Full Time</v>
      </c>
      <c r="E558" s="14" t="s">
        <v>43</v>
      </c>
      <c r="F558" s="14">
        <v>145000</v>
      </c>
      <c r="G558" s="14" t="s">
        <v>19</v>
      </c>
      <c r="H558" s="14">
        <v>145000</v>
      </c>
      <c r="I558" s="14" t="s">
        <v>29</v>
      </c>
      <c r="J558" s="14">
        <v>100</v>
      </c>
      <c r="K558" s="14" t="s">
        <v>29</v>
      </c>
      <c r="L558" s="19" t="str">
        <f>SUBSTITUTE(SUBSTITUTE(SUBSTITUTE(ds_salaries!L558,"L","Large"),"S","Small"),"M","Medium")</f>
        <v>Medium</v>
      </c>
      <c r="M558" s="14" t="str">
        <f>IF(Table2[[#This Row],[Remote Ratio]]=0,"No remote",IF(Table2[[#This Row],[Remote Ratio]]=50,"Partially remote","Fully Remote"))</f>
        <v>Fully Remote</v>
      </c>
    </row>
    <row r="559" spans="1:13" x14ac:dyDescent="0.25">
      <c r="A559" s="18">
        <v>557</v>
      </c>
      <c r="B559" s="13">
        <v>2022</v>
      </c>
      <c r="C559" s="13" t="str">
        <f>SUBSTITUTE(SUBSTITUTE(SUBSTITUTE(SUBSTITUTE(ds_salaries!C559,"MI","Junior Level/ Mid"),"EN","Entry Level"),"SE","Senior Level/ Intermediate"),"EX","Executive Level/ Director")</f>
        <v>Senior Level/ Intermediate</v>
      </c>
      <c r="D559" s="14" t="str">
        <f>SUBSTITUTE(SUBSTITUTE(SUBSTITUTE(SUBSTITUTE(ds_salaries!D559,"PT","Part Time"),"FT","Full Time"),"CT","Contract"),"FL","Freelance")</f>
        <v>Full Time</v>
      </c>
      <c r="E559" s="13" t="s">
        <v>43</v>
      </c>
      <c r="F559" s="13">
        <v>70500</v>
      </c>
      <c r="G559" s="13" t="s">
        <v>19</v>
      </c>
      <c r="H559" s="13">
        <v>70500</v>
      </c>
      <c r="I559" s="13" t="s">
        <v>29</v>
      </c>
      <c r="J559" s="13">
        <v>0</v>
      </c>
      <c r="K559" s="13" t="s">
        <v>29</v>
      </c>
      <c r="L559" s="19" t="str">
        <f>SUBSTITUTE(SUBSTITUTE(SUBSTITUTE(ds_salaries!L559,"L","Large"),"S","Small"),"M","Medium")</f>
        <v>Medium</v>
      </c>
      <c r="M559" s="14" t="str">
        <f>IF(Table2[[#This Row],[Remote Ratio]]=0,"No remote",IF(Table2[[#This Row],[Remote Ratio]]=50,"Partially remote","Fully Remote"))</f>
        <v>No remote</v>
      </c>
    </row>
    <row r="560" spans="1:13" x14ac:dyDescent="0.25">
      <c r="A560" s="17">
        <v>558</v>
      </c>
      <c r="B560" s="14">
        <v>2022</v>
      </c>
      <c r="C560" s="13" t="str">
        <f>SUBSTITUTE(SUBSTITUTE(SUBSTITUTE(SUBSTITUTE(ds_salaries!C560,"MI","Junior Level/ Mid"),"EN","Entry Level"),"SE","Senior Level/ Intermediate"),"EX","Executive Level/ Director")</f>
        <v>Senior Level/ Intermediate</v>
      </c>
      <c r="D560" s="14" t="str">
        <f>SUBSTITUTE(SUBSTITUTE(SUBSTITUTE(SUBSTITUTE(ds_salaries!D560,"PT","Part Time"),"FT","Full Time"),"CT","Contract"),"FL","Freelance")</f>
        <v>Full Time</v>
      </c>
      <c r="E560" s="14" t="s">
        <v>13</v>
      </c>
      <c r="F560" s="14">
        <v>205300</v>
      </c>
      <c r="G560" s="14" t="s">
        <v>19</v>
      </c>
      <c r="H560" s="14">
        <v>205300</v>
      </c>
      <c r="I560" s="14" t="s">
        <v>29</v>
      </c>
      <c r="J560" s="14">
        <v>0</v>
      </c>
      <c r="K560" s="14" t="s">
        <v>29</v>
      </c>
      <c r="L560" s="19" t="str">
        <f>SUBSTITUTE(SUBSTITUTE(SUBSTITUTE(ds_salaries!L560,"L","Large"),"S","Small"),"M","Medium")</f>
        <v>Medium</v>
      </c>
      <c r="M560" s="14" t="str">
        <f>IF(Table2[[#This Row],[Remote Ratio]]=0,"No remote",IF(Table2[[#This Row],[Remote Ratio]]=50,"Partially remote","Fully Remote"))</f>
        <v>No remote</v>
      </c>
    </row>
    <row r="561" spans="1:13" x14ac:dyDescent="0.25">
      <c r="A561" s="18">
        <v>559</v>
      </c>
      <c r="B561" s="13">
        <v>2022</v>
      </c>
      <c r="C561" s="13" t="str">
        <f>SUBSTITUTE(SUBSTITUTE(SUBSTITUTE(SUBSTITUTE(ds_salaries!C561,"MI","Junior Level/ Mid"),"EN","Entry Level"),"SE","Senior Level/ Intermediate"),"EX","Executive Level/ Director")</f>
        <v>Senior Level/ Intermediate</v>
      </c>
      <c r="D561" s="14" t="str">
        <f>SUBSTITUTE(SUBSTITUTE(SUBSTITUTE(SUBSTITUTE(ds_salaries!D561,"PT","Part Time"),"FT","Full Time"),"CT","Contract"),"FL","Freelance")</f>
        <v>Full Time</v>
      </c>
      <c r="E561" s="13" t="s">
        <v>13</v>
      </c>
      <c r="F561" s="13">
        <v>140400</v>
      </c>
      <c r="G561" s="13" t="s">
        <v>19</v>
      </c>
      <c r="H561" s="13">
        <v>140400</v>
      </c>
      <c r="I561" s="13" t="s">
        <v>29</v>
      </c>
      <c r="J561" s="13">
        <v>0</v>
      </c>
      <c r="K561" s="13" t="s">
        <v>29</v>
      </c>
      <c r="L561" s="19" t="str">
        <f>SUBSTITUTE(SUBSTITUTE(SUBSTITUTE(ds_salaries!L561,"L","Large"),"S","Small"),"M","Medium")</f>
        <v>Medium</v>
      </c>
      <c r="M561" s="14" t="str">
        <f>IF(Table2[[#This Row],[Remote Ratio]]=0,"No remote",IF(Table2[[#This Row],[Remote Ratio]]=50,"Partially remote","Fully Remote"))</f>
        <v>No remote</v>
      </c>
    </row>
    <row r="562" spans="1:13" x14ac:dyDescent="0.25">
      <c r="A562" s="17">
        <v>560</v>
      </c>
      <c r="B562" s="14">
        <v>2022</v>
      </c>
      <c r="C562" s="13" t="str">
        <f>SUBSTITUTE(SUBSTITUTE(SUBSTITUTE(SUBSTITUTE(ds_salaries!C562,"MI","Junior Level/ Mid"),"EN","Entry Level"),"SE","Senior Level/ Intermediate"),"EX","Executive Level/ Director")</f>
        <v>Senior Level/ Intermediate</v>
      </c>
      <c r="D562" s="14" t="str">
        <f>SUBSTITUTE(SUBSTITUTE(SUBSTITUTE(SUBSTITUTE(ds_salaries!D562,"PT","Part Time"),"FT","Full Time"),"CT","Contract"),"FL","Freelance")</f>
        <v>Full Time</v>
      </c>
      <c r="E562" s="14" t="s">
        <v>131</v>
      </c>
      <c r="F562" s="14">
        <v>205300</v>
      </c>
      <c r="G562" s="14" t="s">
        <v>19</v>
      </c>
      <c r="H562" s="14">
        <v>205300</v>
      </c>
      <c r="I562" s="14" t="s">
        <v>29</v>
      </c>
      <c r="J562" s="14">
        <v>0</v>
      </c>
      <c r="K562" s="14" t="s">
        <v>29</v>
      </c>
      <c r="L562" s="19" t="str">
        <f>SUBSTITUTE(SUBSTITUTE(SUBSTITUTE(ds_salaries!L562,"L","Large"),"S","Small"),"M","Medium")</f>
        <v>Medium</v>
      </c>
      <c r="M562" s="14" t="str">
        <f>IF(Table2[[#This Row],[Remote Ratio]]=0,"No remote",IF(Table2[[#This Row],[Remote Ratio]]=50,"Partially remote","Fully Remote"))</f>
        <v>No remote</v>
      </c>
    </row>
    <row r="563" spans="1:13" x14ac:dyDescent="0.25">
      <c r="A563" s="18">
        <v>561</v>
      </c>
      <c r="B563" s="13">
        <v>2022</v>
      </c>
      <c r="C563" s="13" t="str">
        <f>SUBSTITUTE(SUBSTITUTE(SUBSTITUTE(SUBSTITUTE(ds_salaries!C563,"MI","Junior Level/ Mid"),"EN","Entry Level"),"SE","Senior Level/ Intermediate"),"EX","Executive Level/ Director")</f>
        <v>Senior Level/ Intermediate</v>
      </c>
      <c r="D563" s="14" t="str">
        <f>SUBSTITUTE(SUBSTITUTE(SUBSTITUTE(SUBSTITUTE(ds_salaries!D563,"PT","Part Time"),"FT","Full Time"),"CT","Contract"),"FL","Freelance")</f>
        <v>Full Time</v>
      </c>
      <c r="E563" s="13" t="s">
        <v>131</v>
      </c>
      <c r="F563" s="13">
        <v>184700</v>
      </c>
      <c r="G563" s="13" t="s">
        <v>19</v>
      </c>
      <c r="H563" s="13">
        <v>184700</v>
      </c>
      <c r="I563" s="13" t="s">
        <v>29</v>
      </c>
      <c r="J563" s="13">
        <v>0</v>
      </c>
      <c r="K563" s="13" t="s">
        <v>29</v>
      </c>
      <c r="L563" s="19" t="str">
        <f>SUBSTITUTE(SUBSTITUTE(SUBSTITUTE(ds_salaries!L563,"L","Large"),"S","Small"),"M","Medium")</f>
        <v>Medium</v>
      </c>
      <c r="M563" s="14" t="str">
        <f>IF(Table2[[#This Row],[Remote Ratio]]=0,"No remote",IF(Table2[[#This Row],[Remote Ratio]]=50,"Partially remote","Fully Remote"))</f>
        <v>No remote</v>
      </c>
    </row>
    <row r="564" spans="1:13" x14ac:dyDescent="0.25">
      <c r="A564" s="17">
        <v>562</v>
      </c>
      <c r="B564" s="14">
        <v>2022</v>
      </c>
      <c r="C564" s="13" t="str">
        <f>SUBSTITUTE(SUBSTITUTE(SUBSTITUTE(SUBSTITUTE(ds_salaries!C564,"MI","Junior Level/ Mid"),"EN","Entry Level"),"SE","Senior Level/ Intermediate"),"EX","Executive Level/ Director")</f>
        <v>Senior Level/ Intermediate</v>
      </c>
      <c r="D564" s="14" t="str">
        <f>SUBSTITUTE(SUBSTITUTE(SUBSTITUTE(SUBSTITUTE(ds_salaries!D564,"PT","Part Time"),"FT","Full Time"),"CT","Contract"),"FL","Freelance")</f>
        <v>Full Time</v>
      </c>
      <c r="E564" s="14" t="s">
        <v>43</v>
      </c>
      <c r="F564" s="14">
        <v>175100</v>
      </c>
      <c r="G564" s="14" t="s">
        <v>19</v>
      </c>
      <c r="H564" s="14">
        <v>175100</v>
      </c>
      <c r="I564" s="14" t="s">
        <v>29</v>
      </c>
      <c r="J564" s="14">
        <v>100</v>
      </c>
      <c r="K564" s="14" t="s">
        <v>29</v>
      </c>
      <c r="L564" s="19" t="str">
        <f>SUBSTITUTE(SUBSTITUTE(SUBSTITUTE(ds_salaries!L564,"L","Large"),"S","Small"),"M","Medium")</f>
        <v>Medium</v>
      </c>
      <c r="M564" s="14" t="str">
        <f>IF(Table2[[#This Row],[Remote Ratio]]=0,"No remote",IF(Table2[[#This Row],[Remote Ratio]]=50,"Partially remote","Fully Remote"))</f>
        <v>Fully Remote</v>
      </c>
    </row>
    <row r="565" spans="1:13" x14ac:dyDescent="0.25">
      <c r="A565" s="18">
        <v>563</v>
      </c>
      <c r="B565" s="13">
        <v>2022</v>
      </c>
      <c r="C565" s="13" t="str">
        <f>SUBSTITUTE(SUBSTITUTE(SUBSTITUTE(SUBSTITUTE(ds_salaries!C565,"MI","Junior Level/ Mid"),"EN","Entry Level"),"SE","Senior Level/ Intermediate"),"EX","Executive Level/ Director")</f>
        <v>Senior Level/ Intermediate</v>
      </c>
      <c r="D565" s="14" t="str">
        <f>SUBSTITUTE(SUBSTITUTE(SUBSTITUTE(SUBSTITUTE(ds_salaries!D565,"PT","Part Time"),"FT","Full Time"),"CT","Contract"),"FL","Freelance")</f>
        <v>Full Time</v>
      </c>
      <c r="E565" s="13" t="s">
        <v>43</v>
      </c>
      <c r="F565" s="13">
        <v>140250</v>
      </c>
      <c r="G565" s="13" t="s">
        <v>19</v>
      </c>
      <c r="H565" s="13">
        <v>140250</v>
      </c>
      <c r="I565" s="13" t="s">
        <v>29</v>
      </c>
      <c r="J565" s="13">
        <v>100</v>
      </c>
      <c r="K565" s="13" t="s">
        <v>29</v>
      </c>
      <c r="L565" s="19" t="str">
        <f>SUBSTITUTE(SUBSTITUTE(SUBSTITUTE(ds_salaries!L565,"L","Large"),"S","Small"),"M","Medium")</f>
        <v>Medium</v>
      </c>
      <c r="M565" s="14" t="str">
        <f>IF(Table2[[#This Row],[Remote Ratio]]=0,"No remote",IF(Table2[[#This Row],[Remote Ratio]]=50,"Partially remote","Fully Remote"))</f>
        <v>Fully Remote</v>
      </c>
    </row>
    <row r="566" spans="1:13" x14ac:dyDescent="0.25">
      <c r="A566" s="17">
        <v>564</v>
      </c>
      <c r="B566" s="14">
        <v>2022</v>
      </c>
      <c r="C566" s="13" t="str">
        <f>SUBSTITUTE(SUBSTITUTE(SUBSTITUTE(SUBSTITUTE(ds_salaries!C566,"MI","Junior Level/ Mid"),"EN","Entry Level"),"SE","Senior Level/ Intermediate"),"EX","Executive Level/ Director")</f>
        <v>Senior Level/ Intermediate</v>
      </c>
      <c r="D566" s="14" t="str">
        <f>SUBSTITUTE(SUBSTITUTE(SUBSTITUTE(SUBSTITUTE(ds_salaries!D566,"PT","Part Time"),"FT","Full Time"),"CT","Contract"),"FL","Freelance")</f>
        <v>Full Time</v>
      </c>
      <c r="E566" s="14" t="s">
        <v>31</v>
      </c>
      <c r="F566" s="14">
        <v>116150</v>
      </c>
      <c r="G566" s="14" t="s">
        <v>19</v>
      </c>
      <c r="H566" s="14">
        <v>116150</v>
      </c>
      <c r="I566" s="14" t="s">
        <v>29</v>
      </c>
      <c r="J566" s="14">
        <v>100</v>
      </c>
      <c r="K566" s="14" t="s">
        <v>29</v>
      </c>
      <c r="L566" s="19" t="str">
        <f>SUBSTITUTE(SUBSTITUTE(SUBSTITUTE(ds_salaries!L566,"L","Large"),"S","Small"),"M","Medium")</f>
        <v>Medium</v>
      </c>
      <c r="M566" s="14" t="str">
        <f>IF(Table2[[#This Row],[Remote Ratio]]=0,"No remote",IF(Table2[[#This Row],[Remote Ratio]]=50,"Partially remote","Fully Remote"))</f>
        <v>Fully Remote</v>
      </c>
    </row>
    <row r="567" spans="1:13" x14ac:dyDescent="0.25">
      <c r="A567" s="18">
        <v>565</v>
      </c>
      <c r="B567" s="13">
        <v>2022</v>
      </c>
      <c r="C567" s="13" t="str">
        <f>SUBSTITUTE(SUBSTITUTE(SUBSTITUTE(SUBSTITUTE(ds_salaries!C567,"MI","Junior Level/ Mid"),"EN","Entry Level"),"SE","Senior Level/ Intermediate"),"EX","Executive Level/ Director")</f>
        <v>Senior Level/ Intermediate</v>
      </c>
      <c r="D567" s="14" t="str">
        <f>SUBSTITUTE(SUBSTITUTE(SUBSTITUTE(SUBSTITUTE(ds_salaries!D567,"PT","Part Time"),"FT","Full Time"),"CT","Contract"),"FL","Freelance")</f>
        <v>Full Time</v>
      </c>
      <c r="E567" s="13" t="s">
        <v>43</v>
      </c>
      <c r="F567" s="13">
        <v>54000</v>
      </c>
      <c r="G567" s="13" t="s">
        <v>19</v>
      </c>
      <c r="H567" s="13">
        <v>54000</v>
      </c>
      <c r="I567" s="13" t="s">
        <v>29</v>
      </c>
      <c r="J567" s="13">
        <v>0</v>
      </c>
      <c r="K567" s="13" t="s">
        <v>29</v>
      </c>
      <c r="L567" s="19" t="str">
        <f>SUBSTITUTE(SUBSTITUTE(SUBSTITUTE(ds_salaries!L567,"L","Large"),"S","Small"),"M","Medium")</f>
        <v>Medium</v>
      </c>
      <c r="M567" s="14" t="str">
        <f>IF(Table2[[#This Row],[Remote Ratio]]=0,"No remote",IF(Table2[[#This Row],[Remote Ratio]]=50,"Partially remote","Fully Remote"))</f>
        <v>No remote</v>
      </c>
    </row>
    <row r="568" spans="1:13" x14ac:dyDescent="0.25">
      <c r="A568" s="17">
        <v>566</v>
      </c>
      <c r="B568" s="14">
        <v>2022</v>
      </c>
      <c r="C568" s="13" t="str">
        <f>SUBSTITUTE(SUBSTITUTE(SUBSTITUTE(SUBSTITUTE(ds_salaries!C568,"MI","Junior Level/ Mid"),"EN","Entry Level"),"SE","Senior Level/ Intermediate"),"EX","Executive Level/ Director")</f>
        <v>Senior Level/ Intermediate</v>
      </c>
      <c r="D568" s="14" t="str">
        <f>SUBSTITUTE(SUBSTITUTE(SUBSTITUTE(SUBSTITUTE(ds_salaries!D568,"PT","Part Time"),"FT","Full Time"),"CT","Contract"),"FL","Freelance")</f>
        <v>Full Time</v>
      </c>
      <c r="E568" s="14" t="s">
        <v>31</v>
      </c>
      <c r="F568" s="14">
        <v>170000</v>
      </c>
      <c r="G568" s="14" t="s">
        <v>19</v>
      </c>
      <c r="H568" s="14">
        <v>170000</v>
      </c>
      <c r="I568" s="14" t="s">
        <v>29</v>
      </c>
      <c r="J568" s="14">
        <v>100</v>
      </c>
      <c r="K568" s="14" t="s">
        <v>29</v>
      </c>
      <c r="L568" s="19" t="str">
        <f>SUBSTITUTE(SUBSTITUTE(SUBSTITUTE(ds_salaries!L568,"L","Large"),"S","Small"),"M","Medium")</f>
        <v>Medium</v>
      </c>
      <c r="M568" s="14" t="str">
        <f>IF(Table2[[#This Row],[Remote Ratio]]=0,"No remote",IF(Table2[[#This Row],[Remote Ratio]]=50,"Partially remote","Fully Remote"))</f>
        <v>Fully Remote</v>
      </c>
    </row>
    <row r="569" spans="1:13" x14ac:dyDescent="0.25">
      <c r="A569" s="18">
        <v>567</v>
      </c>
      <c r="B569" s="13">
        <v>2022</v>
      </c>
      <c r="C569" s="13" t="str">
        <f>SUBSTITUTE(SUBSTITUTE(SUBSTITUTE(SUBSTITUTE(ds_salaries!C569,"MI","Junior Level/ Mid"),"EN","Entry Level"),"SE","Senior Level/ Intermediate"),"EX","Executive Level/ Director")</f>
        <v>Junior Level/ Mid</v>
      </c>
      <c r="D569" s="14" t="str">
        <f>SUBSTITUTE(SUBSTITUTE(SUBSTITUTE(SUBSTITUTE(ds_salaries!D569,"PT","Part Time"),"FT","Full Time"),"CT","Contract"),"FL","Freelance")</f>
        <v>Full Time</v>
      </c>
      <c r="E569" s="13" t="s">
        <v>31</v>
      </c>
      <c r="F569" s="13">
        <v>50000</v>
      </c>
      <c r="G569" s="13" t="s">
        <v>23</v>
      </c>
      <c r="H569" s="13">
        <v>65438</v>
      </c>
      <c r="I569" s="13" t="s">
        <v>24</v>
      </c>
      <c r="J569" s="13">
        <v>0</v>
      </c>
      <c r="K569" s="13" t="s">
        <v>24</v>
      </c>
      <c r="L569" s="19" t="str">
        <f>SUBSTITUTE(SUBSTITUTE(SUBSTITUTE(ds_salaries!L569,"L","Large"),"S","Small"),"M","Medium")</f>
        <v>Medium</v>
      </c>
      <c r="M569" s="14" t="str">
        <f>IF(Table2[[#This Row],[Remote Ratio]]=0,"No remote",IF(Table2[[#This Row],[Remote Ratio]]=50,"Partially remote","Fully Remote"))</f>
        <v>No remote</v>
      </c>
    </row>
    <row r="570" spans="1:13" x14ac:dyDescent="0.25">
      <c r="A570" s="17">
        <v>568</v>
      </c>
      <c r="B570" s="14">
        <v>2022</v>
      </c>
      <c r="C570" s="13" t="str">
        <f>SUBSTITUTE(SUBSTITUTE(SUBSTITUTE(SUBSTITUTE(ds_salaries!C570,"MI","Junior Level/ Mid"),"EN","Entry Level"),"SE","Senior Level/ Intermediate"),"EX","Executive Level/ Director")</f>
        <v>Senior Level/ Intermediate</v>
      </c>
      <c r="D570" s="14" t="str">
        <f>SUBSTITUTE(SUBSTITUTE(SUBSTITUTE(SUBSTITUTE(ds_salaries!D570,"PT","Part Time"),"FT","Full Time"),"CT","Contract"),"FL","Freelance")</f>
        <v>Full Time</v>
      </c>
      <c r="E570" s="14" t="s">
        <v>31</v>
      </c>
      <c r="F570" s="14">
        <v>80000</v>
      </c>
      <c r="G570" s="14" t="s">
        <v>19</v>
      </c>
      <c r="H570" s="14">
        <v>80000</v>
      </c>
      <c r="I570" s="14" t="s">
        <v>29</v>
      </c>
      <c r="J570" s="14">
        <v>100</v>
      </c>
      <c r="K570" s="14" t="s">
        <v>29</v>
      </c>
      <c r="L570" s="19" t="str">
        <f>SUBSTITUTE(SUBSTITUTE(SUBSTITUTE(ds_salaries!L570,"L","Large"),"S","Small"),"M","Medium")</f>
        <v>Medium</v>
      </c>
      <c r="M570" s="14" t="str">
        <f>IF(Table2[[#This Row],[Remote Ratio]]=0,"No remote",IF(Table2[[#This Row],[Remote Ratio]]=50,"Partially remote","Fully Remote"))</f>
        <v>Fully Remote</v>
      </c>
    </row>
    <row r="571" spans="1:13" x14ac:dyDescent="0.25">
      <c r="A571" s="18">
        <v>569</v>
      </c>
      <c r="B571" s="13">
        <v>2022</v>
      </c>
      <c r="C571" s="13" t="str">
        <f>SUBSTITUTE(SUBSTITUTE(SUBSTITUTE(SUBSTITUTE(ds_salaries!C571,"MI","Junior Level/ Mid"),"EN","Entry Level"),"SE","Senior Level/ Intermediate"),"EX","Executive Level/ Director")</f>
        <v>Senior Level/ Intermediate</v>
      </c>
      <c r="D571" s="14" t="str">
        <f>SUBSTITUTE(SUBSTITUTE(SUBSTITUTE(SUBSTITUTE(ds_salaries!D571,"PT","Part Time"),"FT","Full Time"),"CT","Contract"),"FL","Freelance")</f>
        <v>Full Time</v>
      </c>
      <c r="E571" s="13" t="s">
        <v>13</v>
      </c>
      <c r="F571" s="13">
        <v>140000</v>
      </c>
      <c r="G571" s="13" t="s">
        <v>19</v>
      </c>
      <c r="H571" s="13">
        <v>140000</v>
      </c>
      <c r="I571" s="13" t="s">
        <v>29</v>
      </c>
      <c r="J571" s="13">
        <v>100</v>
      </c>
      <c r="K571" s="13" t="s">
        <v>29</v>
      </c>
      <c r="L571" s="19" t="str">
        <f>SUBSTITUTE(SUBSTITUTE(SUBSTITUTE(ds_salaries!L571,"L","Large"),"S","Small"),"M","Medium")</f>
        <v>Medium</v>
      </c>
      <c r="M571" s="14" t="str">
        <f>IF(Table2[[#This Row],[Remote Ratio]]=0,"No remote",IF(Table2[[#This Row],[Remote Ratio]]=50,"Partially remote","Fully Remote"))</f>
        <v>Fully Remote</v>
      </c>
    </row>
    <row r="572" spans="1:13" x14ac:dyDescent="0.25">
      <c r="A572" s="17">
        <v>570</v>
      </c>
      <c r="B572" s="14">
        <v>2022</v>
      </c>
      <c r="C572" s="13" t="str">
        <f>SUBSTITUTE(SUBSTITUTE(SUBSTITUTE(SUBSTITUTE(ds_salaries!C572,"MI","Junior Level/ Mid"),"EN","Entry Level"),"SE","Senior Level/ Intermediate"),"EX","Executive Level/ Director")</f>
        <v>Senior Level/ Intermediate</v>
      </c>
      <c r="D572" s="14" t="str">
        <f>SUBSTITUTE(SUBSTITUTE(SUBSTITUTE(SUBSTITUTE(ds_salaries!D572,"PT","Part Time"),"FT","Full Time"),"CT","Contract"),"FL","Freelance")</f>
        <v>Full Time</v>
      </c>
      <c r="E572" s="14" t="s">
        <v>13</v>
      </c>
      <c r="F572" s="14">
        <v>210000</v>
      </c>
      <c r="G572" s="14" t="s">
        <v>19</v>
      </c>
      <c r="H572" s="14">
        <v>210000</v>
      </c>
      <c r="I572" s="14" t="s">
        <v>29</v>
      </c>
      <c r="J572" s="14">
        <v>100</v>
      </c>
      <c r="K572" s="14" t="s">
        <v>29</v>
      </c>
      <c r="L572" s="19" t="str">
        <f>SUBSTITUTE(SUBSTITUTE(SUBSTITUTE(ds_salaries!L572,"L","Large"),"S","Small"),"M","Medium")</f>
        <v>Medium</v>
      </c>
      <c r="M572" s="14" t="str">
        <f>IF(Table2[[#This Row],[Remote Ratio]]=0,"No remote",IF(Table2[[#This Row],[Remote Ratio]]=50,"Partially remote","Fully Remote"))</f>
        <v>Fully Remote</v>
      </c>
    </row>
    <row r="573" spans="1:13" x14ac:dyDescent="0.25">
      <c r="A573" s="18">
        <v>571</v>
      </c>
      <c r="B573" s="13">
        <v>2022</v>
      </c>
      <c r="C573" s="13" t="str">
        <f>SUBSTITUTE(SUBSTITUTE(SUBSTITUTE(SUBSTITUTE(ds_salaries!C573,"MI","Junior Level/ Mid"),"EN","Entry Level"),"SE","Senior Level/ Intermediate"),"EX","Executive Level/ Director")</f>
        <v>Senior Level/ Intermediate</v>
      </c>
      <c r="D573" s="14" t="str">
        <f>SUBSTITUTE(SUBSTITUTE(SUBSTITUTE(SUBSTITUTE(ds_salaries!D573,"PT","Part Time"),"FT","Full Time"),"CT","Contract"),"FL","Freelance")</f>
        <v>Full Time</v>
      </c>
      <c r="E573" s="13" t="s">
        <v>13</v>
      </c>
      <c r="F573" s="13">
        <v>140000</v>
      </c>
      <c r="G573" s="13" t="s">
        <v>19</v>
      </c>
      <c r="H573" s="13">
        <v>140000</v>
      </c>
      <c r="I573" s="13" t="s">
        <v>29</v>
      </c>
      <c r="J573" s="13">
        <v>100</v>
      </c>
      <c r="K573" s="13" t="s">
        <v>29</v>
      </c>
      <c r="L573" s="19" t="str">
        <f>SUBSTITUTE(SUBSTITUTE(SUBSTITUTE(ds_salaries!L573,"L","Large"),"S","Small"),"M","Medium")</f>
        <v>Medium</v>
      </c>
      <c r="M573" s="14" t="str">
        <f>IF(Table2[[#This Row],[Remote Ratio]]=0,"No remote",IF(Table2[[#This Row],[Remote Ratio]]=50,"Partially remote","Fully Remote"))</f>
        <v>Fully Remote</v>
      </c>
    </row>
    <row r="574" spans="1:13" x14ac:dyDescent="0.25">
      <c r="A574" s="17">
        <v>572</v>
      </c>
      <c r="B574" s="14">
        <v>2022</v>
      </c>
      <c r="C574" s="13" t="str">
        <f>SUBSTITUTE(SUBSTITUTE(SUBSTITUTE(SUBSTITUTE(ds_salaries!C574,"MI","Junior Level/ Mid"),"EN","Entry Level"),"SE","Senior Level/ Intermediate"),"EX","Executive Level/ Director")</f>
        <v>Senior Level/ Intermediate</v>
      </c>
      <c r="D574" s="14" t="str">
        <f>SUBSTITUTE(SUBSTITUTE(SUBSTITUTE(SUBSTITUTE(ds_salaries!D574,"PT","Part Time"),"FT","Full Time"),"CT","Contract"),"FL","Freelance")</f>
        <v>Full Time</v>
      </c>
      <c r="E574" s="14" t="s">
        <v>31</v>
      </c>
      <c r="F574" s="14">
        <v>100000</v>
      </c>
      <c r="G574" s="14" t="s">
        <v>19</v>
      </c>
      <c r="H574" s="14">
        <v>100000</v>
      </c>
      <c r="I574" s="14" t="s">
        <v>29</v>
      </c>
      <c r="J574" s="14">
        <v>100</v>
      </c>
      <c r="K574" s="14" t="s">
        <v>29</v>
      </c>
      <c r="L574" s="19" t="str">
        <f>SUBSTITUTE(SUBSTITUTE(SUBSTITUTE(ds_salaries!L574,"L","Large"),"S","Small"),"M","Medium")</f>
        <v>Medium</v>
      </c>
      <c r="M574" s="14" t="str">
        <f>IF(Table2[[#This Row],[Remote Ratio]]=0,"No remote",IF(Table2[[#This Row],[Remote Ratio]]=50,"Partially remote","Fully Remote"))</f>
        <v>Fully Remote</v>
      </c>
    </row>
    <row r="575" spans="1:13" x14ac:dyDescent="0.25">
      <c r="A575" s="18">
        <v>573</v>
      </c>
      <c r="B575" s="13">
        <v>2022</v>
      </c>
      <c r="C575" s="13" t="str">
        <f>SUBSTITUTE(SUBSTITUTE(SUBSTITUTE(SUBSTITUTE(ds_salaries!C575,"MI","Junior Level/ Mid"),"EN","Entry Level"),"SE","Senior Level/ Intermediate"),"EX","Executive Level/ Director")</f>
        <v>Senior Level/ Intermediate</v>
      </c>
      <c r="D575" s="14" t="str">
        <f>SUBSTITUTE(SUBSTITUTE(SUBSTITUTE(SUBSTITUTE(ds_salaries!D575,"PT","Part Time"),"FT","Full Time"),"CT","Contract"),"FL","Freelance")</f>
        <v>Full Time</v>
      </c>
      <c r="E575" s="13" t="s">
        <v>31</v>
      </c>
      <c r="F575" s="13">
        <v>69000</v>
      </c>
      <c r="G575" s="13" t="s">
        <v>19</v>
      </c>
      <c r="H575" s="13">
        <v>69000</v>
      </c>
      <c r="I575" s="13" t="s">
        <v>29</v>
      </c>
      <c r="J575" s="13">
        <v>100</v>
      </c>
      <c r="K575" s="13" t="s">
        <v>29</v>
      </c>
      <c r="L575" s="19" t="str">
        <f>SUBSTITUTE(SUBSTITUTE(SUBSTITUTE(ds_salaries!L575,"L","Large"),"S","Small"),"M","Medium")</f>
        <v>Medium</v>
      </c>
      <c r="M575" s="14" t="str">
        <f>IF(Table2[[#This Row],[Remote Ratio]]=0,"No remote",IF(Table2[[#This Row],[Remote Ratio]]=50,"Partially remote","Fully Remote"))</f>
        <v>Fully Remote</v>
      </c>
    </row>
    <row r="576" spans="1:13" x14ac:dyDescent="0.25">
      <c r="A576" s="17">
        <v>574</v>
      </c>
      <c r="B576" s="14">
        <v>2022</v>
      </c>
      <c r="C576" s="13" t="str">
        <f>SUBSTITUTE(SUBSTITUTE(SUBSTITUTE(SUBSTITUTE(ds_salaries!C576,"MI","Junior Level/ Mid"),"EN","Entry Level"),"SE","Senior Level/ Intermediate"),"EX","Executive Level/ Director")</f>
        <v>Senior Level/ Intermediate</v>
      </c>
      <c r="D576" s="14" t="str">
        <f>SUBSTITUTE(SUBSTITUTE(SUBSTITUTE(SUBSTITUTE(ds_salaries!D576,"PT","Part Time"),"FT","Full Time"),"CT","Contract"),"FL","Freelance")</f>
        <v>Full Time</v>
      </c>
      <c r="E576" s="14" t="s">
        <v>13</v>
      </c>
      <c r="F576" s="14">
        <v>210000</v>
      </c>
      <c r="G576" s="14" t="s">
        <v>19</v>
      </c>
      <c r="H576" s="14">
        <v>210000</v>
      </c>
      <c r="I576" s="14" t="s">
        <v>29</v>
      </c>
      <c r="J576" s="14">
        <v>100</v>
      </c>
      <c r="K576" s="14" t="s">
        <v>29</v>
      </c>
      <c r="L576" s="19" t="str">
        <f>SUBSTITUTE(SUBSTITUTE(SUBSTITUTE(ds_salaries!L576,"L","Large"),"S","Small"),"M","Medium")</f>
        <v>Medium</v>
      </c>
      <c r="M576" s="14" t="str">
        <f>IF(Table2[[#This Row],[Remote Ratio]]=0,"No remote",IF(Table2[[#This Row],[Remote Ratio]]=50,"Partially remote","Fully Remote"))</f>
        <v>Fully Remote</v>
      </c>
    </row>
    <row r="577" spans="1:13" x14ac:dyDescent="0.25">
      <c r="A577" s="18">
        <v>575</v>
      </c>
      <c r="B577" s="13">
        <v>2022</v>
      </c>
      <c r="C577" s="13" t="str">
        <f>SUBSTITUTE(SUBSTITUTE(SUBSTITUTE(SUBSTITUTE(ds_salaries!C577,"MI","Junior Level/ Mid"),"EN","Entry Level"),"SE","Senior Level/ Intermediate"),"EX","Executive Level/ Director")</f>
        <v>Senior Level/ Intermediate</v>
      </c>
      <c r="D577" s="14" t="str">
        <f>SUBSTITUTE(SUBSTITUTE(SUBSTITUTE(SUBSTITUTE(ds_salaries!D577,"PT","Part Time"),"FT","Full Time"),"CT","Contract"),"FL","Freelance")</f>
        <v>Full Time</v>
      </c>
      <c r="E577" s="13" t="s">
        <v>13</v>
      </c>
      <c r="F577" s="13">
        <v>140000</v>
      </c>
      <c r="G577" s="13" t="s">
        <v>19</v>
      </c>
      <c r="H577" s="13">
        <v>140000</v>
      </c>
      <c r="I577" s="13" t="s">
        <v>29</v>
      </c>
      <c r="J577" s="13">
        <v>100</v>
      </c>
      <c r="K577" s="13" t="s">
        <v>29</v>
      </c>
      <c r="L577" s="19" t="str">
        <f>SUBSTITUTE(SUBSTITUTE(SUBSTITUTE(ds_salaries!L577,"L","Large"),"S","Small"),"M","Medium")</f>
        <v>Medium</v>
      </c>
      <c r="M577" s="14" t="str">
        <f>IF(Table2[[#This Row],[Remote Ratio]]=0,"No remote",IF(Table2[[#This Row],[Remote Ratio]]=50,"Partially remote","Fully Remote"))</f>
        <v>Fully Remote</v>
      </c>
    </row>
    <row r="578" spans="1:13" x14ac:dyDescent="0.25">
      <c r="A578" s="17">
        <v>576</v>
      </c>
      <c r="B578" s="14">
        <v>2022</v>
      </c>
      <c r="C578" s="13" t="str">
        <f>SUBSTITUTE(SUBSTITUTE(SUBSTITUTE(SUBSTITUTE(ds_salaries!C578,"MI","Junior Level/ Mid"),"EN","Entry Level"),"SE","Senior Level/ Intermediate"),"EX","Executive Level/ Director")</f>
        <v>Senior Level/ Intermediate</v>
      </c>
      <c r="D578" s="14" t="str">
        <f>SUBSTITUTE(SUBSTITUTE(SUBSTITUTE(SUBSTITUTE(ds_salaries!D578,"PT","Part Time"),"FT","Full Time"),"CT","Contract"),"FL","Freelance")</f>
        <v>Full Time</v>
      </c>
      <c r="E578" s="14" t="s">
        <v>13</v>
      </c>
      <c r="F578" s="14">
        <v>210000</v>
      </c>
      <c r="G578" s="14" t="s">
        <v>19</v>
      </c>
      <c r="H578" s="14">
        <v>210000</v>
      </c>
      <c r="I578" s="14" t="s">
        <v>29</v>
      </c>
      <c r="J578" s="14">
        <v>100</v>
      </c>
      <c r="K578" s="14" t="s">
        <v>29</v>
      </c>
      <c r="L578" s="19" t="str">
        <f>SUBSTITUTE(SUBSTITUTE(SUBSTITUTE(ds_salaries!L578,"L","Large"),"S","Small"),"M","Medium")</f>
        <v>Medium</v>
      </c>
      <c r="M578" s="14" t="str">
        <f>IF(Table2[[#This Row],[Remote Ratio]]=0,"No remote",IF(Table2[[#This Row],[Remote Ratio]]=50,"Partially remote","Fully Remote"))</f>
        <v>Fully Remote</v>
      </c>
    </row>
    <row r="579" spans="1:13" x14ac:dyDescent="0.25">
      <c r="A579" s="18">
        <v>577</v>
      </c>
      <c r="B579" s="13">
        <v>2022</v>
      </c>
      <c r="C579" s="13" t="str">
        <f>SUBSTITUTE(SUBSTITUTE(SUBSTITUTE(SUBSTITUTE(ds_salaries!C579,"MI","Junior Level/ Mid"),"EN","Entry Level"),"SE","Senior Level/ Intermediate"),"EX","Executive Level/ Director")</f>
        <v>Senior Level/ Intermediate</v>
      </c>
      <c r="D579" s="14" t="str">
        <f>SUBSTITUTE(SUBSTITUTE(SUBSTITUTE(SUBSTITUTE(ds_salaries!D579,"PT","Part Time"),"FT","Full Time"),"CT","Contract"),"FL","Freelance")</f>
        <v>Full Time</v>
      </c>
      <c r="E579" s="13" t="s">
        <v>31</v>
      </c>
      <c r="F579" s="13">
        <v>150075</v>
      </c>
      <c r="G579" s="13" t="s">
        <v>19</v>
      </c>
      <c r="H579" s="13">
        <v>150075</v>
      </c>
      <c r="I579" s="13" t="s">
        <v>29</v>
      </c>
      <c r="J579" s="13">
        <v>100</v>
      </c>
      <c r="K579" s="13" t="s">
        <v>29</v>
      </c>
      <c r="L579" s="19" t="str">
        <f>SUBSTITUTE(SUBSTITUTE(SUBSTITUTE(ds_salaries!L579,"L","Large"),"S","Small"),"M","Medium")</f>
        <v>Medium</v>
      </c>
      <c r="M579" s="14" t="str">
        <f>IF(Table2[[#This Row],[Remote Ratio]]=0,"No remote",IF(Table2[[#This Row],[Remote Ratio]]=50,"Partially remote","Fully Remote"))</f>
        <v>Fully Remote</v>
      </c>
    </row>
    <row r="580" spans="1:13" x14ac:dyDescent="0.25">
      <c r="A580" s="17">
        <v>578</v>
      </c>
      <c r="B580" s="14">
        <v>2022</v>
      </c>
      <c r="C580" s="13" t="str">
        <f>SUBSTITUTE(SUBSTITUTE(SUBSTITUTE(SUBSTITUTE(ds_salaries!C580,"MI","Junior Level/ Mid"),"EN","Entry Level"),"SE","Senior Level/ Intermediate"),"EX","Executive Level/ Director")</f>
        <v>Senior Level/ Intermediate</v>
      </c>
      <c r="D580" s="14" t="str">
        <f>SUBSTITUTE(SUBSTITUTE(SUBSTITUTE(SUBSTITUTE(ds_salaries!D580,"PT","Part Time"),"FT","Full Time"),"CT","Contract"),"FL","Freelance")</f>
        <v>Full Time</v>
      </c>
      <c r="E580" s="14" t="s">
        <v>43</v>
      </c>
      <c r="F580" s="14">
        <v>100000</v>
      </c>
      <c r="G580" s="14" t="s">
        <v>19</v>
      </c>
      <c r="H580" s="14">
        <v>100000</v>
      </c>
      <c r="I580" s="14" t="s">
        <v>29</v>
      </c>
      <c r="J580" s="14">
        <v>100</v>
      </c>
      <c r="K580" s="14" t="s">
        <v>29</v>
      </c>
      <c r="L580" s="19" t="str">
        <f>SUBSTITUTE(SUBSTITUTE(SUBSTITUTE(ds_salaries!L580,"L","Large"),"S","Small"),"M","Medium")</f>
        <v>Medium</v>
      </c>
      <c r="M580" s="14" t="str">
        <f>IF(Table2[[#This Row],[Remote Ratio]]=0,"No remote",IF(Table2[[#This Row],[Remote Ratio]]=50,"Partially remote","Fully Remote"))</f>
        <v>Fully Remote</v>
      </c>
    </row>
    <row r="581" spans="1:13" x14ac:dyDescent="0.25">
      <c r="A581" s="18">
        <v>579</v>
      </c>
      <c r="B581" s="13">
        <v>2022</v>
      </c>
      <c r="C581" s="13" t="str">
        <f>SUBSTITUTE(SUBSTITUTE(SUBSTITUTE(SUBSTITUTE(ds_salaries!C581,"MI","Junior Level/ Mid"),"EN","Entry Level"),"SE","Senior Level/ Intermediate"),"EX","Executive Level/ Director")</f>
        <v>Senior Level/ Intermediate</v>
      </c>
      <c r="D581" s="14" t="str">
        <f>SUBSTITUTE(SUBSTITUTE(SUBSTITUTE(SUBSTITUTE(ds_salaries!D581,"PT","Part Time"),"FT","Full Time"),"CT","Contract"),"FL","Freelance")</f>
        <v>Full Time</v>
      </c>
      <c r="E581" s="13" t="s">
        <v>43</v>
      </c>
      <c r="F581" s="13">
        <v>25000</v>
      </c>
      <c r="G581" s="13" t="s">
        <v>19</v>
      </c>
      <c r="H581" s="13">
        <v>25000</v>
      </c>
      <c r="I581" s="13" t="s">
        <v>29</v>
      </c>
      <c r="J581" s="13">
        <v>100</v>
      </c>
      <c r="K581" s="13" t="s">
        <v>29</v>
      </c>
      <c r="L581" s="19" t="str">
        <f>SUBSTITUTE(SUBSTITUTE(SUBSTITUTE(ds_salaries!L581,"L","Large"),"S","Small"),"M","Medium")</f>
        <v>Medium</v>
      </c>
      <c r="M581" s="14" t="str">
        <f>IF(Table2[[#This Row],[Remote Ratio]]=0,"No remote",IF(Table2[[#This Row],[Remote Ratio]]=50,"Partially remote","Fully Remote"))</f>
        <v>Fully Remote</v>
      </c>
    </row>
    <row r="582" spans="1:13" x14ac:dyDescent="0.25">
      <c r="A582" s="17">
        <v>580</v>
      </c>
      <c r="B582" s="14">
        <v>2022</v>
      </c>
      <c r="C582" s="13" t="str">
        <f>SUBSTITUTE(SUBSTITUTE(SUBSTITUTE(SUBSTITUTE(ds_salaries!C582,"MI","Junior Level/ Mid"),"EN","Entry Level"),"SE","Senior Level/ Intermediate"),"EX","Executive Level/ Director")</f>
        <v>Senior Level/ Intermediate</v>
      </c>
      <c r="D582" s="14" t="str">
        <f>SUBSTITUTE(SUBSTITUTE(SUBSTITUTE(SUBSTITUTE(ds_salaries!D582,"PT","Part Time"),"FT","Full Time"),"CT","Contract"),"FL","Freelance")</f>
        <v>Full Time</v>
      </c>
      <c r="E582" s="14" t="s">
        <v>31</v>
      </c>
      <c r="F582" s="14">
        <v>126500</v>
      </c>
      <c r="G582" s="14" t="s">
        <v>19</v>
      </c>
      <c r="H582" s="14">
        <v>126500</v>
      </c>
      <c r="I582" s="14" t="s">
        <v>29</v>
      </c>
      <c r="J582" s="14">
        <v>100</v>
      </c>
      <c r="K582" s="14" t="s">
        <v>29</v>
      </c>
      <c r="L582" s="19" t="str">
        <f>SUBSTITUTE(SUBSTITUTE(SUBSTITUTE(ds_salaries!L582,"L","Large"),"S","Small"),"M","Medium")</f>
        <v>Medium</v>
      </c>
      <c r="M582" s="14" t="str">
        <f>IF(Table2[[#This Row],[Remote Ratio]]=0,"No remote",IF(Table2[[#This Row],[Remote Ratio]]=50,"Partially remote","Fully Remote"))</f>
        <v>Fully Remote</v>
      </c>
    </row>
    <row r="583" spans="1:13" x14ac:dyDescent="0.25">
      <c r="A583" s="18">
        <v>581</v>
      </c>
      <c r="B583" s="13">
        <v>2022</v>
      </c>
      <c r="C583" s="13" t="str">
        <f>SUBSTITUTE(SUBSTITUTE(SUBSTITUTE(SUBSTITUTE(ds_salaries!C583,"MI","Junior Level/ Mid"),"EN","Entry Level"),"SE","Senior Level/ Intermediate"),"EX","Executive Level/ Director")</f>
        <v>Senior Level/ Intermediate</v>
      </c>
      <c r="D583" s="14" t="str">
        <f>SUBSTITUTE(SUBSTITUTE(SUBSTITUTE(SUBSTITUTE(ds_salaries!D583,"PT","Part Time"),"FT","Full Time"),"CT","Contract"),"FL","Freelance")</f>
        <v>Full Time</v>
      </c>
      <c r="E583" s="13" t="s">
        <v>31</v>
      </c>
      <c r="F583" s="13">
        <v>106260</v>
      </c>
      <c r="G583" s="13" t="s">
        <v>19</v>
      </c>
      <c r="H583" s="13">
        <v>106260</v>
      </c>
      <c r="I583" s="13" t="s">
        <v>29</v>
      </c>
      <c r="J583" s="13">
        <v>100</v>
      </c>
      <c r="K583" s="13" t="s">
        <v>29</v>
      </c>
      <c r="L583" s="19" t="str">
        <f>SUBSTITUTE(SUBSTITUTE(SUBSTITUTE(ds_salaries!L583,"L","Large"),"S","Small"),"M","Medium")</f>
        <v>Medium</v>
      </c>
      <c r="M583" s="14" t="str">
        <f>IF(Table2[[#This Row],[Remote Ratio]]=0,"No remote",IF(Table2[[#This Row],[Remote Ratio]]=50,"Partially remote","Fully Remote"))</f>
        <v>Fully Remote</v>
      </c>
    </row>
    <row r="584" spans="1:13" x14ac:dyDescent="0.25">
      <c r="A584" s="17">
        <v>582</v>
      </c>
      <c r="B584" s="14">
        <v>2022</v>
      </c>
      <c r="C584" s="13" t="str">
        <f>SUBSTITUTE(SUBSTITUTE(SUBSTITUTE(SUBSTITUTE(ds_salaries!C584,"MI","Junior Level/ Mid"),"EN","Entry Level"),"SE","Senior Level/ Intermediate"),"EX","Executive Level/ Director")</f>
        <v>Senior Level/ Intermediate</v>
      </c>
      <c r="D584" s="14" t="str">
        <f>SUBSTITUTE(SUBSTITUTE(SUBSTITUTE(SUBSTITUTE(ds_salaries!D584,"PT","Part Time"),"FT","Full Time"),"CT","Contract"),"FL","Freelance")</f>
        <v>Full Time</v>
      </c>
      <c r="E584" s="14" t="s">
        <v>43</v>
      </c>
      <c r="F584" s="14">
        <v>220110</v>
      </c>
      <c r="G584" s="14" t="s">
        <v>19</v>
      </c>
      <c r="H584" s="14">
        <v>220110</v>
      </c>
      <c r="I584" s="14" t="s">
        <v>29</v>
      </c>
      <c r="J584" s="14">
        <v>100</v>
      </c>
      <c r="K584" s="14" t="s">
        <v>29</v>
      </c>
      <c r="L584" s="19" t="str">
        <f>SUBSTITUTE(SUBSTITUTE(SUBSTITUTE(ds_salaries!L584,"L","Large"),"S","Small"),"M","Medium")</f>
        <v>Medium</v>
      </c>
      <c r="M584" s="14" t="str">
        <f>IF(Table2[[#This Row],[Remote Ratio]]=0,"No remote",IF(Table2[[#This Row],[Remote Ratio]]=50,"Partially remote","Fully Remote"))</f>
        <v>Fully Remote</v>
      </c>
    </row>
    <row r="585" spans="1:13" x14ac:dyDescent="0.25">
      <c r="A585" s="18">
        <v>583</v>
      </c>
      <c r="B585" s="13">
        <v>2022</v>
      </c>
      <c r="C585" s="13" t="str">
        <f>SUBSTITUTE(SUBSTITUTE(SUBSTITUTE(SUBSTITUTE(ds_salaries!C585,"MI","Junior Level/ Mid"),"EN","Entry Level"),"SE","Senior Level/ Intermediate"),"EX","Executive Level/ Director")</f>
        <v>Senior Level/ Intermediate</v>
      </c>
      <c r="D585" s="14" t="str">
        <f>SUBSTITUTE(SUBSTITUTE(SUBSTITUTE(SUBSTITUTE(ds_salaries!D585,"PT","Part Time"),"FT","Full Time"),"CT","Contract"),"FL","Freelance")</f>
        <v>Full Time</v>
      </c>
      <c r="E585" s="13" t="s">
        <v>43</v>
      </c>
      <c r="F585" s="13">
        <v>160080</v>
      </c>
      <c r="G585" s="13" t="s">
        <v>19</v>
      </c>
      <c r="H585" s="13">
        <v>160080</v>
      </c>
      <c r="I585" s="13" t="s">
        <v>29</v>
      </c>
      <c r="J585" s="13">
        <v>100</v>
      </c>
      <c r="K585" s="13" t="s">
        <v>29</v>
      </c>
      <c r="L585" s="19" t="str">
        <f>SUBSTITUTE(SUBSTITUTE(SUBSTITUTE(ds_salaries!L585,"L","Large"),"S","Small"),"M","Medium")</f>
        <v>Medium</v>
      </c>
      <c r="M585" s="14" t="str">
        <f>IF(Table2[[#This Row],[Remote Ratio]]=0,"No remote",IF(Table2[[#This Row],[Remote Ratio]]=50,"Partially remote","Fully Remote"))</f>
        <v>Fully Remote</v>
      </c>
    </row>
    <row r="586" spans="1:13" x14ac:dyDescent="0.25">
      <c r="A586" s="17">
        <v>584</v>
      </c>
      <c r="B586" s="14">
        <v>2022</v>
      </c>
      <c r="C586" s="13" t="str">
        <f>SUBSTITUTE(SUBSTITUTE(SUBSTITUTE(SUBSTITUTE(ds_salaries!C586,"MI","Junior Level/ Mid"),"EN","Entry Level"),"SE","Senior Level/ Intermediate"),"EX","Executive Level/ Director")</f>
        <v>Senior Level/ Intermediate</v>
      </c>
      <c r="D586" s="14" t="str">
        <f>SUBSTITUTE(SUBSTITUTE(SUBSTITUTE(SUBSTITUTE(ds_salaries!D586,"PT","Part Time"),"FT","Full Time"),"CT","Contract"),"FL","Freelance")</f>
        <v>Full Time</v>
      </c>
      <c r="E586" s="14" t="s">
        <v>31</v>
      </c>
      <c r="F586" s="14">
        <v>105000</v>
      </c>
      <c r="G586" s="14" t="s">
        <v>19</v>
      </c>
      <c r="H586" s="14">
        <v>105000</v>
      </c>
      <c r="I586" s="14" t="s">
        <v>29</v>
      </c>
      <c r="J586" s="14">
        <v>100</v>
      </c>
      <c r="K586" s="14" t="s">
        <v>29</v>
      </c>
      <c r="L586" s="19" t="str">
        <f>SUBSTITUTE(SUBSTITUTE(SUBSTITUTE(ds_salaries!L586,"L","Large"),"S","Small"),"M","Medium")</f>
        <v>Medium</v>
      </c>
      <c r="M586" s="14" t="str">
        <f>IF(Table2[[#This Row],[Remote Ratio]]=0,"No remote",IF(Table2[[#This Row],[Remote Ratio]]=50,"Partially remote","Fully Remote"))</f>
        <v>Fully Remote</v>
      </c>
    </row>
    <row r="587" spans="1:13" x14ac:dyDescent="0.25">
      <c r="A587" s="18">
        <v>585</v>
      </c>
      <c r="B587" s="13">
        <v>2022</v>
      </c>
      <c r="C587" s="13" t="str">
        <f>SUBSTITUTE(SUBSTITUTE(SUBSTITUTE(SUBSTITUTE(ds_salaries!C587,"MI","Junior Level/ Mid"),"EN","Entry Level"),"SE","Senior Level/ Intermediate"),"EX","Executive Level/ Director")</f>
        <v>Senior Level/ Intermediate</v>
      </c>
      <c r="D587" s="14" t="str">
        <f>SUBSTITUTE(SUBSTITUTE(SUBSTITUTE(SUBSTITUTE(ds_salaries!D587,"PT","Part Time"),"FT","Full Time"),"CT","Contract"),"FL","Freelance")</f>
        <v>Full Time</v>
      </c>
      <c r="E587" s="13" t="s">
        <v>31</v>
      </c>
      <c r="F587" s="13">
        <v>110925</v>
      </c>
      <c r="G587" s="13" t="s">
        <v>19</v>
      </c>
      <c r="H587" s="13">
        <v>110925</v>
      </c>
      <c r="I587" s="13" t="s">
        <v>29</v>
      </c>
      <c r="J587" s="13">
        <v>100</v>
      </c>
      <c r="K587" s="13" t="s">
        <v>29</v>
      </c>
      <c r="L587" s="19" t="str">
        <f>SUBSTITUTE(SUBSTITUTE(SUBSTITUTE(ds_salaries!L587,"L","Large"),"S","Small"),"M","Medium")</f>
        <v>Medium</v>
      </c>
      <c r="M587" s="14" t="str">
        <f>IF(Table2[[#This Row],[Remote Ratio]]=0,"No remote",IF(Table2[[#This Row],[Remote Ratio]]=50,"Partially remote","Fully Remote"))</f>
        <v>Fully Remote</v>
      </c>
    </row>
    <row r="588" spans="1:13" x14ac:dyDescent="0.25">
      <c r="A588" s="17">
        <v>586</v>
      </c>
      <c r="B588" s="14">
        <v>2022</v>
      </c>
      <c r="C588" s="13" t="str">
        <f>SUBSTITUTE(SUBSTITUTE(SUBSTITUTE(SUBSTITUTE(ds_salaries!C588,"MI","Junior Level/ Mid"),"EN","Entry Level"),"SE","Senior Level/ Intermediate"),"EX","Executive Level/ Director")</f>
        <v>Junior Level/ Mid</v>
      </c>
      <c r="D588" s="14" t="str">
        <f>SUBSTITUTE(SUBSTITUTE(SUBSTITUTE(SUBSTITUTE(ds_salaries!D588,"PT","Part Time"),"FT","Full Time"),"CT","Contract"),"FL","Freelance")</f>
        <v>Full Time</v>
      </c>
      <c r="E588" s="14" t="s">
        <v>31</v>
      </c>
      <c r="F588" s="14">
        <v>35000</v>
      </c>
      <c r="G588" s="14" t="s">
        <v>23</v>
      </c>
      <c r="H588" s="14">
        <v>45807</v>
      </c>
      <c r="I588" s="14" t="s">
        <v>24</v>
      </c>
      <c r="J588" s="14">
        <v>0</v>
      </c>
      <c r="K588" s="14" t="s">
        <v>24</v>
      </c>
      <c r="L588" s="19" t="str">
        <f>SUBSTITUTE(SUBSTITUTE(SUBSTITUTE(ds_salaries!L588,"L","Large"),"S","Small"),"M","Medium")</f>
        <v>Medium</v>
      </c>
      <c r="M588" s="14" t="str">
        <f>IF(Table2[[#This Row],[Remote Ratio]]=0,"No remote",IF(Table2[[#This Row],[Remote Ratio]]=50,"Partially remote","Fully Remote"))</f>
        <v>No remote</v>
      </c>
    </row>
    <row r="589" spans="1:13" x14ac:dyDescent="0.25">
      <c r="A589" s="18">
        <v>587</v>
      </c>
      <c r="B589" s="13">
        <v>2022</v>
      </c>
      <c r="C589" s="13" t="str">
        <f>SUBSTITUTE(SUBSTITUTE(SUBSTITUTE(SUBSTITUTE(ds_salaries!C589,"MI","Junior Level/ Mid"),"EN","Entry Level"),"SE","Senior Level/ Intermediate"),"EX","Executive Level/ Director")</f>
        <v>Senior Level/ Intermediate</v>
      </c>
      <c r="D589" s="14" t="str">
        <f>SUBSTITUTE(SUBSTITUTE(SUBSTITUTE(SUBSTITUTE(ds_salaries!D589,"PT","Part Time"),"FT","Full Time"),"CT","Contract"),"FL","Freelance")</f>
        <v>Full Time</v>
      </c>
      <c r="E589" s="13" t="s">
        <v>13</v>
      </c>
      <c r="F589" s="13">
        <v>140000</v>
      </c>
      <c r="G589" s="13" t="s">
        <v>19</v>
      </c>
      <c r="H589" s="13">
        <v>140000</v>
      </c>
      <c r="I589" s="13" t="s">
        <v>29</v>
      </c>
      <c r="J589" s="13">
        <v>100</v>
      </c>
      <c r="K589" s="13" t="s">
        <v>29</v>
      </c>
      <c r="L589" s="19" t="str">
        <f>SUBSTITUTE(SUBSTITUTE(SUBSTITUTE(ds_salaries!L589,"L","Large"),"S","Small"),"M","Medium")</f>
        <v>Medium</v>
      </c>
      <c r="M589" s="14" t="str">
        <f>IF(Table2[[#This Row],[Remote Ratio]]=0,"No remote",IF(Table2[[#This Row],[Remote Ratio]]=50,"Partially remote","Fully Remote"))</f>
        <v>Fully Remote</v>
      </c>
    </row>
    <row r="590" spans="1:13" x14ac:dyDescent="0.25">
      <c r="A590" s="17">
        <v>588</v>
      </c>
      <c r="B590" s="14">
        <v>2022</v>
      </c>
      <c r="C590" s="13" t="str">
        <f>SUBSTITUTE(SUBSTITUTE(SUBSTITUTE(SUBSTITUTE(ds_salaries!C590,"MI","Junior Level/ Mid"),"EN","Entry Level"),"SE","Senior Level/ Intermediate"),"EX","Executive Level/ Director")</f>
        <v>Senior Level/ Intermediate</v>
      </c>
      <c r="D590" s="14" t="str">
        <f>SUBSTITUTE(SUBSTITUTE(SUBSTITUTE(SUBSTITUTE(ds_salaries!D590,"PT","Part Time"),"FT","Full Time"),"CT","Contract"),"FL","Freelance")</f>
        <v>Full Time</v>
      </c>
      <c r="E590" s="14" t="s">
        <v>31</v>
      </c>
      <c r="F590" s="14">
        <v>99000</v>
      </c>
      <c r="G590" s="14" t="s">
        <v>19</v>
      </c>
      <c r="H590" s="14">
        <v>99000</v>
      </c>
      <c r="I590" s="14" t="s">
        <v>29</v>
      </c>
      <c r="J590" s="14">
        <v>0</v>
      </c>
      <c r="K590" s="14" t="s">
        <v>29</v>
      </c>
      <c r="L590" s="19" t="str">
        <f>SUBSTITUTE(SUBSTITUTE(SUBSTITUTE(ds_salaries!L590,"L","Large"),"S","Small"),"M","Medium")</f>
        <v>Medium</v>
      </c>
      <c r="M590" s="14" t="str">
        <f>IF(Table2[[#This Row],[Remote Ratio]]=0,"No remote",IF(Table2[[#This Row],[Remote Ratio]]=50,"Partially remote","Fully Remote"))</f>
        <v>No remote</v>
      </c>
    </row>
    <row r="591" spans="1:13" x14ac:dyDescent="0.25">
      <c r="A591" s="18">
        <v>589</v>
      </c>
      <c r="B591" s="13">
        <v>2022</v>
      </c>
      <c r="C591" s="13" t="str">
        <f>SUBSTITUTE(SUBSTITUTE(SUBSTITUTE(SUBSTITUTE(ds_salaries!C591,"MI","Junior Level/ Mid"),"EN","Entry Level"),"SE","Senior Level/ Intermediate"),"EX","Executive Level/ Director")</f>
        <v>Senior Level/ Intermediate</v>
      </c>
      <c r="D591" s="14" t="str">
        <f>SUBSTITUTE(SUBSTITUTE(SUBSTITUTE(SUBSTITUTE(ds_salaries!D591,"PT","Part Time"),"FT","Full Time"),"CT","Contract"),"FL","Freelance")</f>
        <v>Full Time</v>
      </c>
      <c r="E591" s="13" t="s">
        <v>31</v>
      </c>
      <c r="F591" s="13">
        <v>60000</v>
      </c>
      <c r="G591" s="13" t="s">
        <v>19</v>
      </c>
      <c r="H591" s="13">
        <v>60000</v>
      </c>
      <c r="I591" s="13" t="s">
        <v>29</v>
      </c>
      <c r="J591" s="13">
        <v>100</v>
      </c>
      <c r="K591" s="13" t="s">
        <v>29</v>
      </c>
      <c r="L591" s="19" t="str">
        <f>SUBSTITUTE(SUBSTITUTE(SUBSTITUTE(ds_salaries!L591,"L","Large"),"S","Small"),"M","Medium")</f>
        <v>Medium</v>
      </c>
      <c r="M591" s="14" t="str">
        <f>IF(Table2[[#This Row],[Remote Ratio]]=0,"No remote",IF(Table2[[#This Row],[Remote Ratio]]=50,"Partially remote","Fully Remote"))</f>
        <v>Fully Remote</v>
      </c>
    </row>
    <row r="592" spans="1:13" x14ac:dyDescent="0.25">
      <c r="A592" s="17">
        <v>590</v>
      </c>
      <c r="B592" s="14">
        <v>2022</v>
      </c>
      <c r="C592" s="13" t="str">
        <f>SUBSTITUTE(SUBSTITUTE(SUBSTITUTE(SUBSTITUTE(ds_salaries!C592,"MI","Junior Level/ Mid"),"EN","Entry Level"),"SE","Senior Level/ Intermediate"),"EX","Executive Level/ Director")</f>
        <v>Senior Level/ Intermediate</v>
      </c>
      <c r="D592" s="14" t="str">
        <f>SUBSTITUTE(SUBSTITUTE(SUBSTITUTE(SUBSTITUTE(ds_salaries!D592,"PT","Part Time"),"FT","Full Time"),"CT","Contract"),"FL","Freelance")</f>
        <v>Full Time</v>
      </c>
      <c r="E592" s="14" t="s">
        <v>109</v>
      </c>
      <c r="F592" s="14">
        <v>192564</v>
      </c>
      <c r="G592" s="14" t="s">
        <v>19</v>
      </c>
      <c r="H592" s="14">
        <v>192564</v>
      </c>
      <c r="I592" s="14" t="s">
        <v>29</v>
      </c>
      <c r="J592" s="14">
        <v>100</v>
      </c>
      <c r="K592" s="14" t="s">
        <v>29</v>
      </c>
      <c r="L592" s="19" t="str">
        <f>SUBSTITUTE(SUBSTITUTE(SUBSTITUTE(ds_salaries!L592,"L","Large"),"S","Small"),"M","Medium")</f>
        <v>Medium</v>
      </c>
      <c r="M592" s="14" t="str">
        <f>IF(Table2[[#This Row],[Remote Ratio]]=0,"No remote",IF(Table2[[#This Row],[Remote Ratio]]=50,"Partially remote","Fully Remote"))</f>
        <v>Fully Remote</v>
      </c>
    </row>
    <row r="593" spans="1:13" x14ac:dyDescent="0.25">
      <c r="A593" s="18">
        <v>591</v>
      </c>
      <c r="B593" s="13">
        <v>2022</v>
      </c>
      <c r="C593" s="13" t="str">
        <f>SUBSTITUTE(SUBSTITUTE(SUBSTITUTE(SUBSTITUTE(ds_salaries!C593,"MI","Junior Level/ Mid"),"EN","Entry Level"),"SE","Senior Level/ Intermediate"),"EX","Executive Level/ Director")</f>
        <v>Senior Level/ Intermediate</v>
      </c>
      <c r="D593" s="14" t="str">
        <f>SUBSTITUTE(SUBSTITUTE(SUBSTITUTE(SUBSTITUTE(ds_salaries!D593,"PT","Part Time"),"FT","Full Time"),"CT","Contract"),"FL","Freelance")</f>
        <v>Full Time</v>
      </c>
      <c r="E593" s="13" t="s">
        <v>109</v>
      </c>
      <c r="F593" s="13">
        <v>144854</v>
      </c>
      <c r="G593" s="13" t="s">
        <v>19</v>
      </c>
      <c r="H593" s="13">
        <v>144854</v>
      </c>
      <c r="I593" s="13" t="s">
        <v>29</v>
      </c>
      <c r="J593" s="13">
        <v>100</v>
      </c>
      <c r="K593" s="13" t="s">
        <v>29</v>
      </c>
      <c r="L593" s="19" t="str">
        <f>SUBSTITUTE(SUBSTITUTE(SUBSTITUTE(ds_salaries!L593,"L","Large"),"S","Small"),"M","Medium")</f>
        <v>Medium</v>
      </c>
      <c r="M593" s="14" t="str">
        <f>IF(Table2[[#This Row],[Remote Ratio]]=0,"No remote",IF(Table2[[#This Row],[Remote Ratio]]=50,"Partially remote","Fully Remote"))</f>
        <v>Fully Remote</v>
      </c>
    </row>
    <row r="594" spans="1:13" x14ac:dyDescent="0.25">
      <c r="A594" s="17">
        <v>592</v>
      </c>
      <c r="B594" s="14">
        <v>2022</v>
      </c>
      <c r="C594" s="13" t="str">
        <f>SUBSTITUTE(SUBSTITUTE(SUBSTITUTE(SUBSTITUTE(ds_salaries!C594,"MI","Junior Level/ Mid"),"EN","Entry Level"),"SE","Senior Level/ Intermediate"),"EX","Executive Level/ Director")</f>
        <v>Senior Level/ Intermediate</v>
      </c>
      <c r="D594" s="14" t="str">
        <f>SUBSTITUTE(SUBSTITUTE(SUBSTITUTE(SUBSTITUTE(ds_salaries!D594,"PT","Part Time"),"FT","Full Time"),"CT","Contract"),"FL","Freelance")</f>
        <v>Full Time</v>
      </c>
      <c r="E594" s="14" t="s">
        <v>13</v>
      </c>
      <c r="F594" s="14">
        <v>230000</v>
      </c>
      <c r="G594" s="14" t="s">
        <v>19</v>
      </c>
      <c r="H594" s="14">
        <v>230000</v>
      </c>
      <c r="I594" s="14" t="s">
        <v>29</v>
      </c>
      <c r="J594" s="14">
        <v>100</v>
      </c>
      <c r="K594" s="14" t="s">
        <v>29</v>
      </c>
      <c r="L594" s="19" t="str">
        <f>SUBSTITUTE(SUBSTITUTE(SUBSTITUTE(ds_salaries!L594,"L","Large"),"S","Small"),"M","Medium")</f>
        <v>Medium</v>
      </c>
      <c r="M594" s="14" t="str">
        <f>IF(Table2[[#This Row],[Remote Ratio]]=0,"No remote",IF(Table2[[#This Row],[Remote Ratio]]=50,"Partially remote","Fully Remote"))</f>
        <v>Fully Remote</v>
      </c>
    </row>
    <row r="595" spans="1:13" x14ac:dyDescent="0.25">
      <c r="A595" s="18">
        <v>593</v>
      </c>
      <c r="B595" s="13">
        <v>2022</v>
      </c>
      <c r="C595" s="13" t="str">
        <f>SUBSTITUTE(SUBSTITUTE(SUBSTITUTE(SUBSTITUTE(ds_salaries!C595,"MI","Junior Level/ Mid"),"EN","Entry Level"),"SE","Senior Level/ Intermediate"),"EX","Executive Level/ Director")</f>
        <v>Senior Level/ Intermediate</v>
      </c>
      <c r="D595" s="14" t="str">
        <f>SUBSTITUTE(SUBSTITUTE(SUBSTITUTE(SUBSTITUTE(ds_salaries!D595,"PT","Part Time"),"FT","Full Time"),"CT","Contract"),"FL","Freelance")</f>
        <v>Full Time</v>
      </c>
      <c r="E595" s="13" t="s">
        <v>13</v>
      </c>
      <c r="F595" s="13">
        <v>150000</v>
      </c>
      <c r="G595" s="13" t="s">
        <v>19</v>
      </c>
      <c r="H595" s="13">
        <v>150000</v>
      </c>
      <c r="I595" s="13" t="s">
        <v>29</v>
      </c>
      <c r="J595" s="13">
        <v>100</v>
      </c>
      <c r="K595" s="13" t="s">
        <v>29</v>
      </c>
      <c r="L595" s="19" t="str">
        <f>SUBSTITUTE(SUBSTITUTE(SUBSTITUTE(ds_salaries!L595,"L","Large"),"S","Small"),"M","Medium")</f>
        <v>Medium</v>
      </c>
      <c r="M595" s="14" t="str">
        <f>IF(Table2[[#This Row],[Remote Ratio]]=0,"No remote",IF(Table2[[#This Row],[Remote Ratio]]=50,"Partially remote","Fully Remote"))</f>
        <v>Fully Remote</v>
      </c>
    </row>
    <row r="596" spans="1:13" x14ac:dyDescent="0.25">
      <c r="A596" s="17">
        <v>594</v>
      </c>
      <c r="B596" s="14">
        <v>2022</v>
      </c>
      <c r="C596" s="13" t="str">
        <f>SUBSTITUTE(SUBSTITUTE(SUBSTITUTE(SUBSTITUTE(ds_salaries!C596,"MI","Junior Level/ Mid"),"EN","Entry Level"),"SE","Senior Level/ Intermediate"),"EX","Executive Level/ Director")</f>
        <v>Senior Level/ Intermediate</v>
      </c>
      <c r="D596" s="14" t="str">
        <f>SUBSTITUTE(SUBSTITUTE(SUBSTITUTE(SUBSTITUTE(ds_salaries!D596,"PT","Part Time"),"FT","Full Time"),"CT","Contract"),"FL","Freelance")</f>
        <v>Full Time</v>
      </c>
      <c r="E596" s="14" t="s">
        <v>105</v>
      </c>
      <c r="F596" s="14">
        <v>150260</v>
      </c>
      <c r="G596" s="14" t="s">
        <v>19</v>
      </c>
      <c r="H596" s="14">
        <v>150260</v>
      </c>
      <c r="I596" s="14" t="s">
        <v>29</v>
      </c>
      <c r="J596" s="14">
        <v>100</v>
      </c>
      <c r="K596" s="14" t="s">
        <v>29</v>
      </c>
      <c r="L596" s="19" t="str">
        <f>SUBSTITUTE(SUBSTITUTE(SUBSTITUTE(ds_salaries!L596,"L","Large"),"S","Small"),"M","Medium")</f>
        <v>Medium</v>
      </c>
      <c r="M596" s="14" t="str">
        <f>IF(Table2[[#This Row],[Remote Ratio]]=0,"No remote",IF(Table2[[#This Row],[Remote Ratio]]=50,"Partially remote","Fully Remote"))</f>
        <v>Fully Remote</v>
      </c>
    </row>
    <row r="597" spans="1:13" x14ac:dyDescent="0.25">
      <c r="A597" s="18">
        <v>595</v>
      </c>
      <c r="B597" s="13">
        <v>2022</v>
      </c>
      <c r="C597" s="13" t="str">
        <f>SUBSTITUTE(SUBSTITUTE(SUBSTITUTE(SUBSTITUTE(ds_salaries!C597,"MI","Junior Level/ Mid"),"EN","Entry Level"),"SE","Senior Level/ Intermediate"),"EX","Executive Level/ Director")</f>
        <v>Senior Level/ Intermediate</v>
      </c>
      <c r="D597" s="14" t="str">
        <f>SUBSTITUTE(SUBSTITUTE(SUBSTITUTE(SUBSTITUTE(ds_salaries!D597,"PT","Part Time"),"FT","Full Time"),"CT","Contract"),"FL","Freelance")</f>
        <v>Full Time</v>
      </c>
      <c r="E597" s="13" t="s">
        <v>105</v>
      </c>
      <c r="F597" s="13">
        <v>109280</v>
      </c>
      <c r="G597" s="13" t="s">
        <v>19</v>
      </c>
      <c r="H597" s="13">
        <v>109280</v>
      </c>
      <c r="I597" s="13" t="s">
        <v>29</v>
      </c>
      <c r="J597" s="13">
        <v>100</v>
      </c>
      <c r="K597" s="13" t="s">
        <v>29</v>
      </c>
      <c r="L597" s="19" t="str">
        <f>SUBSTITUTE(SUBSTITUTE(SUBSTITUTE(ds_salaries!L597,"L","Large"),"S","Small"),"M","Medium")</f>
        <v>Medium</v>
      </c>
      <c r="M597" s="14" t="str">
        <f>IF(Table2[[#This Row],[Remote Ratio]]=0,"No remote",IF(Table2[[#This Row],[Remote Ratio]]=50,"Partially remote","Fully Remote"))</f>
        <v>Fully Remote</v>
      </c>
    </row>
    <row r="598" spans="1:13" x14ac:dyDescent="0.25">
      <c r="A598" s="17">
        <v>596</v>
      </c>
      <c r="B598" s="14">
        <v>2022</v>
      </c>
      <c r="C598" s="13" t="str">
        <f>SUBSTITUTE(SUBSTITUTE(SUBSTITUTE(SUBSTITUTE(ds_salaries!C598,"MI","Junior Level/ Mid"),"EN","Entry Level"),"SE","Senior Level/ Intermediate"),"EX","Executive Level/ Director")</f>
        <v>Senior Level/ Intermediate</v>
      </c>
      <c r="D598" s="14" t="str">
        <f>SUBSTITUTE(SUBSTITUTE(SUBSTITUTE(SUBSTITUTE(ds_salaries!D598,"PT","Part Time"),"FT","Full Time"),"CT","Contract"),"FL","Freelance")</f>
        <v>Full Time</v>
      </c>
      <c r="E598" s="14" t="s">
        <v>13</v>
      </c>
      <c r="F598" s="14">
        <v>210000</v>
      </c>
      <c r="G598" s="14" t="s">
        <v>19</v>
      </c>
      <c r="H598" s="14">
        <v>210000</v>
      </c>
      <c r="I598" s="14" t="s">
        <v>29</v>
      </c>
      <c r="J598" s="14">
        <v>100</v>
      </c>
      <c r="K598" s="14" t="s">
        <v>29</v>
      </c>
      <c r="L598" s="19" t="str">
        <f>SUBSTITUTE(SUBSTITUTE(SUBSTITUTE(ds_salaries!L598,"L","Large"),"S","Small"),"M","Medium")</f>
        <v>Medium</v>
      </c>
      <c r="M598" s="14" t="str">
        <f>IF(Table2[[#This Row],[Remote Ratio]]=0,"No remote",IF(Table2[[#This Row],[Remote Ratio]]=50,"Partially remote","Fully Remote"))</f>
        <v>Fully Remote</v>
      </c>
    </row>
    <row r="599" spans="1:13" x14ac:dyDescent="0.25">
      <c r="A599" s="18">
        <v>597</v>
      </c>
      <c r="B599" s="13">
        <v>2022</v>
      </c>
      <c r="C599" s="13" t="str">
        <f>SUBSTITUTE(SUBSTITUTE(SUBSTITUTE(SUBSTITUTE(ds_salaries!C599,"MI","Junior Level/ Mid"),"EN","Entry Level"),"SE","Senior Level/ Intermediate"),"EX","Executive Level/ Director")</f>
        <v>Senior Level/ Intermediate</v>
      </c>
      <c r="D599" s="14" t="str">
        <f>SUBSTITUTE(SUBSTITUTE(SUBSTITUTE(SUBSTITUTE(ds_salaries!D599,"PT","Part Time"),"FT","Full Time"),"CT","Contract"),"FL","Freelance")</f>
        <v>Full Time</v>
      </c>
      <c r="E599" s="13" t="s">
        <v>31</v>
      </c>
      <c r="F599" s="13">
        <v>170000</v>
      </c>
      <c r="G599" s="13" t="s">
        <v>19</v>
      </c>
      <c r="H599" s="13">
        <v>170000</v>
      </c>
      <c r="I599" s="13" t="s">
        <v>29</v>
      </c>
      <c r="J599" s="13">
        <v>100</v>
      </c>
      <c r="K599" s="13" t="s">
        <v>29</v>
      </c>
      <c r="L599" s="19" t="str">
        <f>SUBSTITUTE(SUBSTITUTE(SUBSTITUTE(ds_salaries!L599,"L","Large"),"S","Small"),"M","Medium")</f>
        <v>Medium</v>
      </c>
      <c r="M599" s="14" t="str">
        <f>IF(Table2[[#This Row],[Remote Ratio]]=0,"No remote",IF(Table2[[#This Row],[Remote Ratio]]=50,"Partially remote","Fully Remote"))</f>
        <v>Fully Remote</v>
      </c>
    </row>
    <row r="600" spans="1:13" x14ac:dyDescent="0.25">
      <c r="A600" s="17">
        <v>598</v>
      </c>
      <c r="B600" s="14">
        <v>2022</v>
      </c>
      <c r="C600" s="13" t="str">
        <f>SUBSTITUTE(SUBSTITUTE(SUBSTITUTE(SUBSTITUTE(ds_salaries!C600,"MI","Junior Level/ Mid"),"EN","Entry Level"),"SE","Senior Level/ Intermediate"),"EX","Executive Level/ Director")</f>
        <v>Junior Level/ Mid</v>
      </c>
      <c r="D600" s="14" t="str">
        <f>SUBSTITUTE(SUBSTITUTE(SUBSTITUTE(SUBSTITUTE(ds_salaries!D600,"PT","Part Time"),"FT","Full Time"),"CT","Contract"),"FL","Freelance")</f>
        <v>Full Time</v>
      </c>
      <c r="E600" s="14" t="s">
        <v>13</v>
      </c>
      <c r="F600" s="14">
        <v>160000</v>
      </c>
      <c r="G600" s="14" t="s">
        <v>19</v>
      </c>
      <c r="H600" s="14">
        <v>160000</v>
      </c>
      <c r="I600" s="14" t="s">
        <v>29</v>
      </c>
      <c r="J600" s="14">
        <v>100</v>
      </c>
      <c r="K600" s="14" t="s">
        <v>29</v>
      </c>
      <c r="L600" s="19" t="str">
        <f>SUBSTITUTE(SUBSTITUTE(SUBSTITUTE(ds_salaries!L600,"L","Large"),"S","Small"),"M","Medium")</f>
        <v>Medium</v>
      </c>
      <c r="M600" s="14" t="str">
        <f>IF(Table2[[#This Row],[Remote Ratio]]=0,"No remote",IF(Table2[[#This Row],[Remote Ratio]]=50,"Partially remote","Fully Remote"))</f>
        <v>Fully Remote</v>
      </c>
    </row>
    <row r="601" spans="1:13" x14ac:dyDescent="0.25">
      <c r="A601" s="18">
        <v>599</v>
      </c>
      <c r="B601" s="13">
        <v>2022</v>
      </c>
      <c r="C601" s="13" t="str">
        <f>SUBSTITUTE(SUBSTITUTE(SUBSTITUTE(SUBSTITUTE(ds_salaries!C601,"MI","Junior Level/ Mid"),"EN","Entry Level"),"SE","Senior Level/ Intermediate"),"EX","Executive Level/ Director")</f>
        <v>Junior Level/ Mid</v>
      </c>
      <c r="D601" s="14" t="str">
        <f>SUBSTITUTE(SUBSTITUTE(SUBSTITUTE(SUBSTITUTE(ds_salaries!D601,"PT","Part Time"),"FT","Full Time"),"CT","Contract"),"FL","Freelance")</f>
        <v>Full Time</v>
      </c>
      <c r="E601" s="13" t="s">
        <v>13</v>
      </c>
      <c r="F601" s="13">
        <v>130000</v>
      </c>
      <c r="G601" s="13" t="s">
        <v>19</v>
      </c>
      <c r="H601" s="13">
        <v>130000</v>
      </c>
      <c r="I601" s="13" t="s">
        <v>29</v>
      </c>
      <c r="J601" s="13">
        <v>100</v>
      </c>
      <c r="K601" s="13" t="s">
        <v>29</v>
      </c>
      <c r="L601" s="19" t="str">
        <f>SUBSTITUTE(SUBSTITUTE(SUBSTITUTE(ds_salaries!L601,"L","Large"),"S","Small"),"M","Medium")</f>
        <v>Medium</v>
      </c>
      <c r="M601" s="14" t="str">
        <f>IF(Table2[[#This Row],[Remote Ratio]]=0,"No remote",IF(Table2[[#This Row],[Remote Ratio]]=50,"Partially remote","Fully Remote"))</f>
        <v>Fully Remote</v>
      </c>
    </row>
    <row r="602" spans="1:13" x14ac:dyDescent="0.25">
      <c r="A602" s="17">
        <v>600</v>
      </c>
      <c r="B602" s="14">
        <v>2022</v>
      </c>
      <c r="C602" s="13" t="str">
        <f>SUBSTITUTE(SUBSTITUTE(SUBSTITUTE(SUBSTITUTE(ds_salaries!C602,"MI","Junior Level/ Mid"),"EN","Entry Level"),"SE","Senior Level/ Intermediate"),"EX","Executive Level/ Director")</f>
        <v>Entry Level</v>
      </c>
      <c r="D602" s="14" t="str">
        <f>SUBSTITUTE(SUBSTITUTE(SUBSTITUTE(SUBSTITUTE(ds_salaries!D602,"PT","Part Time"),"FT","Full Time"),"CT","Contract"),"FL","Freelance")</f>
        <v>Full Time</v>
      </c>
      <c r="E602" s="14" t="s">
        <v>31</v>
      </c>
      <c r="F602" s="14">
        <v>67000</v>
      </c>
      <c r="G602" s="14" t="s">
        <v>19</v>
      </c>
      <c r="H602" s="14">
        <v>67000</v>
      </c>
      <c r="I602" s="14" t="s">
        <v>62</v>
      </c>
      <c r="J602" s="14">
        <v>0</v>
      </c>
      <c r="K602" s="14" t="s">
        <v>62</v>
      </c>
      <c r="L602" s="19" t="str">
        <f>SUBSTITUTE(SUBSTITUTE(SUBSTITUTE(ds_salaries!L602,"L","Large"),"S","Small"),"M","Medium")</f>
        <v>Medium</v>
      </c>
      <c r="M602" s="14" t="str">
        <f>IF(Table2[[#This Row],[Remote Ratio]]=0,"No remote",IF(Table2[[#This Row],[Remote Ratio]]=50,"Partially remote","Fully Remote"))</f>
        <v>No remote</v>
      </c>
    </row>
    <row r="603" spans="1:13" x14ac:dyDescent="0.25">
      <c r="A603" s="18">
        <v>601</v>
      </c>
      <c r="B603" s="13">
        <v>2022</v>
      </c>
      <c r="C603" s="13" t="str">
        <f>SUBSTITUTE(SUBSTITUTE(SUBSTITUTE(SUBSTITUTE(ds_salaries!C603,"MI","Junior Level/ Mid"),"EN","Entry Level"),"SE","Senior Level/ Intermediate"),"EX","Executive Level/ Director")</f>
        <v>Entry Level</v>
      </c>
      <c r="D603" s="14" t="str">
        <f>SUBSTITUTE(SUBSTITUTE(SUBSTITUTE(SUBSTITUTE(ds_salaries!D603,"PT","Part Time"),"FT","Full Time"),"CT","Contract"),"FL","Freelance")</f>
        <v>Full Time</v>
      </c>
      <c r="E603" s="13" t="s">
        <v>31</v>
      </c>
      <c r="F603" s="13">
        <v>52000</v>
      </c>
      <c r="G603" s="13" t="s">
        <v>19</v>
      </c>
      <c r="H603" s="13">
        <v>52000</v>
      </c>
      <c r="I603" s="13" t="s">
        <v>62</v>
      </c>
      <c r="J603" s="13">
        <v>0</v>
      </c>
      <c r="K603" s="13" t="s">
        <v>62</v>
      </c>
      <c r="L603" s="19" t="str">
        <f>SUBSTITUTE(SUBSTITUTE(SUBSTITUTE(ds_salaries!L603,"L","Large"),"S","Small"),"M","Medium")</f>
        <v>Medium</v>
      </c>
      <c r="M603" s="14" t="str">
        <f>IF(Table2[[#This Row],[Remote Ratio]]=0,"No remote",IF(Table2[[#This Row],[Remote Ratio]]=50,"Partially remote","Fully Remote"))</f>
        <v>No remote</v>
      </c>
    </row>
    <row r="604" spans="1:13" x14ac:dyDescent="0.25">
      <c r="A604" s="17">
        <v>602</v>
      </c>
      <c r="B604" s="14">
        <v>2022</v>
      </c>
      <c r="C604" s="13" t="str">
        <f>SUBSTITUTE(SUBSTITUTE(SUBSTITUTE(SUBSTITUTE(ds_salaries!C604,"MI","Junior Level/ Mid"),"EN","Entry Level"),"SE","Senior Level/ Intermediate"),"EX","Executive Level/ Director")</f>
        <v>Senior Level/ Intermediate</v>
      </c>
      <c r="D604" s="14" t="str">
        <f>SUBSTITUTE(SUBSTITUTE(SUBSTITUTE(SUBSTITUTE(ds_salaries!D604,"PT","Part Time"),"FT","Full Time"),"CT","Contract"),"FL","Freelance")</f>
        <v>Full Time</v>
      </c>
      <c r="E604" s="14" t="s">
        <v>43</v>
      </c>
      <c r="F604" s="14">
        <v>154000</v>
      </c>
      <c r="G604" s="14" t="s">
        <v>19</v>
      </c>
      <c r="H604" s="14">
        <v>154000</v>
      </c>
      <c r="I604" s="14" t="s">
        <v>29</v>
      </c>
      <c r="J604" s="14">
        <v>100</v>
      </c>
      <c r="K604" s="14" t="s">
        <v>29</v>
      </c>
      <c r="L604" s="19" t="str">
        <f>SUBSTITUTE(SUBSTITUTE(SUBSTITUTE(ds_salaries!L604,"L","Large"),"S","Small"),"M","Medium")</f>
        <v>Medium</v>
      </c>
      <c r="M604" s="14" t="str">
        <f>IF(Table2[[#This Row],[Remote Ratio]]=0,"No remote",IF(Table2[[#This Row],[Remote Ratio]]=50,"Partially remote","Fully Remote"))</f>
        <v>Fully Remote</v>
      </c>
    </row>
    <row r="605" spans="1:13" x14ac:dyDescent="0.25">
      <c r="A605" s="18">
        <v>603</v>
      </c>
      <c r="B605" s="13">
        <v>2022</v>
      </c>
      <c r="C605" s="13" t="str">
        <f>SUBSTITUTE(SUBSTITUTE(SUBSTITUTE(SUBSTITUTE(ds_salaries!C605,"MI","Junior Level/ Mid"),"EN","Entry Level"),"SE","Senior Level/ Intermediate"),"EX","Executive Level/ Director")</f>
        <v>Senior Level/ Intermediate</v>
      </c>
      <c r="D605" s="14" t="str">
        <f>SUBSTITUTE(SUBSTITUTE(SUBSTITUTE(SUBSTITUTE(ds_salaries!D605,"PT","Part Time"),"FT","Full Time"),"CT","Contract"),"FL","Freelance")</f>
        <v>Full Time</v>
      </c>
      <c r="E605" s="13" t="s">
        <v>43</v>
      </c>
      <c r="F605" s="13">
        <v>126000</v>
      </c>
      <c r="G605" s="13" t="s">
        <v>19</v>
      </c>
      <c r="H605" s="13">
        <v>126000</v>
      </c>
      <c r="I605" s="13" t="s">
        <v>29</v>
      </c>
      <c r="J605" s="13">
        <v>100</v>
      </c>
      <c r="K605" s="13" t="s">
        <v>29</v>
      </c>
      <c r="L605" s="19" t="str">
        <f>SUBSTITUTE(SUBSTITUTE(SUBSTITUTE(ds_salaries!L605,"L","Large"),"S","Small"),"M","Medium")</f>
        <v>Medium</v>
      </c>
      <c r="M605" s="14" t="str">
        <f>IF(Table2[[#This Row],[Remote Ratio]]=0,"No remote",IF(Table2[[#This Row],[Remote Ratio]]=50,"Partially remote","Fully Remote"))</f>
        <v>Fully Remote</v>
      </c>
    </row>
    <row r="606" spans="1:13" x14ac:dyDescent="0.25">
      <c r="A606" s="17">
        <v>604</v>
      </c>
      <c r="B606" s="14">
        <v>2022</v>
      </c>
      <c r="C606" s="13" t="str">
        <f>SUBSTITUTE(SUBSTITUTE(SUBSTITUTE(SUBSTITUTE(ds_salaries!C606,"MI","Junior Level/ Mid"),"EN","Entry Level"),"SE","Senior Level/ Intermediate"),"EX","Executive Level/ Director")</f>
        <v>Senior Level/ Intermediate</v>
      </c>
      <c r="D606" s="14" t="str">
        <f>SUBSTITUTE(SUBSTITUTE(SUBSTITUTE(SUBSTITUTE(ds_salaries!D606,"PT","Part Time"),"FT","Full Time"),"CT","Contract"),"FL","Freelance")</f>
        <v>Full Time</v>
      </c>
      <c r="E606" s="14" t="s">
        <v>31</v>
      </c>
      <c r="F606" s="14">
        <v>129000</v>
      </c>
      <c r="G606" s="14" t="s">
        <v>19</v>
      </c>
      <c r="H606" s="14">
        <v>129000</v>
      </c>
      <c r="I606" s="14" t="s">
        <v>29</v>
      </c>
      <c r="J606" s="14">
        <v>0</v>
      </c>
      <c r="K606" s="14" t="s">
        <v>29</v>
      </c>
      <c r="L606" s="19" t="str">
        <f>SUBSTITUTE(SUBSTITUTE(SUBSTITUTE(ds_salaries!L606,"L","Large"),"S","Small"),"M","Medium")</f>
        <v>Medium</v>
      </c>
      <c r="M606" s="14" t="str">
        <f>IF(Table2[[#This Row],[Remote Ratio]]=0,"No remote",IF(Table2[[#This Row],[Remote Ratio]]=50,"Partially remote","Fully Remote"))</f>
        <v>No remote</v>
      </c>
    </row>
    <row r="607" spans="1:13" x14ac:dyDescent="0.25">
      <c r="A607" s="18">
        <v>605</v>
      </c>
      <c r="B607" s="13">
        <v>2022</v>
      </c>
      <c r="C607" s="13" t="str">
        <f>SUBSTITUTE(SUBSTITUTE(SUBSTITUTE(SUBSTITUTE(ds_salaries!C607,"MI","Junior Level/ Mid"),"EN","Entry Level"),"SE","Senior Level/ Intermediate"),"EX","Executive Level/ Director")</f>
        <v>Senior Level/ Intermediate</v>
      </c>
      <c r="D607" s="14" t="str">
        <f>SUBSTITUTE(SUBSTITUTE(SUBSTITUTE(SUBSTITUTE(ds_salaries!D607,"PT","Part Time"),"FT","Full Time"),"CT","Contract"),"FL","Freelance")</f>
        <v>Full Time</v>
      </c>
      <c r="E607" s="13" t="s">
        <v>31</v>
      </c>
      <c r="F607" s="13">
        <v>150000</v>
      </c>
      <c r="G607" s="13" t="s">
        <v>19</v>
      </c>
      <c r="H607" s="13">
        <v>150000</v>
      </c>
      <c r="I607" s="13" t="s">
        <v>29</v>
      </c>
      <c r="J607" s="13">
        <v>100</v>
      </c>
      <c r="K607" s="13" t="s">
        <v>29</v>
      </c>
      <c r="L607" s="19" t="str">
        <f>SUBSTITUTE(SUBSTITUTE(SUBSTITUTE(ds_salaries!L607,"L","Large"),"S","Small"),"M","Medium")</f>
        <v>Medium</v>
      </c>
      <c r="M607" s="14" t="str">
        <f>IF(Table2[[#This Row],[Remote Ratio]]=0,"No remote",IF(Table2[[#This Row],[Remote Ratio]]=50,"Partially remote","Fully Remote"))</f>
        <v>Fully Remote</v>
      </c>
    </row>
    <row r="608" spans="1:13" x14ac:dyDescent="0.25">
      <c r="A608" s="24">
        <v>606</v>
      </c>
      <c r="B608" s="25">
        <v>2022</v>
      </c>
      <c r="C608" s="26" t="str">
        <f>SUBSTITUTE(SUBSTITUTE(SUBSTITUTE(SUBSTITUTE(ds_salaries!C608,"MI","Junior Level/ Mid"),"EN","Entry Level"),"SE","Senior Level/ Intermediate"),"EX","Executive Level/ Director")</f>
        <v>Junior Level/ Mid</v>
      </c>
      <c r="D608" s="25" t="str">
        <f>SUBSTITUTE(SUBSTITUTE(SUBSTITUTE(SUBSTITUTE(ds_salaries!D608,"PT","Part Time"),"FT","Full Time"),"CT","Contract"),"FL","Freelance")</f>
        <v>Full Time</v>
      </c>
      <c r="E608" s="25" t="s">
        <v>70</v>
      </c>
      <c r="F608" s="25">
        <v>200000</v>
      </c>
      <c r="G608" s="25" t="s">
        <v>19</v>
      </c>
      <c r="H608" s="25">
        <v>200000</v>
      </c>
      <c r="I608" s="25" t="s">
        <v>40</v>
      </c>
      <c r="J608" s="25">
        <v>100</v>
      </c>
      <c r="K608" s="25" t="s">
        <v>29</v>
      </c>
      <c r="L608" s="27" t="str">
        <f>SUBSTITUTE(SUBSTITUTE(SUBSTITUTE(ds_salaries!L608,"L","Large"),"S","Small"),"M","Medium")</f>
        <v>Large</v>
      </c>
      <c r="M608" s="25" t="str">
        <f>IF(Table2[[#This Row],[Remote Ratio]]=0,"No remote",IF(Table2[[#This Row],[Remote Ratio]]=50,"Partially remote","Fully Remote"))</f>
        <v>Fully Remote</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59B57-8E70-4E25-B4BD-DBBD0A1C6CE0}">
  <dimension ref="A1:M608"/>
  <sheetViews>
    <sheetView topLeftCell="C1" zoomScale="87" zoomScaleNormal="87" workbookViewId="0">
      <selection activeCell="G46" sqref="G46"/>
    </sheetView>
  </sheetViews>
  <sheetFormatPr defaultRowHeight="15" x14ac:dyDescent="0.25"/>
  <cols>
    <col min="2" max="2" width="12.7109375" customWidth="1"/>
    <col min="3" max="3" width="25.28515625" bestFit="1" customWidth="1"/>
    <col min="4" max="4" width="19.42578125" customWidth="1"/>
    <col min="5" max="5" width="38.7109375" customWidth="1"/>
    <col min="6" max="6" width="9" bestFit="1" customWidth="1"/>
    <col min="7" max="7" width="16.85546875" customWidth="1"/>
    <col min="8" max="8" width="14.5703125" customWidth="1"/>
    <col min="9" max="9" width="21.5703125" customWidth="1"/>
    <col min="10" max="10" width="15.42578125" customWidth="1"/>
    <col min="11" max="11" width="19.5703125" customWidth="1"/>
    <col min="12" max="12" width="15.42578125" customWidth="1"/>
    <col min="13" max="13" width="15.85546875" bestFit="1" customWidth="1"/>
  </cols>
  <sheetData>
    <row r="1" spans="1:13" x14ac:dyDescent="0.25">
      <c r="A1" s="20" t="s">
        <v>158</v>
      </c>
      <c r="B1" s="21" t="s">
        <v>156</v>
      </c>
      <c r="C1" s="22" t="s">
        <v>159</v>
      </c>
      <c r="D1" s="22" t="s">
        <v>160</v>
      </c>
      <c r="E1" s="21" t="s">
        <v>154</v>
      </c>
      <c r="F1" s="21" t="s">
        <v>161</v>
      </c>
      <c r="G1" s="21" t="s">
        <v>162</v>
      </c>
      <c r="H1" s="21" t="s">
        <v>163</v>
      </c>
      <c r="I1" s="21" t="s">
        <v>164</v>
      </c>
      <c r="J1" s="21" t="s">
        <v>155</v>
      </c>
      <c r="K1" s="21" t="s">
        <v>165</v>
      </c>
      <c r="L1" s="23" t="s">
        <v>166</v>
      </c>
      <c r="M1" s="21" t="s">
        <v>179</v>
      </c>
    </row>
    <row r="2" spans="1:13" hidden="1" x14ac:dyDescent="0.25">
      <c r="A2" s="17">
        <v>0</v>
      </c>
      <c r="B2" s="14">
        <v>2020</v>
      </c>
      <c r="C2" s="13" t="str">
        <f>SUBSTITUTE(SUBSTITUTE(SUBSTITUTE(SUBSTITUTE(ds_salaries!C2,"MI","Junior Level/ Mid"),"EN","Entry Level"),"SE","Senior Level/ Intermediate"),"EX","Executive Level/ Director")</f>
        <v>Junior Level/ Mid</v>
      </c>
      <c r="D2" s="14" t="str">
        <f>SUBSTITUTE(SUBSTITUTE(SUBSTITUTE(SUBSTITUTE(ds_salaries!D2,"PT","Part Time"),"FT","Full Time"),"CT","Contract"),"FL","Freelance")</f>
        <v>Full Time</v>
      </c>
      <c r="E2" s="14" t="s">
        <v>13</v>
      </c>
      <c r="F2" s="14">
        <v>70000</v>
      </c>
      <c r="G2" s="14" t="s">
        <v>14</v>
      </c>
      <c r="H2" s="14">
        <v>79833</v>
      </c>
      <c r="I2" s="14" t="s">
        <v>15</v>
      </c>
      <c r="J2" s="14">
        <v>0</v>
      </c>
      <c r="K2" s="14" t="s">
        <v>15</v>
      </c>
      <c r="L2" s="19" t="str">
        <f>SUBSTITUTE(SUBSTITUTE(SUBSTITUTE(ds_salaries!L2,"L","Large"),"S","Small"),"M","Medium")</f>
        <v>Large</v>
      </c>
      <c r="M2" s="37" t="str">
        <f>IF(Table22[[#This Row],[Remote Ratio]]=0,"No remote",IF(Table22[[#This Row],[Remote Ratio]]=50,"Partially remote","Fully Remote"))</f>
        <v>No remote</v>
      </c>
    </row>
    <row r="3" spans="1:13" hidden="1" x14ac:dyDescent="0.25">
      <c r="A3" s="18">
        <v>1</v>
      </c>
      <c r="B3" s="13">
        <v>2020</v>
      </c>
      <c r="C3" s="13" t="str">
        <f>SUBSTITUTE(SUBSTITUTE(SUBSTITUTE(SUBSTITUTE(ds_salaries!C3,"MI","Junior Level/ Mid"),"EN","Entry Level"),"SE","Senior Level/ Intermediate"),"EX","Executive Level/ Director")</f>
        <v>Senior Level/ Intermediate</v>
      </c>
      <c r="D3" s="14" t="str">
        <f>SUBSTITUTE(SUBSTITUTE(SUBSTITUTE(SUBSTITUTE(ds_salaries!D3,"PT","Part Time"),"FT","Full Time"),"CT","Contract"),"FL","Freelance")</f>
        <v>Full Time</v>
      </c>
      <c r="E3" s="13" t="s">
        <v>18</v>
      </c>
      <c r="F3" s="13">
        <v>260000</v>
      </c>
      <c r="G3" s="13" t="s">
        <v>19</v>
      </c>
      <c r="H3" s="13">
        <v>260000</v>
      </c>
      <c r="I3" s="13" t="s">
        <v>20</v>
      </c>
      <c r="J3" s="13">
        <v>0</v>
      </c>
      <c r="K3" s="13" t="s">
        <v>20</v>
      </c>
      <c r="L3" s="19" t="str">
        <f>SUBSTITUTE(SUBSTITUTE(SUBSTITUTE(ds_salaries!L3,"L","Large"),"S","Small"),"M","Medium")</f>
        <v>Small</v>
      </c>
      <c r="M3" s="14" t="str">
        <f>IF(Table22[[#This Row],[Remote Ratio]]=0,"No remote",IF(Table22[[#This Row],[Remote Ratio]]=50,"Partially remote","Fully Remote"))</f>
        <v>No remote</v>
      </c>
    </row>
    <row r="4" spans="1:13" x14ac:dyDescent="0.25">
      <c r="A4" s="17">
        <v>2</v>
      </c>
      <c r="B4" s="14">
        <v>2020</v>
      </c>
      <c r="C4" s="13" t="str">
        <f>SUBSTITUTE(SUBSTITUTE(SUBSTITUTE(SUBSTITUTE(ds_salaries!C4,"MI","Junior Level/ Mid"),"EN","Entry Level"),"SE","Senior Level/ Intermediate"),"EX","Executive Level/ Director")</f>
        <v>Senior Level/ Intermediate</v>
      </c>
      <c r="D4" s="14" t="str">
        <f>SUBSTITUTE(SUBSTITUTE(SUBSTITUTE(SUBSTITUTE(ds_salaries!D4,"PT","Part Time"),"FT","Full Time"),"CT","Contract"),"FL","Freelance")</f>
        <v>Full Time</v>
      </c>
      <c r="E4" s="14" t="s">
        <v>22</v>
      </c>
      <c r="F4" s="14">
        <v>85000</v>
      </c>
      <c r="G4" s="14" t="s">
        <v>23</v>
      </c>
      <c r="H4" s="14">
        <v>109024</v>
      </c>
      <c r="I4" s="14" t="s">
        <v>24</v>
      </c>
      <c r="J4" s="14">
        <v>50</v>
      </c>
      <c r="K4" s="14" t="s">
        <v>24</v>
      </c>
      <c r="L4" s="19" t="str">
        <f>SUBSTITUTE(SUBSTITUTE(SUBSTITUTE(ds_salaries!L4,"L","Large"),"S","Small"),"M","Medium")</f>
        <v>Medium</v>
      </c>
      <c r="M4" s="14" t="str">
        <f>IF(Table22[[#This Row],[Remote Ratio]]=0,"No remote",IF(Table22[[#This Row],[Remote Ratio]]=50,"Partially remote","Fully Remote"))</f>
        <v>Partially remote</v>
      </c>
    </row>
    <row r="5" spans="1:13" hidden="1" x14ac:dyDescent="0.25">
      <c r="A5" s="18">
        <v>3</v>
      </c>
      <c r="B5" s="13">
        <v>2020</v>
      </c>
      <c r="C5" s="13" t="str">
        <f>SUBSTITUTE(SUBSTITUTE(SUBSTITUTE(SUBSTITUTE(ds_salaries!C5,"MI","Junior Level/ Mid"),"EN","Entry Level"),"SE","Senior Level/ Intermediate"),"EX","Executive Level/ Director")</f>
        <v>Junior Level/ Mid</v>
      </c>
      <c r="D5" s="14" t="str">
        <f>SUBSTITUTE(SUBSTITUTE(SUBSTITUTE(SUBSTITUTE(ds_salaries!D5,"PT","Part Time"),"FT","Full Time"),"CT","Contract"),"FL","Freelance")</f>
        <v>Full Time</v>
      </c>
      <c r="E5" s="13" t="s">
        <v>26</v>
      </c>
      <c r="F5" s="13">
        <v>20000</v>
      </c>
      <c r="G5" s="13" t="s">
        <v>19</v>
      </c>
      <c r="H5" s="13">
        <v>20000</v>
      </c>
      <c r="I5" s="13" t="s">
        <v>27</v>
      </c>
      <c r="J5" s="13">
        <v>0</v>
      </c>
      <c r="K5" s="13" t="s">
        <v>27</v>
      </c>
      <c r="L5" s="19" t="str">
        <f>SUBSTITUTE(SUBSTITUTE(SUBSTITUTE(ds_salaries!L5,"L","Large"),"S","Small"),"M","Medium")</f>
        <v>Small</v>
      </c>
      <c r="M5" s="14" t="str">
        <f>IF(Table22[[#This Row],[Remote Ratio]]=0,"No remote",IF(Table22[[#This Row],[Remote Ratio]]=50,"Partially remote","Fully Remote"))</f>
        <v>No remote</v>
      </c>
    </row>
    <row r="6" spans="1:13" x14ac:dyDescent="0.25">
      <c r="A6" s="17">
        <v>4</v>
      </c>
      <c r="B6" s="14">
        <v>2020</v>
      </c>
      <c r="C6" s="13" t="str">
        <f>SUBSTITUTE(SUBSTITUTE(SUBSTITUTE(SUBSTITUTE(ds_salaries!C6,"MI","Junior Level/ Mid"),"EN","Entry Level"),"SE","Senior Level/ Intermediate"),"EX","Executive Level/ Director")</f>
        <v>Senior Level/ Intermediate</v>
      </c>
      <c r="D6" s="14" t="str">
        <f>SUBSTITUTE(SUBSTITUTE(SUBSTITUTE(SUBSTITUTE(ds_salaries!D6,"PT","Part Time"),"FT","Full Time"),"CT","Contract"),"FL","Freelance")</f>
        <v>Full Time</v>
      </c>
      <c r="E6" s="14" t="s">
        <v>28</v>
      </c>
      <c r="F6" s="14">
        <v>150000</v>
      </c>
      <c r="G6" s="14" t="s">
        <v>19</v>
      </c>
      <c r="H6" s="14">
        <v>150000</v>
      </c>
      <c r="I6" s="14" t="s">
        <v>29</v>
      </c>
      <c r="J6" s="14">
        <v>50</v>
      </c>
      <c r="K6" s="14" t="s">
        <v>29</v>
      </c>
      <c r="L6" s="19" t="str">
        <f>SUBSTITUTE(SUBSTITUTE(SUBSTITUTE(ds_salaries!L6,"L","Large"),"S","Small"),"M","Medium")</f>
        <v>Large</v>
      </c>
      <c r="M6" s="14" t="str">
        <f>IF(Table22[[#This Row],[Remote Ratio]]=0,"No remote",IF(Table22[[#This Row],[Remote Ratio]]=50,"Partially remote","Fully Remote"))</f>
        <v>Partially remote</v>
      </c>
    </row>
    <row r="7" spans="1:13" hidden="1" x14ac:dyDescent="0.25">
      <c r="A7" s="18">
        <v>5</v>
      </c>
      <c r="B7" s="13">
        <v>2020</v>
      </c>
      <c r="C7" s="13" t="str">
        <f>SUBSTITUTE(SUBSTITUTE(SUBSTITUTE(SUBSTITUTE(ds_salaries!C7,"MI","Junior Level/ Mid"),"EN","Entry Level"),"SE","Senior Level/ Intermediate"),"EX","Executive Level/ Director")</f>
        <v>Entry Level</v>
      </c>
      <c r="D7" s="14" t="str">
        <f>SUBSTITUTE(SUBSTITUTE(SUBSTITUTE(SUBSTITUTE(ds_salaries!D7,"PT","Part Time"),"FT","Full Time"),"CT","Contract"),"FL","Freelance")</f>
        <v>Full Time</v>
      </c>
      <c r="E7" s="13" t="s">
        <v>31</v>
      </c>
      <c r="F7" s="13">
        <v>72000</v>
      </c>
      <c r="G7" s="13" t="s">
        <v>19</v>
      </c>
      <c r="H7" s="13">
        <v>72000</v>
      </c>
      <c r="I7" s="36" t="s">
        <v>29</v>
      </c>
      <c r="J7" s="13">
        <v>100</v>
      </c>
      <c r="K7" s="13" t="s">
        <v>29</v>
      </c>
      <c r="L7" s="19" t="str">
        <f>SUBSTITUTE(SUBSTITUTE(SUBSTITUTE(ds_salaries!L7,"L","Large"),"S","Small"),"M","Medium")</f>
        <v>Large</v>
      </c>
      <c r="M7" s="14" t="str">
        <f>IF(Table22[[#This Row],[Remote Ratio]]=0,"No remote",IF(Table22[[#This Row],[Remote Ratio]]=50,"Partially remote","Fully Remote"))</f>
        <v>Fully Remote</v>
      </c>
    </row>
    <row r="8" spans="1:13" hidden="1" x14ac:dyDescent="0.25">
      <c r="A8" s="17">
        <v>6</v>
      </c>
      <c r="B8" s="14">
        <v>2020</v>
      </c>
      <c r="C8" s="13" t="str">
        <f>SUBSTITUTE(SUBSTITUTE(SUBSTITUTE(SUBSTITUTE(ds_salaries!C8,"MI","Junior Level/ Mid"),"EN","Entry Level"),"SE","Senior Level/ Intermediate"),"EX","Executive Level/ Director")</f>
        <v>Senior Level/ Intermediate</v>
      </c>
      <c r="D8" s="14" t="str">
        <f>SUBSTITUTE(SUBSTITUTE(SUBSTITUTE(SUBSTITUTE(ds_salaries!D8,"PT","Part Time"),"FT","Full Time"),"CT","Contract"),"FL","Freelance")</f>
        <v>Full Time</v>
      </c>
      <c r="E8" s="14" t="s">
        <v>32</v>
      </c>
      <c r="F8" s="14">
        <v>190000</v>
      </c>
      <c r="G8" s="14" t="s">
        <v>19</v>
      </c>
      <c r="H8" s="14">
        <v>190000</v>
      </c>
      <c r="I8" s="14" t="s">
        <v>29</v>
      </c>
      <c r="J8" s="14">
        <v>100</v>
      </c>
      <c r="K8" s="14" t="s">
        <v>29</v>
      </c>
      <c r="L8" s="19" t="str">
        <f>SUBSTITUTE(SUBSTITUTE(SUBSTITUTE(ds_salaries!L8,"L","Large"),"S","Small"),"M","Medium")</f>
        <v>Small</v>
      </c>
      <c r="M8" s="14" t="str">
        <f>IF(Table22[[#This Row],[Remote Ratio]]=0,"No remote",IF(Table22[[#This Row],[Remote Ratio]]=50,"Partially remote","Fully Remote"))</f>
        <v>Fully Remote</v>
      </c>
    </row>
    <row r="9" spans="1:13" x14ac:dyDescent="0.25">
      <c r="A9" s="18">
        <v>7</v>
      </c>
      <c r="B9" s="13">
        <v>2020</v>
      </c>
      <c r="C9" s="13" t="str">
        <f>SUBSTITUTE(SUBSTITUTE(SUBSTITUTE(SUBSTITUTE(ds_salaries!C9,"MI","Junior Level/ Mid"),"EN","Entry Level"),"SE","Senior Level/ Intermediate"),"EX","Executive Level/ Director")</f>
        <v>Junior Level/ Mid</v>
      </c>
      <c r="D9" s="14" t="str">
        <f>SUBSTITUTE(SUBSTITUTE(SUBSTITUTE(SUBSTITUTE(ds_salaries!D9,"PT","Part Time"),"FT","Full Time"),"CT","Contract"),"FL","Freelance")</f>
        <v>Full Time</v>
      </c>
      <c r="E9" s="13" t="s">
        <v>13</v>
      </c>
      <c r="F9" s="13">
        <v>11000000</v>
      </c>
      <c r="G9" s="13" t="s">
        <v>33</v>
      </c>
      <c r="H9" s="13">
        <v>35735</v>
      </c>
      <c r="I9" s="13" t="s">
        <v>34</v>
      </c>
      <c r="J9" s="13">
        <v>50</v>
      </c>
      <c r="K9" s="13" t="s">
        <v>34</v>
      </c>
      <c r="L9" s="19" t="str">
        <f>SUBSTITUTE(SUBSTITUTE(SUBSTITUTE(ds_salaries!L9,"L","Large"),"S","Small"),"M","Medium")</f>
        <v>Large</v>
      </c>
      <c r="M9" s="14" t="str">
        <f>IF(Table22[[#This Row],[Remote Ratio]]=0,"No remote",IF(Table22[[#This Row],[Remote Ratio]]=50,"Partially remote","Fully Remote"))</f>
        <v>Partially remote</v>
      </c>
    </row>
    <row r="10" spans="1:13" hidden="1" x14ac:dyDescent="0.25">
      <c r="A10" s="17">
        <v>8</v>
      </c>
      <c r="B10" s="14">
        <v>2020</v>
      </c>
      <c r="C10" s="13" t="str">
        <f>SUBSTITUTE(SUBSTITUTE(SUBSTITUTE(SUBSTITUTE(ds_salaries!C10,"MI","Junior Level/ Mid"),"EN","Entry Level"),"SE","Senior Level/ Intermediate"),"EX","Executive Level/ Director")</f>
        <v>Junior Level/ Mid</v>
      </c>
      <c r="D10" s="14" t="str">
        <f>SUBSTITUTE(SUBSTITUTE(SUBSTITUTE(SUBSTITUTE(ds_salaries!D10,"PT","Part Time"),"FT","Full Time"),"CT","Contract"),"FL","Freelance")</f>
        <v>Full Time</v>
      </c>
      <c r="E10" s="14" t="s">
        <v>35</v>
      </c>
      <c r="F10" s="14">
        <v>135000</v>
      </c>
      <c r="G10" s="14" t="s">
        <v>19</v>
      </c>
      <c r="H10" s="14">
        <v>135000</v>
      </c>
      <c r="I10" s="14" t="s">
        <v>29</v>
      </c>
      <c r="J10" s="14">
        <v>100</v>
      </c>
      <c r="K10" s="14" t="s">
        <v>29</v>
      </c>
      <c r="L10" s="19" t="str">
        <f>SUBSTITUTE(SUBSTITUTE(SUBSTITUTE(ds_salaries!L10,"L","Large"),"S","Small"),"M","Medium")</f>
        <v>Large</v>
      </c>
      <c r="M10" s="14" t="str">
        <f>IF(Table22[[#This Row],[Remote Ratio]]=0,"No remote",IF(Table22[[#This Row],[Remote Ratio]]=50,"Partially remote","Fully Remote"))</f>
        <v>Fully Remote</v>
      </c>
    </row>
    <row r="11" spans="1:13" x14ac:dyDescent="0.25">
      <c r="A11" s="18">
        <v>9</v>
      </c>
      <c r="B11" s="13">
        <v>2020</v>
      </c>
      <c r="C11" s="13" t="str">
        <f>SUBSTITUTE(SUBSTITUTE(SUBSTITUTE(SUBSTITUTE(ds_salaries!C11,"MI","Junior Level/ Mid"),"EN","Entry Level"),"SE","Senior Level/ Intermediate"),"EX","Executive Level/ Director")</f>
        <v>Senior Level/ Intermediate</v>
      </c>
      <c r="D11" s="14" t="str">
        <f>SUBSTITUTE(SUBSTITUTE(SUBSTITUTE(SUBSTITUTE(ds_salaries!D11,"PT","Part Time"),"FT","Full Time"),"CT","Contract"),"FL","Freelance")</f>
        <v>Full Time</v>
      </c>
      <c r="E11" s="13" t="s">
        <v>36</v>
      </c>
      <c r="F11" s="13">
        <v>125000</v>
      </c>
      <c r="G11" s="13" t="s">
        <v>19</v>
      </c>
      <c r="H11" s="13">
        <v>125000</v>
      </c>
      <c r="I11" s="13" t="s">
        <v>37</v>
      </c>
      <c r="J11" s="13">
        <v>50</v>
      </c>
      <c r="K11" s="13" t="s">
        <v>37</v>
      </c>
      <c r="L11" s="19" t="str">
        <f>SUBSTITUTE(SUBSTITUTE(SUBSTITUTE(ds_salaries!L11,"L","Large"),"S","Small"),"M","Medium")</f>
        <v>Small</v>
      </c>
      <c r="M11" s="14" t="str">
        <f>IF(Table22[[#This Row],[Remote Ratio]]=0,"No remote",IF(Table22[[#This Row],[Remote Ratio]]=50,"Partially remote","Fully Remote"))</f>
        <v>Partially remote</v>
      </c>
    </row>
    <row r="12" spans="1:13" hidden="1" x14ac:dyDescent="0.25">
      <c r="A12" s="17">
        <v>10</v>
      </c>
      <c r="B12" s="14">
        <v>2020</v>
      </c>
      <c r="C12" s="13" t="str">
        <f>SUBSTITUTE(SUBSTITUTE(SUBSTITUTE(SUBSTITUTE(ds_salaries!C12,"MI","Junior Level/ Mid"),"EN","Entry Level"),"SE","Senior Level/ Intermediate"),"EX","Executive Level/ Director")</f>
        <v>Entry Level</v>
      </c>
      <c r="D12" s="14" t="str">
        <f>SUBSTITUTE(SUBSTITUTE(SUBSTITUTE(SUBSTITUTE(ds_salaries!D12,"PT","Part Time"),"FT","Full Time"),"CT","Contract"),"FL","Freelance")</f>
        <v>Full Time</v>
      </c>
      <c r="E12" s="14" t="s">
        <v>13</v>
      </c>
      <c r="F12" s="14">
        <v>45000</v>
      </c>
      <c r="G12" s="14" t="s">
        <v>14</v>
      </c>
      <c r="H12" s="14">
        <v>51321</v>
      </c>
      <c r="I12" s="14" t="s">
        <v>38</v>
      </c>
      <c r="J12" s="14">
        <v>0</v>
      </c>
      <c r="K12" s="14" t="s">
        <v>38</v>
      </c>
      <c r="L12" s="19" t="str">
        <f>SUBSTITUTE(SUBSTITUTE(SUBSTITUTE(ds_salaries!L12,"L","Large"),"S","Small"),"M","Medium")</f>
        <v>Small</v>
      </c>
      <c r="M12" s="14" t="str">
        <f>IF(Table22[[#This Row],[Remote Ratio]]=0,"No remote",IF(Table22[[#This Row],[Remote Ratio]]=50,"Partially remote","Fully Remote"))</f>
        <v>No remote</v>
      </c>
    </row>
    <row r="13" spans="1:13" hidden="1" x14ac:dyDescent="0.25">
      <c r="A13" s="18">
        <v>11</v>
      </c>
      <c r="B13" s="13">
        <v>2020</v>
      </c>
      <c r="C13" s="13" t="str">
        <f>SUBSTITUTE(SUBSTITUTE(SUBSTITUTE(SUBSTITUTE(ds_salaries!C13,"MI","Junior Level/ Mid"),"EN","Entry Level"),"SE","Senior Level/ Intermediate"),"EX","Executive Level/ Director")</f>
        <v>Junior Level/ Mid</v>
      </c>
      <c r="D13" s="14" t="str">
        <f>SUBSTITUTE(SUBSTITUTE(SUBSTITUTE(SUBSTITUTE(ds_salaries!D13,"PT","Part Time"),"FT","Full Time"),"CT","Contract"),"FL","Freelance")</f>
        <v>Full Time</v>
      </c>
      <c r="E13" s="13" t="s">
        <v>13</v>
      </c>
      <c r="F13" s="13">
        <v>3000000</v>
      </c>
      <c r="G13" s="13" t="s">
        <v>39</v>
      </c>
      <c r="H13" s="13">
        <v>40481</v>
      </c>
      <c r="I13" s="13" t="s">
        <v>40</v>
      </c>
      <c r="J13" s="13">
        <v>0</v>
      </c>
      <c r="K13" s="13" t="s">
        <v>40</v>
      </c>
      <c r="L13" s="19" t="str">
        <f>SUBSTITUTE(SUBSTITUTE(SUBSTITUTE(ds_salaries!L13,"L","Large"),"S","Small"),"M","Medium")</f>
        <v>Large</v>
      </c>
      <c r="M13" s="14" t="str">
        <f>IF(Table22[[#This Row],[Remote Ratio]]=0,"No remote",IF(Table22[[#This Row],[Remote Ratio]]=50,"Partially remote","Fully Remote"))</f>
        <v>No remote</v>
      </c>
    </row>
    <row r="14" spans="1:13" hidden="1" x14ac:dyDescent="0.25">
      <c r="A14" s="17">
        <v>12</v>
      </c>
      <c r="B14" s="14">
        <v>2020</v>
      </c>
      <c r="C14" s="13" t="str">
        <f>SUBSTITUTE(SUBSTITUTE(SUBSTITUTE(SUBSTITUTE(ds_salaries!C14,"MI","Junior Level/ Mid"),"EN","Entry Level"),"SE","Senior Level/ Intermediate"),"EX","Executive Level/ Director")</f>
        <v>Entry Level</v>
      </c>
      <c r="D14" s="14" t="str">
        <f>SUBSTITUTE(SUBSTITUTE(SUBSTITUTE(SUBSTITUTE(ds_salaries!D14,"PT","Part Time"),"FT","Full Time"),"CT","Contract"),"FL","Freelance")</f>
        <v>Full Time</v>
      </c>
      <c r="E14" s="14" t="s">
        <v>13</v>
      </c>
      <c r="F14" s="14">
        <v>35000</v>
      </c>
      <c r="G14" s="14" t="s">
        <v>14</v>
      </c>
      <c r="H14" s="14">
        <v>39916</v>
      </c>
      <c r="I14" s="14" t="s">
        <v>38</v>
      </c>
      <c r="J14" s="14">
        <v>0</v>
      </c>
      <c r="K14" s="14" t="s">
        <v>38</v>
      </c>
      <c r="L14" s="19" t="str">
        <f>SUBSTITUTE(SUBSTITUTE(SUBSTITUTE(ds_salaries!L14,"L","Large"),"S","Small"),"M","Medium")</f>
        <v>Medium</v>
      </c>
      <c r="M14" s="14" t="str">
        <f>IF(Table22[[#This Row],[Remote Ratio]]=0,"No remote",IF(Table22[[#This Row],[Remote Ratio]]=50,"Partially remote","Fully Remote"))</f>
        <v>No remote</v>
      </c>
    </row>
    <row r="15" spans="1:13" hidden="1" x14ac:dyDescent="0.25">
      <c r="A15" s="18">
        <v>13</v>
      </c>
      <c r="B15" s="13">
        <v>2020</v>
      </c>
      <c r="C15" s="13" t="str">
        <f>SUBSTITUTE(SUBSTITUTE(SUBSTITUTE(SUBSTITUTE(ds_salaries!C15,"MI","Junior Level/ Mid"),"EN","Entry Level"),"SE","Senior Level/ Intermediate"),"EX","Executive Level/ Director")</f>
        <v>Junior Level/ Mid</v>
      </c>
      <c r="D15" s="14" t="str">
        <f>SUBSTITUTE(SUBSTITUTE(SUBSTITUTE(SUBSTITUTE(ds_salaries!D15,"PT","Part Time"),"FT","Full Time"),"CT","Contract"),"FL","Freelance")</f>
        <v>Full Time</v>
      </c>
      <c r="E15" s="13" t="s">
        <v>41</v>
      </c>
      <c r="F15" s="13">
        <v>87000</v>
      </c>
      <c r="G15" s="13" t="s">
        <v>19</v>
      </c>
      <c r="H15" s="13">
        <v>87000</v>
      </c>
      <c r="I15" s="13" t="s">
        <v>29</v>
      </c>
      <c r="J15" s="13">
        <v>100</v>
      </c>
      <c r="K15" s="13" t="s">
        <v>29</v>
      </c>
      <c r="L15" s="19" t="str">
        <f>SUBSTITUTE(SUBSTITUTE(SUBSTITUTE(ds_salaries!L15,"L","Large"),"S","Small"),"M","Medium")</f>
        <v>Large</v>
      </c>
      <c r="M15" s="14" t="str">
        <f>IF(Table22[[#This Row],[Remote Ratio]]=0,"No remote",IF(Table22[[#This Row],[Remote Ratio]]=50,"Partially remote","Fully Remote"))</f>
        <v>Fully Remote</v>
      </c>
    </row>
    <row r="16" spans="1:13" hidden="1" x14ac:dyDescent="0.25">
      <c r="A16" s="17">
        <v>14</v>
      </c>
      <c r="B16" s="14">
        <v>2020</v>
      </c>
      <c r="C16" s="13" t="str">
        <f>SUBSTITUTE(SUBSTITUTE(SUBSTITUTE(SUBSTITUTE(ds_salaries!C16,"MI","Junior Level/ Mid"),"EN","Entry Level"),"SE","Senior Level/ Intermediate"),"EX","Executive Level/ Director")</f>
        <v>Junior Level/ Mid</v>
      </c>
      <c r="D16" s="14" t="str">
        <f>SUBSTITUTE(SUBSTITUTE(SUBSTITUTE(SUBSTITUTE(ds_salaries!D16,"PT","Part Time"),"FT","Full Time"),"CT","Contract"),"FL","Freelance")</f>
        <v>Full Time</v>
      </c>
      <c r="E16" s="14" t="s">
        <v>31</v>
      </c>
      <c r="F16" s="14">
        <v>85000</v>
      </c>
      <c r="G16" s="14" t="s">
        <v>19</v>
      </c>
      <c r="H16" s="14">
        <v>85000</v>
      </c>
      <c r="I16" s="14" t="s">
        <v>29</v>
      </c>
      <c r="J16" s="14">
        <v>100</v>
      </c>
      <c r="K16" s="14" t="s">
        <v>29</v>
      </c>
      <c r="L16" s="19" t="str">
        <f>SUBSTITUTE(SUBSTITUTE(SUBSTITUTE(ds_salaries!L16,"L","Large"),"S","Small"),"M","Medium")</f>
        <v>Large</v>
      </c>
      <c r="M16" s="14" t="str">
        <f>IF(Table22[[#This Row],[Remote Ratio]]=0,"No remote",IF(Table22[[#This Row],[Remote Ratio]]=50,"Partially remote","Fully Remote"))</f>
        <v>Fully Remote</v>
      </c>
    </row>
    <row r="17" spans="1:13" x14ac:dyDescent="0.25">
      <c r="A17" s="18">
        <v>15</v>
      </c>
      <c r="B17" s="13">
        <v>2020</v>
      </c>
      <c r="C17" s="13" t="str">
        <f>SUBSTITUTE(SUBSTITUTE(SUBSTITUTE(SUBSTITUTE(ds_salaries!C17,"MI","Junior Level/ Mid"),"EN","Entry Level"),"SE","Senior Level/ Intermediate"),"EX","Executive Level/ Director")</f>
        <v>Junior Level/ Mid</v>
      </c>
      <c r="D17" s="14" t="str">
        <f>SUBSTITUTE(SUBSTITUTE(SUBSTITUTE(SUBSTITUTE(ds_salaries!D17,"PT","Part Time"),"FT","Full Time"),"CT","Contract"),"FL","Freelance")</f>
        <v>Full Time</v>
      </c>
      <c r="E17" s="13" t="s">
        <v>31</v>
      </c>
      <c r="F17" s="13">
        <v>8000</v>
      </c>
      <c r="G17" s="13" t="s">
        <v>19</v>
      </c>
      <c r="H17" s="13">
        <v>8000</v>
      </c>
      <c r="I17" s="13" t="s">
        <v>42</v>
      </c>
      <c r="J17" s="13">
        <v>50</v>
      </c>
      <c r="K17" s="13" t="s">
        <v>42</v>
      </c>
      <c r="L17" s="19" t="str">
        <f>SUBSTITUTE(SUBSTITUTE(SUBSTITUTE(ds_salaries!L17,"L","Large"),"S","Small"),"M","Medium")</f>
        <v>Large</v>
      </c>
      <c r="M17" s="14" t="str">
        <f>IF(Table22[[#This Row],[Remote Ratio]]=0,"No remote",IF(Table22[[#This Row],[Remote Ratio]]=50,"Partially remote","Fully Remote"))</f>
        <v>Partially remote</v>
      </c>
    </row>
    <row r="18" spans="1:13" hidden="1" x14ac:dyDescent="0.25">
      <c r="A18" s="17">
        <v>16</v>
      </c>
      <c r="B18" s="14">
        <v>2020</v>
      </c>
      <c r="C18" s="13" t="str">
        <f>SUBSTITUTE(SUBSTITUTE(SUBSTITUTE(SUBSTITUTE(ds_salaries!C18,"MI","Junior Level/ Mid"),"EN","Entry Level"),"SE","Senior Level/ Intermediate"),"EX","Executive Level/ Director")</f>
        <v>Entry Level</v>
      </c>
      <c r="D18" s="14" t="str">
        <f>SUBSTITUTE(SUBSTITUTE(SUBSTITUTE(SUBSTITUTE(ds_salaries!D18,"PT","Part Time"),"FT","Full Time"),"CT","Contract"),"FL","Freelance")</f>
        <v>Full Time</v>
      </c>
      <c r="E18" s="14" t="s">
        <v>43</v>
      </c>
      <c r="F18" s="14">
        <v>4450000</v>
      </c>
      <c r="G18" s="14" t="s">
        <v>44</v>
      </c>
      <c r="H18" s="14">
        <v>41689</v>
      </c>
      <c r="I18" s="14" t="s">
        <v>20</v>
      </c>
      <c r="J18" s="14">
        <v>100</v>
      </c>
      <c r="K18" s="14" t="s">
        <v>20</v>
      </c>
      <c r="L18" s="19" t="str">
        <f>SUBSTITUTE(SUBSTITUTE(SUBSTITUTE(ds_salaries!L18,"L","Large"),"S","Small"),"M","Medium")</f>
        <v>Small</v>
      </c>
      <c r="M18" s="14" t="str">
        <f>IF(Table22[[#This Row],[Remote Ratio]]=0,"No remote",IF(Table22[[#This Row],[Remote Ratio]]=50,"Partially remote","Fully Remote"))</f>
        <v>Fully Remote</v>
      </c>
    </row>
    <row r="19" spans="1:13" hidden="1" x14ac:dyDescent="0.25">
      <c r="A19" s="18">
        <v>17</v>
      </c>
      <c r="B19" s="13">
        <v>2020</v>
      </c>
      <c r="C19" s="13" t="str">
        <f>SUBSTITUTE(SUBSTITUTE(SUBSTITUTE(SUBSTITUTE(ds_salaries!C19,"MI","Junior Level/ Mid"),"EN","Entry Level"),"SE","Senior Level/ Intermediate"),"EX","Executive Level/ Director")</f>
        <v>Senior Level/ Intermediate</v>
      </c>
      <c r="D19" s="14" t="str">
        <f>SUBSTITUTE(SUBSTITUTE(SUBSTITUTE(SUBSTITUTE(ds_salaries!D19,"PT","Part Time"),"FT","Full Time"),"CT","Contract"),"FL","Freelance")</f>
        <v>Full Time</v>
      </c>
      <c r="E19" s="13" t="s">
        <v>22</v>
      </c>
      <c r="F19" s="13">
        <v>100000</v>
      </c>
      <c r="G19" s="13" t="s">
        <v>14</v>
      </c>
      <c r="H19" s="13">
        <v>114047</v>
      </c>
      <c r="I19" s="13" t="s">
        <v>45</v>
      </c>
      <c r="J19" s="13">
        <v>100</v>
      </c>
      <c r="K19" s="13" t="s">
        <v>24</v>
      </c>
      <c r="L19" s="19" t="str">
        <f>SUBSTITUTE(SUBSTITUTE(SUBSTITUTE(ds_salaries!L19,"L","Large"),"S","Small"),"M","Medium")</f>
        <v>Small</v>
      </c>
      <c r="M19" s="14" t="str">
        <f>IF(Table22[[#This Row],[Remote Ratio]]=0,"No remote",IF(Table22[[#This Row],[Remote Ratio]]=50,"Partially remote","Fully Remote"))</f>
        <v>Fully Remote</v>
      </c>
    </row>
    <row r="20" spans="1:13" x14ac:dyDescent="0.25">
      <c r="A20" s="17">
        <v>18</v>
      </c>
      <c r="B20" s="14">
        <v>2020</v>
      </c>
      <c r="C20" s="13" t="str">
        <f>SUBSTITUTE(SUBSTITUTE(SUBSTITUTE(SUBSTITUTE(ds_salaries!C20,"MI","Junior Level/ Mid"),"EN","Entry Level"),"SE","Senior Level/ Intermediate"),"EX","Executive Level/ Director")</f>
        <v>Entry Level</v>
      </c>
      <c r="D20" s="14" t="str">
        <f>SUBSTITUTE(SUBSTITUTE(SUBSTITUTE(SUBSTITUTE(ds_salaries!D20,"PT","Part Time"),"FT","Full Time"),"CT","Contract"),"FL","Freelance")</f>
        <v>Full Time</v>
      </c>
      <c r="E20" s="14" t="s">
        <v>46</v>
      </c>
      <c r="F20" s="14">
        <v>423000</v>
      </c>
      <c r="G20" s="14" t="s">
        <v>39</v>
      </c>
      <c r="H20" s="14">
        <v>5707</v>
      </c>
      <c r="I20" s="14" t="s">
        <v>40</v>
      </c>
      <c r="J20" s="14">
        <v>50</v>
      </c>
      <c r="K20" s="14" t="s">
        <v>40</v>
      </c>
      <c r="L20" s="19" t="str">
        <f>SUBSTITUTE(SUBSTITUTE(SUBSTITUTE(ds_salaries!L20,"L","Large"),"S","Small"),"M","Medium")</f>
        <v>Medium</v>
      </c>
      <c r="M20" s="14" t="str">
        <f>IF(Table22[[#This Row],[Remote Ratio]]=0,"No remote",IF(Table22[[#This Row],[Remote Ratio]]=50,"Partially remote","Fully Remote"))</f>
        <v>Partially remote</v>
      </c>
    </row>
    <row r="21" spans="1:13" hidden="1" x14ac:dyDescent="0.25">
      <c r="A21" s="18">
        <v>19</v>
      </c>
      <c r="B21" s="13">
        <v>2020</v>
      </c>
      <c r="C21" s="13" t="str">
        <f>SUBSTITUTE(SUBSTITUTE(SUBSTITUTE(SUBSTITUTE(ds_salaries!C21,"MI","Junior Level/ Mid"),"EN","Entry Level"),"SE","Senior Level/ Intermediate"),"EX","Executive Level/ Director")</f>
        <v>Junior Level/ Mid</v>
      </c>
      <c r="D21" s="14" t="str">
        <f>SUBSTITUTE(SUBSTITUTE(SUBSTITUTE(SUBSTITUTE(ds_salaries!D21,"PT","Part Time"),"FT","Full Time"),"CT","Contract"),"FL","Freelance")</f>
        <v>Full Time</v>
      </c>
      <c r="E21" s="13" t="s">
        <v>36</v>
      </c>
      <c r="F21" s="13">
        <v>56000</v>
      </c>
      <c r="G21" s="13" t="s">
        <v>19</v>
      </c>
      <c r="H21" s="13">
        <v>56000</v>
      </c>
      <c r="I21" s="13" t="s">
        <v>47</v>
      </c>
      <c r="J21" s="13">
        <v>100</v>
      </c>
      <c r="K21" s="13" t="s">
        <v>29</v>
      </c>
      <c r="L21" s="19" t="str">
        <f>SUBSTITUTE(SUBSTITUTE(SUBSTITUTE(ds_salaries!L21,"L","Large"),"S","Small"),"M","Medium")</f>
        <v>Medium</v>
      </c>
      <c r="M21" s="14" t="str">
        <f>IF(Table22[[#This Row],[Remote Ratio]]=0,"No remote",IF(Table22[[#This Row],[Remote Ratio]]=50,"Partially remote","Fully Remote"))</f>
        <v>Fully Remote</v>
      </c>
    </row>
    <row r="22" spans="1:13" hidden="1" x14ac:dyDescent="0.25">
      <c r="A22" s="17">
        <v>20</v>
      </c>
      <c r="B22" s="14">
        <v>2020</v>
      </c>
      <c r="C22" s="13" t="str">
        <f>SUBSTITUTE(SUBSTITUTE(SUBSTITUTE(SUBSTITUTE(ds_salaries!C22,"MI","Junior Level/ Mid"),"EN","Entry Level"),"SE","Senior Level/ Intermediate"),"EX","Executive Level/ Director")</f>
        <v>Junior Level/ Mid</v>
      </c>
      <c r="D22" s="14" t="str">
        <f>SUBSTITUTE(SUBSTITUTE(SUBSTITUTE(SUBSTITUTE(ds_salaries!D22,"PT","Part Time"),"FT","Full Time"),"CT","Contract"),"FL","Freelance")</f>
        <v>Full Time</v>
      </c>
      <c r="E22" s="14" t="s">
        <v>28</v>
      </c>
      <c r="F22" s="14">
        <v>299000</v>
      </c>
      <c r="G22" s="14" t="s">
        <v>48</v>
      </c>
      <c r="H22" s="14">
        <v>43331</v>
      </c>
      <c r="I22" s="14" t="s">
        <v>49</v>
      </c>
      <c r="J22" s="14">
        <v>0</v>
      </c>
      <c r="K22" s="14" t="s">
        <v>49</v>
      </c>
      <c r="L22" s="19" t="str">
        <f>SUBSTITUTE(SUBSTITUTE(SUBSTITUTE(ds_salaries!L22,"L","Large"),"S","Small"),"M","Medium")</f>
        <v>Medium</v>
      </c>
      <c r="M22" s="14" t="str">
        <f>IF(Table22[[#This Row],[Remote Ratio]]=0,"No remote",IF(Table22[[#This Row],[Remote Ratio]]=50,"Partially remote","Fully Remote"))</f>
        <v>No remote</v>
      </c>
    </row>
    <row r="23" spans="1:13" hidden="1" x14ac:dyDescent="0.25">
      <c r="A23" s="18">
        <v>21</v>
      </c>
      <c r="B23" s="13">
        <v>2020</v>
      </c>
      <c r="C23" s="13" t="str">
        <f>SUBSTITUTE(SUBSTITUTE(SUBSTITUTE(SUBSTITUTE(ds_salaries!C23,"MI","Junior Level/ Mid"),"EN","Entry Level"),"SE","Senior Level/ Intermediate"),"EX","Executive Level/ Director")</f>
        <v>Junior Level/ Mid</v>
      </c>
      <c r="D23" s="14" t="str">
        <f>SUBSTITUTE(SUBSTITUTE(SUBSTITUTE(SUBSTITUTE(ds_salaries!D23,"PT","Part Time"),"FT","Full Time"),"CT","Contract"),"FL","Freelance")</f>
        <v>Full Time</v>
      </c>
      <c r="E23" s="13" t="s">
        <v>26</v>
      </c>
      <c r="F23" s="13">
        <v>450000</v>
      </c>
      <c r="G23" s="13" t="s">
        <v>39</v>
      </c>
      <c r="H23" s="13">
        <v>6072</v>
      </c>
      <c r="I23" s="13" t="s">
        <v>40</v>
      </c>
      <c r="J23" s="13">
        <v>100</v>
      </c>
      <c r="K23" s="13" t="s">
        <v>40</v>
      </c>
      <c r="L23" s="19" t="str">
        <f>SUBSTITUTE(SUBSTITUTE(SUBSTITUTE(ds_salaries!L23,"L","Large"),"S","Small"),"M","Medium")</f>
        <v>Large</v>
      </c>
      <c r="M23" s="14" t="str">
        <f>IF(Table22[[#This Row],[Remote Ratio]]=0,"No remote",IF(Table22[[#This Row],[Remote Ratio]]=50,"Partially remote","Fully Remote"))</f>
        <v>Fully Remote</v>
      </c>
    </row>
    <row r="24" spans="1:13" x14ac:dyDescent="0.25">
      <c r="A24" s="17">
        <v>22</v>
      </c>
      <c r="B24" s="14">
        <v>2020</v>
      </c>
      <c r="C24" s="13" t="str">
        <f>SUBSTITUTE(SUBSTITUTE(SUBSTITUTE(SUBSTITUTE(ds_salaries!C24,"MI","Junior Level/ Mid"),"EN","Entry Level"),"SE","Senior Level/ Intermediate"),"EX","Executive Level/ Director")</f>
        <v>Senior Level/ Intermediate</v>
      </c>
      <c r="D24" s="14" t="str">
        <f>SUBSTITUTE(SUBSTITUTE(SUBSTITUTE(SUBSTITUTE(ds_salaries!D24,"PT","Part Time"),"FT","Full Time"),"CT","Contract"),"FL","Freelance")</f>
        <v>Full Time</v>
      </c>
      <c r="E24" s="14" t="s">
        <v>43</v>
      </c>
      <c r="F24" s="14">
        <v>42000</v>
      </c>
      <c r="G24" s="14" t="s">
        <v>14</v>
      </c>
      <c r="H24" s="14">
        <v>47899</v>
      </c>
      <c r="I24" s="14" t="s">
        <v>50</v>
      </c>
      <c r="J24" s="14">
        <v>50</v>
      </c>
      <c r="K24" s="14" t="s">
        <v>50</v>
      </c>
      <c r="L24" s="19" t="str">
        <f>SUBSTITUTE(SUBSTITUTE(SUBSTITUTE(ds_salaries!L24,"L","Large"),"S","Small"),"M","Medium")</f>
        <v>Large</v>
      </c>
      <c r="M24" s="14" t="str">
        <f>IF(Table22[[#This Row],[Remote Ratio]]=0,"No remote",IF(Table22[[#This Row],[Remote Ratio]]=50,"Partially remote","Fully Remote"))</f>
        <v>Partially remote</v>
      </c>
    </row>
    <row r="25" spans="1:13" hidden="1" x14ac:dyDescent="0.25">
      <c r="A25" s="18">
        <v>23</v>
      </c>
      <c r="B25" s="13">
        <v>2020</v>
      </c>
      <c r="C25" s="13" t="str">
        <f>SUBSTITUTE(SUBSTITUTE(SUBSTITUTE(SUBSTITUTE(ds_salaries!C25,"MI","Junior Level/ Mid"),"EN","Entry Level"),"SE","Senior Level/ Intermediate"),"EX","Executive Level/ Director")</f>
        <v>Junior Level/ Mid</v>
      </c>
      <c r="D25" s="14" t="str">
        <f>SUBSTITUTE(SUBSTITUTE(SUBSTITUTE(SUBSTITUTE(ds_salaries!D25,"PT","Part Time"),"FT","Full Time"),"CT","Contract"),"FL","Freelance")</f>
        <v>Full Time</v>
      </c>
      <c r="E25" s="13" t="s">
        <v>51</v>
      </c>
      <c r="F25" s="13">
        <v>98000</v>
      </c>
      <c r="G25" s="13" t="s">
        <v>19</v>
      </c>
      <c r="H25" s="13">
        <v>98000</v>
      </c>
      <c r="I25" s="13" t="s">
        <v>29</v>
      </c>
      <c r="J25" s="13">
        <v>0</v>
      </c>
      <c r="K25" s="13" t="s">
        <v>29</v>
      </c>
      <c r="L25" s="19" t="str">
        <f>SUBSTITUTE(SUBSTITUTE(SUBSTITUTE(ds_salaries!L25,"L","Large"),"S","Small"),"M","Medium")</f>
        <v>Medium</v>
      </c>
      <c r="M25" s="14" t="str">
        <f>IF(Table22[[#This Row],[Remote Ratio]]=0,"No remote",IF(Table22[[#This Row],[Remote Ratio]]=50,"Partially remote","Fully Remote"))</f>
        <v>No remote</v>
      </c>
    </row>
    <row r="26" spans="1:13" hidden="1" x14ac:dyDescent="0.25">
      <c r="A26" s="17">
        <v>24</v>
      </c>
      <c r="B26" s="14">
        <v>2020</v>
      </c>
      <c r="C26" s="13" t="str">
        <f>SUBSTITUTE(SUBSTITUTE(SUBSTITUTE(SUBSTITUTE(ds_salaries!C26,"MI","Junior Level/ Mid"),"EN","Entry Level"),"SE","Senior Level/ Intermediate"),"EX","Executive Level/ Director")</f>
        <v>Junior Level/ Mid</v>
      </c>
      <c r="D26" s="14" t="str">
        <f>SUBSTITUTE(SUBSTITUTE(SUBSTITUTE(SUBSTITUTE(ds_salaries!D26,"PT","Part Time"),"FT","Full Time"),"CT","Contract"),"FL","Freelance")</f>
        <v>Full Time</v>
      </c>
      <c r="E26" s="14" t="s">
        <v>32</v>
      </c>
      <c r="F26" s="14">
        <v>115000</v>
      </c>
      <c r="G26" s="14" t="s">
        <v>19</v>
      </c>
      <c r="H26" s="14">
        <v>115000</v>
      </c>
      <c r="I26" s="14" t="s">
        <v>52</v>
      </c>
      <c r="J26" s="14">
        <v>0</v>
      </c>
      <c r="K26" s="14" t="s">
        <v>52</v>
      </c>
      <c r="L26" s="19" t="str">
        <f>SUBSTITUTE(SUBSTITUTE(SUBSTITUTE(ds_salaries!L26,"L","Large"),"S","Small"),"M","Medium")</f>
        <v>Large</v>
      </c>
      <c r="M26" s="14" t="str">
        <f>IF(Table22[[#This Row],[Remote Ratio]]=0,"No remote",IF(Table22[[#This Row],[Remote Ratio]]=50,"Partially remote","Fully Remote"))</f>
        <v>No remote</v>
      </c>
    </row>
    <row r="27" spans="1:13" hidden="1" x14ac:dyDescent="0.25">
      <c r="A27" s="18">
        <v>25</v>
      </c>
      <c r="B27" s="13">
        <v>2020</v>
      </c>
      <c r="C27" s="13" t="str">
        <f>SUBSTITUTE(SUBSTITUTE(SUBSTITUTE(SUBSTITUTE(ds_salaries!C27,"MI","Junior Level/ Mid"),"EN","Entry Level"),"SE","Senior Level/ Intermediate"),"EX","Executive Level/ Director")</f>
        <v>Executive Level/ Director</v>
      </c>
      <c r="D27" s="14" t="str">
        <f>SUBSTITUTE(SUBSTITUTE(SUBSTITUTE(SUBSTITUTE(ds_salaries!D27,"PT","Part Time"),"FT","Full Time"),"CT","Contract"),"FL","Freelance")</f>
        <v>Full Time</v>
      </c>
      <c r="E27" s="13" t="s">
        <v>54</v>
      </c>
      <c r="F27" s="13">
        <v>325000</v>
      </c>
      <c r="G27" s="13" t="s">
        <v>19</v>
      </c>
      <c r="H27" s="13">
        <v>325000</v>
      </c>
      <c r="I27" s="13" t="s">
        <v>29</v>
      </c>
      <c r="J27" s="13">
        <v>100</v>
      </c>
      <c r="K27" s="13" t="s">
        <v>29</v>
      </c>
      <c r="L27" s="19" t="str">
        <f>SUBSTITUTE(SUBSTITUTE(SUBSTITUTE(ds_salaries!L27,"L","Large"),"S","Small"),"M","Medium")</f>
        <v>Large</v>
      </c>
      <c r="M27" s="14" t="str">
        <f>IF(Table22[[#This Row],[Remote Ratio]]=0,"No remote",IF(Table22[[#This Row],[Remote Ratio]]=50,"Partially remote","Fully Remote"))</f>
        <v>Fully Remote</v>
      </c>
    </row>
    <row r="28" spans="1:13" x14ac:dyDescent="0.25">
      <c r="A28" s="17">
        <v>26</v>
      </c>
      <c r="B28" s="14">
        <v>2020</v>
      </c>
      <c r="C28" s="13" t="str">
        <f>SUBSTITUTE(SUBSTITUTE(SUBSTITUTE(SUBSTITUTE(ds_salaries!C28,"MI","Junior Level/ Mid"),"EN","Entry Level"),"SE","Senior Level/ Intermediate"),"EX","Executive Level/ Director")</f>
        <v>Entry Level</v>
      </c>
      <c r="D28" s="14" t="str">
        <f>SUBSTITUTE(SUBSTITUTE(SUBSTITUTE(SUBSTITUTE(ds_salaries!D28,"PT","Part Time"),"FT","Full Time"),"CT","Contract"),"FL","Freelance")</f>
        <v>Full Time</v>
      </c>
      <c r="E28" s="14" t="s">
        <v>55</v>
      </c>
      <c r="F28" s="14">
        <v>42000</v>
      </c>
      <c r="G28" s="14" t="s">
        <v>19</v>
      </c>
      <c r="H28" s="14">
        <v>42000</v>
      </c>
      <c r="I28" s="14" t="s">
        <v>56</v>
      </c>
      <c r="J28" s="14">
        <v>50</v>
      </c>
      <c r="K28" s="14" t="s">
        <v>56</v>
      </c>
      <c r="L28" s="19" t="str">
        <f>SUBSTITUTE(SUBSTITUTE(SUBSTITUTE(ds_salaries!L28,"L","Large"),"S","Small"),"M","Medium")</f>
        <v>Large</v>
      </c>
      <c r="M28" s="14" t="str">
        <f>IF(Table22[[#This Row],[Remote Ratio]]=0,"No remote",IF(Table22[[#This Row],[Remote Ratio]]=50,"Partially remote","Fully Remote"))</f>
        <v>Partially remote</v>
      </c>
    </row>
    <row r="29" spans="1:13" hidden="1" x14ac:dyDescent="0.25">
      <c r="A29" s="18">
        <v>27</v>
      </c>
      <c r="B29" s="13">
        <v>2020</v>
      </c>
      <c r="C29" s="13" t="str">
        <f>SUBSTITUTE(SUBSTITUTE(SUBSTITUTE(SUBSTITUTE(ds_salaries!C29,"MI","Junior Level/ Mid"),"EN","Entry Level"),"SE","Senior Level/ Intermediate"),"EX","Executive Level/ Director")</f>
        <v>Senior Level/ Intermediate</v>
      </c>
      <c r="D29" s="14" t="str">
        <f>SUBSTITUTE(SUBSTITUTE(SUBSTITUTE(SUBSTITUTE(ds_salaries!D29,"PT","Part Time"),"FT","Full Time"),"CT","Contract"),"FL","Freelance")</f>
        <v>Full Time</v>
      </c>
      <c r="E29" s="13" t="s">
        <v>43</v>
      </c>
      <c r="F29" s="13">
        <v>720000</v>
      </c>
      <c r="G29" s="13" t="s">
        <v>57</v>
      </c>
      <c r="H29" s="13">
        <v>33511</v>
      </c>
      <c r="I29" s="13" t="s">
        <v>58</v>
      </c>
      <c r="J29" s="13">
        <v>0</v>
      </c>
      <c r="K29" s="13" t="s">
        <v>58</v>
      </c>
      <c r="L29" s="19" t="str">
        <f>SUBSTITUTE(SUBSTITUTE(SUBSTITUTE(ds_salaries!L29,"L","Large"),"S","Small"),"M","Medium")</f>
        <v>Small</v>
      </c>
      <c r="M29" s="14" t="str">
        <f>IF(Table22[[#This Row],[Remote Ratio]]=0,"No remote",IF(Table22[[#This Row],[Remote Ratio]]=50,"Partially remote","Fully Remote"))</f>
        <v>No remote</v>
      </c>
    </row>
    <row r="30" spans="1:13" hidden="1" x14ac:dyDescent="0.25">
      <c r="A30" s="17">
        <v>28</v>
      </c>
      <c r="B30" s="14">
        <v>2020</v>
      </c>
      <c r="C30" s="13" t="str">
        <f>SUBSTITUTE(SUBSTITUTE(SUBSTITUTE(SUBSTITUTE(ds_salaries!C30,"MI","Junior Level/ Mid"),"EN","Entry Level"),"SE","Senior Level/ Intermediate"),"EX","Executive Level/ Director")</f>
        <v>Entry Level</v>
      </c>
      <c r="D30" s="14" t="str">
        <f>SUBSTITUTE(SUBSTITUTE(SUBSTITUTE(SUBSTITUTE(ds_salaries!D30,"PT","Part Time"),"FT","Full Time"),"CT","Contract"),"FL","Freelance")</f>
        <v>Contract</v>
      </c>
      <c r="E30" s="14" t="s">
        <v>35</v>
      </c>
      <c r="F30" s="14">
        <v>100000</v>
      </c>
      <c r="G30" s="14" t="s">
        <v>19</v>
      </c>
      <c r="H30" s="14">
        <v>100000</v>
      </c>
      <c r="I30" s="14" t="s">
        <v>29</v>
      </c>
      <c r="J30" s="14">
        <v>100</v>
      </c>
      <c r="K30" s="14" t="s">
        <v>29</v>
      </c>
      <c r="L30" s="19" t="str">
        <f>SUBSTITUTE(SUBSTITUTE(SUBSTITUTE(ds_salaries!L30,"L","Large"),"S","Small"),"M","Medium")</f>
        <v>Large</v>
      </c>
      <c r="M30" s="14" t="str">
        <f>IF(Table22[[#This Row],[Remote Ratio]]=0,"No remote",IF(Table22[[#This Row],[Remote Ratio]]=50,"Partially remote","Fully Remote"))</f>
        <v>Fully Remote</v>
      </c>
    </row>
    <row r="31" spans="1:13" x14ac:dyDescent="0.25">
      <c r="A31" s="18">
        <v>29</v>
      </c>
      <c r="B31" s="13">
        <v>2020</v>
      </c>
      <c r="C31" s="13" t="str">
        <f>SUBSTITUTE(SUBSTITUTE(SUBSTITUTE(SUBSTITUTE(ds_salaries!C31,"MI","Junior Level/ Mid"),"EN","Entry Level"),"SE","Senior Level/ Intermediate"),"EX","Executive Level/ Director")</f>
        <v>Senior Level/ Intermediate</v>
      </c>
      <c r="D31" s="14" t="str">
        <f>SUBSTITUTE(SUBSTITUTE(SUBSTITUTE(SUBSTITUTE(ds_salaries!D31,"PT","Part Time"),"FT","Full Time"),"CT","Contract"),"FL","Freelance")</f>
        <v>Full Time</v>
      </c>
      <c r="E31" s="13" t="s">
        <v>60</v>
      </c>
      <c r="F31" s="13">
        <v>157000</v>
      </c>
      <c r="G31" s="13" t="s">
        <v>61</v>
      </c>
      <c r="H31" s="13">
        <v>117104</v>
      </c>
      <c r="I31" s="13" t="s">
        <v>62</v>
      </c>
      <c r="J31" s="13">
        <v>50</v>
      </c>
      <c r="K31" s="13" t="s">
        <v>62</v>
      </c>
      <c r="L31" s="19" t="str">
        <f>SUBSTITUTE(SUBSTITUTE(SUBSTITUTE(ds_salaries!L31,"L","Large"),"S","Small"),"M","Medium")</f>
        <v>Large</v>
      </c>
      <c r="M31" s="14" t="str">
        <f>IF(Table22[[#This Row],[Remote Ratio]]=0,"No remote",IF(Table22[[#This Row],[Remote Ratio]]=50,"Partially remote","Fully Remote"))</f>
        <v>Partially remote</v>
      </c>
    </row>
    <row r="32" spans="1:13" hidden="1" x14ac:dyDescent="0.25">
      <c r="A32" s="17">
        <v>30</v>
      </c>
      <c r="B32" s="14">
        <v>2020</v>
      </c>
      <c r="C32" s="13" t="str">
        <f>SUBSTITUTE(SUBSTITUTE(SUBSTITUTE(SUBSTITUTE(ds_salaries!C32,"MI","Junior Level/ Mid"),"EN","Entry Level"),"SE","Senior Level/ Intermediate"),"EX","Executive Level/ Director")</f>
        <v>Junior Level/ Mid</v>
      </c>
      <c r="D32" s="14" t="str">
        <f>SUBSTITUTE(SUBSTITUTE(SUBSTITUTE(SUBSTITUTE(ds_salaries!D32,"PT","Part Time"),"FT","Full Time"),"CT","Contract"),"FL","Freelance")</f>
        <v>Full Time</v>
      </c>
      <c r="E32" s="14" t="s">
        <v>63</v>
      </c>
      <c r="F32" s="14">
        <v>51999</v>
      </c>
      <c r="G32" s="14" t="s">
        <v>14</v>
      </c>
      <c r="H32" s="14">
        <v>59303</v>
      </c>
      <c r="I32" s="14" t="s">
        <v>15</v>
      </c>
      <c r="J32" s="14">
        <v>100</v>
      </c>
      <c r="K32" s="14" t="s">
        <v>15</v>
      </c>
      <c r="L32" s="19" t="str">
        <f>SUBSTITUTE(SUBSTITUTE(SUBSTITUTE(ds_salaries!L32,"L","Large"),"S","Small"),"M","Medium")</f>
        <v>Small</v>
      </c>
      <c r="M32" s="14" t="str">
        <f>IF(Table22[[#This Row],[Remote Ratio]]=0,"No remote",IF(Table22[[#This Row],[Remote Ratio]]=50,"Partially remote","Fully Remote"))</f>
        <v>Fully Remote</v>
      </c>
    </row>
    <row r="33" spans="1:13" hidden="1" x14ac:dyDescent="0.25">
      <c r="A33" s="18">
        <v>31</v>
      </c>
      <c r="B33" s="13">
        <v>2020</v>
      </c>
      <c r="C33" s="13" t="str">
        <f>SUBSTITUTE(SUBSTITUTE(SUBSTITUTE(SUBSTITUTE(ds_salaries!C33,"MI","Junior Level/ Mid"),"EN","Entry Level"),"SE","Senior Level/ Intermediate"),"EX","Executive Level/ Director")</f>
        <v>Entry Level</v>
      </c>
      <c r="D33" s="14" t="str">
        <f>SUBSTITUTE(SUBSTITUTE(SUBSTITUTE(SUBSTITUTE(ds_salaries!D33,"PT","Part Time"),"FT","Full Time"),"CT","Contract"),"FL","Freelance")</f>
        <v>Full Time</v>
      </c>
      <c r="E33" s="13" t="s">
        <v>22</v>
      </c>
      <c r="F33" s="13">
        <v>70000</v>
      </c>
      <c r="G33" s="13" t="s">
        <v>19</v>
      </c>
      <c r="H33" s="13">
        <v>70000</v>
      </c>
      <c r="I33" s="13" t="s">
        <v>29</v>
      </c>
      <c r="J33" s="13">
        <v>100</v>
      </c>
      <c r="K33" s="13" t="s">
        <v>29</v>
      </c>
      <c r="L33" s="19" t="str">
        <f>SUBSTITUTE(SUBSTITUTE(SUBSTITUTE(ds_salaries!L33,"L","Large"),"S","Small"),"M","Medium")</f>
        <v>Large</v>
      </c>
      <c r="M33" s="14" t="str">
        <f>IF(Table22[[#This Row],[Remote Ratio]]=0,"No remote",IF(Table22[[#This Row],[Remote Ratio]]=50,"Partially remote","Fully Remote"))</f>
        <v>Fully Remote</v>
      </c>
    </row>
    <row r="34" spans="1:13" hidden="1" x14ac:dyDescent="0.25">
      <c r="A34" s="17">
        <v>32</v>
      </c>
      <c r="B34" s="14">
        <v>2020</v>
      </c>
      <c r="C34" s="13" t="str">
        <f>SUBSTITUTE(SUBSTITUTE(SUBSTITUTE(SUBSTITUTE(ds_salaries!C34,"MI","Junior Level/ Mid"),"EN","Entry Level"),"SE","Senior Level/ Intermediate"),"EX","Executive Level/ Director")</f>
        <v>Senior Level/ Intermediate</v>
      </c>
      <c r="D34" s="14" t="str">
        <f>SUBSTITUTE(SUBSTITUTE(SUBSTITUTE(SUBSTITUTE(ds_salaries!D34,"PT","Part Time"),"FT","Full Time"),"CT","Contract"),"FL","Freelance")</f>
        <v>Full Time</v>
      </c>
      <c r="E34" s="14" t="s">
        <v>13</v>
      </c>
      <c r="F34" s="14">
        <v>60000</v>
      </c>
      <c r="G34" s="14" t="s">
        <v>14</v>
      </c>
      <c r="H34" s="14">
        <v>68428</v>
      </c>
      <c r="I34" s="14" t="s">
        <v>50</v>
      </c>
      <c r="J34" s="14">
        <v>100</v>
      </c>
      <c r="K34" s="14" t="s">
        <v>29</v>
      </c>
      <c r="L34" s="19" t="str">
        <f>SUBSTITUTE(SUBSTITUTE(SUBSTITUTE(ds_salaries!L34,"L","Large"),"S","Small"),"M","Medium")</f>
        <v>Large</v>
      </c>
      <c r="M34" s="14" t="str">
        <f>IF(Table22[[#This Row],[Remote Ratio]]=0,"No remote",IF(Table22[[#This Row],[Remote Ratio]]=50,"Partially remote","Fully Remote"))</f>
        <v>Fully Remote</v>
      </c>
    </row>
    <row r="35" spans="1:13" hidden="1" x14ac:dyDescent="0.25">
      <c r="A35" s="18">
        <v>33</v>
      </c>
      <c r="B35" s="13">
        <v>2020</v>
      </c>
      <c r="C35" s="13" t="str">
        <f>SUBSTITUTE(SUBSTITUTE(SUBSTITUTE(SUBSTITUTE(ds_salaries!C35,"MI","Junior Level/ Mid"),"EN","Entry Level"),"SE","Senior Level/ Intermediate"),"EX","Executive Level/ Director")</f>
        <v>Junior Level/ Mid</v>
      </c>
      <c r="D35" s="14" t="str">
        <f>SUBSTITUTE(SUBSTITUTE(SUBSTITUTE(SUBSTITUTE(ds_salaries!D35,"PT","Part Time"),"FT","Full Time"),"CT","Contract"),"FL","Freelance")</f>
        <v>Full Time</v>
      </c>
      <c r="E35" s="13" t="s">
        <v>55</v>
      </c>
      <c r="F35" s="13">
        <v>450000</v>
      </c>
      <c r="G35" s="13" t="s">
        <v>19</v>
      </c>
      <c r="H35" s="13">
        <v>450000</v>
      </c>
      <c r="I35" s="13" t="s">
        <v>29</v>
      </c>
      <c r="J35" s="13">
        <v>0</v>
      </c>
      <c r="K35" s="13" t="s">
        <v>29</v>
      </c>
      <c r="L35" s="19" t="str">
        <f>SUBSTITUTE(SUBSTITUTE(SUBSTITUTE(ds_salaries!L35,"L","Large"),"S","Small"),"M","Medium")</f>
        <v>Medium</v>
      </c>
      <c r="M35" s="14" t="str">
        <f>IF(Table22[[#This Row],[Remote Ratio]]=0,"No remote",IF(Table22[[#This Row],[Remote Ratio]]=50,"Partially remote","Fully Remote"))</f>
        <v>No remote</v>
      </c>
    </row>
    <row r="36" spans="1:13" x14ac:dyDescent="0.25">
      <c r="A36" s="17">
        <v>34</v>
      </c>
      <c r="B36" s="14">
        <v>2020</v>
      </c>
      <c r="C36" s="13" t="str">
        <f>SUBSTITUTE(SUBSTITUTE(SUBSTITUTE(SUBSTITUTE(ds_salaries!C36,"MI","Junior Level/ Mid"),"EN","Entry Level"),"SE","Senior Level/ Intermediate"),"EX","Executive Level/ Director")</f>
        <v>Junior Level/ Mid</v>
      </c>
      <c r="D36" s="14" t="str">
        <f>SUBSTITUTE(SUBSTITUTE(SUBSTITUTE(SUBSTITUTE(ds_salaries!D36,"PT","Part Time"),"FT","Full Time"),"CT","Contract"),"FL","Freelance")</f>
        <v>Full Time</v>
      </c>
      <c r="E36" s="14" t="s">
        <v>31</v>
      </c>
      <c r="F36" s="14">
        <v>41000</v>
      </c>
      <c r="G36" s="14" t="s">
        <v>14</v>
      </c>
      <c r="H36" s="14">
        <v>46759</v>
      </c>
      <c r="I36" s="14" t="s">
        <v>38</v>
      </c>
      <c r="J36" s="14">
        <v>50</v>
      </c>
      <c r="K36" s="14" t="s">
        <v>38</v>
      </c>
      <c r="L36" s="19" t="str">
        <f>SUBSTITUTE(SUBSTITUTE(SUBSTITUTE(ds_salaries!L36,"L","Large"),"S","Small"),"M","Medium")</f>
        <v>Large</v>
      </c>
      <c r="M36" s="14" t="str">
        <f>IF(Table22[[#This Row],[Remote Ratio]]=0,"No remote",IF(Table22[[#This Row],[Remote Ratio]]=50,"Partially remote","Fully Remote"))</f>
        <v>Partially remote</v>
      </c>
    </row>
    <row r="37" spans="1:13" x14ac:dyDescent="0.25">
      <c r="A37" s="18">
        <v>35</v>
      </c>
      <c r="B37" s="13">
        <v>2020</v>
      </c>
      <c r="C37" s="13" t="str">
        <f>SUBSTITUTE(SUBSTITUTE(SUBSTITUTE(SUBSTITUTE(ds_salaries!C37,"MI","Junior Level/ Mid"),"EN","Entry Level"),"SE","Senior Level/ Intermediate"),"EX","Executive Level/ Director")</f>
        <v>Junior Level/ Mid</v>
      </c>
      <c r="D37" s="14" t="str">
        <f>SUBSTITUTE(SUBSTITUTE(SUBSTITUTE(SUBSTITUTE(ds_salaries!D37,"PT","Part Time"),"FT","Full Time"),"CT","Contract"),"FL","Freelance")</f>
        <v>Full Time</v>
      </c>
      <c r="E37" s="13" t="s">
        <v>43</v>
      </c>
      <c r="F37" s="13">
        <v>65000</v>
      </c>
      <c r="G37" s="13" t="s">
        <v>14</v>
      </c>
      <c r="H37" s="13">
        <v>74130</v>
      </c>
      <c r="I37" s="13" t="s">
        <v>64</v>
      </c>
      <c r="J37" s="13">
        <v>50</v>
      </c>
      <c r="K37" s="13" t="s">
        <v>64</v>
      </c>
      <c r="L37" s="19" t="str">
        <f>SUBSTITUTE(SUBSTITUTE(SUBSTITUTE(ds_salaries!L37,"L","Large"),"S","Small"),"M","Medium")</f>
        <v>Large</v>
      </c>
      <c r="M37" s="14" t="str">
        <f>IF(Table22[[#This Row],[Remote Ratio]]=0,"No remote",IF(Table22[[#This Row],[Remote Ratio]]=50,"Partially remote","Fully Remote"))</f>
        <v>Partially remote</v>
      </c>
    </row>
    <row r="38" spans="1:13" hidden="1" x14ac:dyDescent="0.25">
      <c r="A38" s="17">
        <v>36</v>
      </c>
      <c r="B38" s="14">
        <v>2020</v>
      </c>
      <c r="C38" s="13" t="str">
        <f>SUBSTITUTE(SUBSTITUTE(SUBSTITUTE(SUBSTITUTE(ds_salaries!C38,"MI","Junior Level/ Mid"),"EN","Entry Level"),"SE","Senior Level/ Intermediate"),"EX","Executive Level/ Director")</f>
        <v>Junior Level/ Mid</v>
      </c>
      <c r="D38" s="14" t="str">
        <f>SUBSTITUTE(SUBSTITUTE(SUBSTITUTE(SUBSTITUTE(ds_salaries!D38,"PT","Part Time"),"FT","Full Time"),"CT","Contract"),"FL","Freelance")</f>
        <v>Full Time</v>
      </c>
      <c r="E38" s="14" t="s">
        <v>46</v>
      </c>
      <c r="F38" s="14">
        <v>103000</v>
      </c>
      <c r="G38" s="14" t="s">
        <v>19</v>
      </c>
      <c r="H38" s="14">
        <v>103000</v>
      </c>
      <c r="I38" s="14" t="s">
        <v>29</v>
      </c>
      <c r="J38" s="14">
        <v>100</v>
      </c>
      <c r="K38" s="14" t="s">
        <v>29</v>
      </c>
      <c r="L38" s="19" t="str">
        <f>SUBSTITUTE(SUBSTITUTE(SUBSTITUTE(ds_salaries!L38,"L","Large"),"S","Small"),"M","Medium")</f>
        <v>Large</v>
      </c>
      <c r="M38" s="14" t="str">
        <f>IF(Table22[[#This Row],[Remote Ratio]]=0,"No remote",IF(Table22[[#This Row],[Remote Ratio]]=50,"Partially remote","Fully Remote"))</f>
        <v>Fully Remote</v>
      </c>
    </row>
    <row r="39" spans="1:13" x14ac:dyDescent="0.25">
      <c r="A39" s="18">
        <v>37</v>
      </c>
      <c r="B39" s="13">
        <v>2020</v>
      </c>
      <c r="C39" s="13" t="str">
        <f>SUBSTITUTE(SUBSTITUTE(SUBSTITUTE(SUBSTITUTE(ds_salaries!C39,"MI","Junior Level/ Mid"),"EN","Entry Level"),"SE","Senior Level/ Intermediate"),"EX","Executive Level/ Director")</f>
        <v>Entry Level</v>
      </c>
      <c r="D39" s="14" t="str">
        <f>SUBSTITUTE(SUBSTITUTE(SUBSTITUTE(SUBSTITUTE(ds_salaries!D39,"PT","Part Time"),"FT","Full Time"),"CT","Contract"),"FL","Freelance")</f>
        <v>Full Time</v>
      </c>
      <c r="E39" s="13" t="s">
        <v>28</v>
      </c>
      <c r="F39" s="13">
        <v>250000</v>
      </c>
      <c r="G39" s="13" t="s">
        <v>19</v>
      </c>
      <c r="H39" s="13">
        <v>250000</v>
      </c>
      <c r="I39" s="13" t="s">
        <v>29</v>
      </c>
      <c r="J39" s="13">
        <v>50</v>
      </c>
      <c r="K39" s="13" t="s">
        <v>29</v>
      </c>
      <c r="L39" s="19" t="str">
        <f>SUBSTITUTE(SUBSTITUTE(SUBSTITUTE(ds_salaries!L39,"L","Large"),"S","Small"),"M","Medium")</f>
        <v>Large</v>
      </c>
      <c r="M39" s="14" t="str">
        <f>IF(Table22[[#This Row],[Remote Ratio]]=0,"No remote",IF(Table22[[#This Row],[Remote Ratio]]=50,"Partially remote","Fully Remote"))</f>
        <v>Partially remote</v>
      </c>
    </row>
    <row r="40" spans="1:13" hidden="1" x14ac:dyDescent="0.25">
      <c r="A40" s="17">
        <v>38</v>
      </c>
      <c r="B40" s="14">
        <v>2020</v>
      </c>
      <c r="C40" s="13" t="str">
        <f>SUBSTITUTE(SUBSTITUTE(SUBSTITUTE(SUBSTITUTE(ds_salaries!C40,"MI","Junior Level/ Mid"),"EN","Entry Level"),"SE","Senior Level/ Intermediate"),"EX","Executive Level/ Director")</f>
        <v>Entry Level</v>
      </c>
      <c r="D40" s="14" t="str">
        <f>SUBSTITUTE(SUBSTITUTE(SUBSTITUTE(SUBSTITUTE(ds_salaries!D40,"PT","Part Time"),"FT","Full Time"),"CT","Contract"),"FL","Freelance")</f>
        <v>Full Time</v>
      </c>
      <c r="E40" s="14" t="s">
        <v>31</v>
      </c>
      <c r="F40" s="14">
        <v>10000</v>
      </c>
      <c r="G40" s="14" t="s">
        <v>19</v>
      </c>
      <c r="H40" s="14">
        <v>10000</v>
      </c>
      <c r="I40" s="14" t="s">
        <v>65</v>
      </c>
      <c r="J40" s="14">
        <v>100</v>
      </c>
      <c r="K40" s="14" t="s">
        <v>65</v>
      </c>
      <c r="L40" s="19" t="str">
        <f>SUBSTITUTE(SUBSTITUTE(SUBSTITUTE(ds_salaries!L40,"L","Large"),"S","Small"),"M","Medium")</f>
        <v>Small</v>
      </c>
      <c r="M40" s="14" t="str">
        <f>IF(Table22[[#This Row],[Remote Ratio]]=0,"No remote",IF(Table22[[#This Row],[Remote Ratio]]=50,"Partially remote","Fully Remote"))</f>
        <v>Fully Remote</v>
      </c>
    </row>
    <row r="41" spans="1:13" hidden="1" x14ac:dyDescent="0.25">
      <c r="A41" s="18">
        <v>39</v>
      </c>
      <c r="B41" s="13">
        <v>2020</v>
      </c>
      <c r="C41" s="13" t="str">
        <f>SUBSTITUTE(SUBSTITUTE(SUBSTITUTE(SUBSTITUTE(ds_salaries!C41,"MI","Junior Level/ Mid"),"EN","Entry Level"),"SE","Senior Level/ Intermediate"),"EX","Executive Level/ Director")</f>
        <v>Entry Level</v>
      </c>
      <c r="D41" s="14" t="str">
        <f>SUBSTITUTE(SUBSTITUTE(SUBSTITUTE(SUBSTITUTE(ds_salaries!D41,"PT","Part Time"),"FT","Full Time"),"CT","Contract"),"FL","Freelance")</f>
        <v>Full Time</v>
      </c>
      <c r="E41" s="13" t="s">
        <v>28</v>
      </c>
      <c r="F41" s="13">
        <v>138000</v>
      </c>
      <c r="G41" s="13" t="s">
        <v>19</v>
      </c>
      <c r="H41" s="13">
        <v>138000</v>
      </c>
      <c r="I41" s="13" t="s">
        <v>29</v>
      </c>
      <c r="J41" s="13">
        <v>100</v>
      </c>
      <c r="K41" s="13" t="s">
        <v>29</v>
      </c>
      <c r="L41" s="19" t="str">
        <f>SUBSTITUTE(SUBSTITUTE(SUBSTITUTE(ds_salaries!L41,"L","Large"),"S","Small"),"M","Medium")</f>
        <v>Small</v>
      </c>
      <c r="M41" s="14" t="str">
        <f>IF(Table22[[#This Row],[Remote Ratio]]=0,"No remote",IF(Table22[[#This Row],[Remote Ratio]]=50,"Partially remote","Fully Remote"))</f>
        <v>Fully Remote</v>
      </c>
    </row>
    <row r="42" spans="1:13" hidden="1" x14ac:dyDescent="0.25">
      <c r="A42" s="17">
        <v>40</v>
      </c>
      <c r="B42" s="14">
        <v>2020</v>
      </c>
      <c r="C42" s="13" t="str">
        <f>SUBSTITUTE(SUBSTITUTE(SUBSTITUTE(SUBSTITUTE(ds_salaries!C42,"MI","Junior Level/ Mid"),"EN","Entry Level"),"SE","Senior Level/ Intermediate"),"EX","Executive Level/ Director")</f>
        <v>Junior Level/ Mid</v>
      </c>
      <c r="D42" s="14" t="str">
        <f>SUBSTITUTE(SUBSTITUTE(SUBSTITUTE(SUBSTITUTE(ds_salaries!D42,"PT","Part Time"),"FT","Full Time"),"CT","Contract"),"FL","Freelance")</f>
        <v>Full Time</v>
      </c>
      <c r="E42" s="14" t="s">
        <v>13</v>
      </c>
      <c r="F42" s="14">
        <v>45760</v>
      </c>
      <c r="G42" s="14" t="s">
        <v>19</v>
      </c>
      <c r="H42" s="14">
        <v>45760</v>
      </c>
      <c r="I42" s="14" t="s">
        <v>66</v>
      </c>
      <c r="J42" s="14">
        <v>100</v>
      </c>
      <c r="K42" s="14" t="s">
        <v>29</v>
      </c>
      <c r="L42" s="19" t="str">
        <f>SUBSTITUTE(SUBSTITUTE(SUBSTITUTE(ds_salaries!L42,"L","Large"),"S","Small"),"M","Medium")</f>
        <v>Small</v>
      </c>
      <c r="M42" s="14" t="str">
        <f>IF(Table22[[#This Row],[Remote Ratio]]=0,"No remote",IF(Table22[[#This Row],[Remote Ratio]]=50,"Partially remote","Fully Remote"))</f>
        <v>Fully Remote</v>
      </c>
    </row>
    <row r="43" spans="1:13" x14ac:dyDescent="0.25">
      <c r="A43" s="18">
        <v>41</v>
      </c>
      <c r="B43" s="13">
        <v>2020</v>
      </c>
      <c r="C43" s="13" t="str">
        <f>SUBSTITUTE(SUBSTITUTE(SUBSTITUTE(SUBSTITUTE(ds_salaries!C43,"MI","Junior Level/ Mid"),"EN","Entry Level"),"SE","Senior Level/ Intermediate"),"EX","Executive Level/ Director")</f>
        <v>Executive Level/ Director</v>
      </c>
      <c r="D43" s="14" t="str">
        <f>SUBSTITUTE(SUBSTITUTE(SUBSTITUTE(SUBSTITUTE(ds_salaries!D43,"PT","Part Time"),"FT","Full Time"),"CT","Contract"),"FL","Freelance")</f>
        <v>Full Time</v>
      </c>
      <c r="E43" s="13" t="s">
        <v>63</v>
      </c>
      <c r="F43" s="13">
        <v>70000</v>
      </c>
      <c r="G43" s="13" t="s">
        <v>14</v>
      </c>
      <c r="H43" s="13">
        <v>79833</v>
      </c>
      <c r="I43" s="13" t="s">
        <v>67</v>
      </c>
      <c r="J43" s="13">
        <v>50</v>
      </c>
      <c r="K43" s="13" t="s">
        <v>67</v>
      </c>
      <c r="L43" s="19" t="str">
        <f>SUBSTITUTE(SUBSTITUTE(SUBSTITUTE(ds_salaries!L43,"L","Large"),"S","Small"),"M","Medium")</f>
        <v>Large</v>
      </c>
      <c r="M43" s="14" t="str">
        <f>IF(Table22[[#This Row],[Remote Ratio]]=0,"No remote",IF(Table22[[#This Row],[Remote Ratio]]=50,"Partially remote","Fully Remote"))</f>
        <v>Partially remote</v>
      </c>
    </row>
    <row r="44" spans="1:13" hidden="1" x14ac:dyDescent="0.25">
      <c r="A44" s="17">
        <v>42</v>
      </c>
      <c r="B44" s="14">
        <v>2020</v>
      </c>
      <c r="C44" s="13" t="str">
        <f>SUBSTITUTE(SUBSTITUTE(SUBSTITUTE(SUBSTITUTE(ds_salaries!C44,"MI","Junior Level/ Mid"),"EN","Entry Level"),"SE","Senior Level/ Intermediate"),"EX","Executive Level/ Director")</f>
        <v>Junior Level/ Mid</v>
      </c>
      <c r="D44" s="14" t="str">
        <f>SUBSTITUTE(SUBSTITUTE(SUBSTITUTE(SUBSTITUTE(ds_salaries!D44,"PT","Part Time"),"FT","Full Time"),"CT","Contract"),"FL","Freelance")</f>
        <v>Full Time</v>
      </c>
      <c r="E44" s="14" t="s">
        <v>68</v>
      </c>
      <c r="F44" s="14">
        <v>44000</v>
      </c>
      <c r="G44" s="14" t="s">
        <v>14</v>
      </c>
      <c r="H44" s="14">
        <v>50180</v>
      </c>
      <c r="I44" s="14" t="s">
        <v>47</v>
      </c>
      <c r="J44" s="14">
        <v>0</v>
      </c>
      <c r="K44" s="14" t="s">
        <v>47</v>
      </c>
      <c r="L44" s="19" t="str">
        <f>SUBSTITUTE(SUBSTITUTE(SUBSTITUTE(ds_salaries!L44,"L","Large"),"S","Small"),"M","Medium")</f>
        <v>Medium</v>
      </c>
      <c r="M44" s="14" t="str">
        <f>IF(Table22[[#This Row],[Remote Ratio]]=0,"No remote",IF(Table22[[#This Row],[Remote Ratio]]=50,"Partially remote","Fully Remote"))</f>
        <v>No remote</v>
      </c>
    </row>
    <row r="45" spans="1:13" hidden="1" x14ac:dyDescent="0.25">
      <c r="A45" s="18">
        <v>43</v>
      </c>
      <c r="B45" s="13">
        <v>2020</v>
      </c>
      <c r="C45" s="13" t="str">
        <f>SUBSTITUTE(SUBSTITUTE(SUBSTITUTE(SUBSTITUTE(ds_salaries!C45,"MI","Junior Level/ Mid"),"EN","Entry Level"),"SE","Senior Level/ Intermediate"),"EX","Executive Level/ Director")</f>
        <v>Junior Level/ Mid</v>
      </c>
      <c r="D45" s="14" t="str">
        <f>SUBSTITUTE(SUBSTITUTE(SUBSTITUTE(SUBSTITUTE(ds_salaries!D45,"PT","Part Time"),"FT","Full Time"),"CT","Contract"),"FL","Freelance")</f>
        <v>Full Time</v>
      </c>
      <c r="E45" s="13" t="s">
        <v>43</v>
      </c>
      <c r="F45" s="13">
        <v>106000</v>
      </c>
      <c r="G45" s="13" t="s">
        <v>19</v>
      </c>
      <c r="H45" s="13">
        <v>106000</v>
      </c>
      <c r="I45" s="13" t="s">
        <v>29</v>
      </c>
      <c r="J45" s="13">
        <v>100</v>
      </c>
      <c r="K45" s="13" t="s">
        <v>29</v>
      </c>
      <c r="L45" s="19" t="str">
        <f>SUBSTITUTE(SUBSTITUTE(SUBSTITUTE(ds_salaries!L45,"L","Large"),"S","Small"),"M","Medium")</f>
        <v>Large</v>
      </c>
      <c r="M45" s="14" t="str">
        <f>IF(Table22[[#This Row],[Remote Ratio]]=0,"No remote",IF(Table22[[#This Row],[Remote Ratio]]=50,"Partially remote","Fully Remote"))</f>
        <v>Fully Remote</v>
      </c>
    </row>
    <row r="46" spans="1:13" x14ac:dyDescent="0.25">
      <c r="A46" s="17">
        <v>44</v>
      </c>
      <c r="B46" s="14">
        <v>2020</v>
      </c>
      <c r="C46" s="13" t="str">
        <f>SUBSTITUTE(SUBSTITUTE(SUBSTITUTE(SUBSTITUTE(ds_salaries!C46,"MI","Junior Level/ Mid"),"EN","Entry Level"),"SE","Senior Level/ Intermediate"),"EX","Executive Level/ Director")</f>
        <v>Junior Level/ Mid</v>
      </c>
      <c r="D46" s="14" t="str">
        <f>SUBSTITUTE(SUBSTITUTE(SUBSTITUTE(SUBSTITUTE(ds_salaries!D46,"PT","Part Time"),"FT","Full Time"),"CT","Contract"),"FL","Freelance")</f>
        <v>Full Time</v>
      </c>
      <c r="E46" s="14" t="s">
        <v>43</v>
      </c>
      <c r="F46" s="14">
        <v>88000</v>
      </c>
      <c r="G46" s="14" t="s">
        <v>23</v>
      </c>
      <c r="H46" s="14">
        <v>112872</v>
      </c>
      <c r="I46" s="14" t="s">
        <v>24</v>
      </c>
      <c r="J46" s="14">
        <v>50</v>
      </c>
      <c r="K46" s="14" t="s">
        <v>24</v>
      </c>
      <c r="L46" s="19" t="str">
        <f>SUBSTITUTE(SUBSTITUTE(SUBSTITUTE(ds_salaries!L46,"L","Large"),"S","Small"),"M","Medium")</f>
        <v>Large</v>
      </c>
      <c r="M46" s="14" t="str">
        <f>IF(Table22[[#This Row],[Remote Ratio]]=0,"No remote",IF(Table22[[#This Row],[Remote Ratio]]=50,"Partially remote","Fully Remote"))</f>
        <v>Partially remote</v>
      </c>
    </row>
    <row r="47" spans="1:13" hidden="1" x14ac:dyDescent="0.25">
      <c r="A47" s="18">
        <v>45</v>
      </c>
      <c r="B47" s="13">
        <v>2020</v>
      </c>
      <c r="C47" s="13" t="str">
        <f>SUBSTITUTE(SUBSTITUTE(SUBSTITUTE(SUBSTITUTE(ds_salaries!C47,"MI","Junior Level/ Mid"),"EN","Entry Level"),"SE","Senior Level/ Intermediate"),"EX","Executive Level/ Director")</f>
        <v>Entry Level</v>
      </c>
      <c r="D47" s="14" t="str">
        <f>SUBSTITUTE(SUBSTITUTE(SUBSTITUTE(SUBSTITUTE(ds_salaries!D47,"PT","Part Time"),"FT","Full Time"),"CT","Contract"),"FL","Freelance")</f>
        <v>Part Time</v>
      </c>
      <c r="E47" s="13" t="s">
        <v>69</v>
      </c>
      <c r="F47" s="13">
        <v>14000</v>
      </c>
      <c r="G47" s="13" t="s">
        <v>14</v>
      </c>
      <c r="H47" s="13">
        <v>15966</v>
      </c>
      <c r="I47" s="13" t="s">
        <v>15</v>
      </c>
      <c r="J47" s="13">
        <v>100</v>
      </c>
      <c r="K47" s="13" t="s">
        <v>15</v>
      </c>
      <c r="L47" s="19" t="str">
        <f>SUBSTITUTE(SUBSTITUTE(SUBSTITUTE(ds_salaries!L47,"L","Large"),"S","Small"),"M","Medium")</f>
        <v>Small</v>
      </c>
      <c r="M47" s="14" t="str">
        <f>IF(Table22[[#This Row],[Remote Ratio]]=0,"No remote",IF(Table22[[#This Row],[Remote Ratio]]=50,"Partially remote","Fully Remote"))</f>
        <v>Fully Remote</v>
      </c>
    </row>
    <row r="48" spans="1:13" hidden="1" x14ac:dyDescent="0.25">
      <c r="A48" s="17">
        <v>46</v>
      </c>
      <c r="B48" s="14">
        <v>2020</v>
      </c>
      <c r="C48" s="13" t="str">
        <f>SUBSTITUTE(SUBSTITUTE(SUBSTITUTE(SUBSTITUTE(ds_salaries!C48,"MI","Junior Level/ Mid"),"EN","Entry Level"),"SE","Senior Level/ Intermediate"),"EX","Executive Level/ Director")</f>
        <v>Junior Level/ Mid</v>
      </c>
      <c r="D48" s="14" t="str">
        <f>SUBSTITUTE(SUBSTITUTE(SUBSTITUTE(SUBSTITUTE(ds_salaries!D48,"PT","Part Time"),"FT","Full Time"),"CT","Contract"),"FL","Freelance")</f>
        <v>Full Time</v>
      </c>
      <c r="E48" s="14" t="s">
        <v>13</v>
      </c>
      <c r="F48" s="14">
        <v>60000</v>
      </c>
      <c r="G48" s="14" t="s">
        <v>23</v>
      </c>
      <c r="H48" s="14">
        <v>76958</v>
      </c>
      <c r="I48" s="14" t="s">
        <v>24</v>
      </c>
      <c r="J48" s="14">
        <v>100</v>
      </c>
      <c r="K48" s="14" t="s">
        <v>24</v>
      </c>
      <c r="L48" s="19" t="str">
        <f>SUBSTITUTE(SUBSTITUTE(SUBSTITUTE(ds_salaries!L48,"L","Large"),"S","Small"),"M","Medium")</f>
        <v>Small</v>
      </c>
      <c r="M48" s="14" t="str">
        <f>IF(Table22[[#This Row],[Remote Ratio]]=0,"No remote",IF(Table22[[#This Row],[Remote Ratio]]=50,"Partially remote","Fully Remote"))</f>
        <v>Fully Remote</v>
      </c>
    </row>
    <row r="49" spans="1:13" hidden="1" x14ac:dyDescent="0.25">
      <c r="A49" s="18">
        <v>47</v>
      </c>
      <c r="B49" s="13">
        <v>2020</v>
      </c>
      <c r="C49" s="13" t="str">
        <f>SUBSTITUTE(SUBSTITUTE(SUBSTITUTE(SUBSTITUTE(ds_salaries!C49,"MI","Junior Level/ Mid"),"EN","Entry Level"),"SE","Senior Level/ Intermediate"),"EX","Executive Level/ Director")</f>
        <v>Senior Level/ Intermediate</v>
      </c>
      <c r="D49" s="14" t="str">
        <f>SUBSTITUTE(SUBSTITUTE(SUBSTITUTE(SUBSTITUTE(ds_salaries!D49,"PT","Part Time"),"FT","Full Time"),"CT","Contract"),"FL","Freelance")</f>
        <v>Full Time</v>
      </c>
      <c r="E49" s="13" t="s">
        <v>43</v>
      </c>
      <c r="F49" s="13">
        <v>188000</v>
      </c>
      <c r="G49" s="13" t="s">
        <v>19</v>
      </c>
      <c r="H49" s="13">
        <v>188000</v>
      </c>
      <c r="I49" s="13" t="s">
        <v>29</v>
      </c>
      <c r="J49" s="13">
        <v>100</v>
      </c>
      <c r="K49" s="13" t="s">
        <v>29</v>
      </c>
      <c r="L49" s="19" t="str">
        <f>SUBSTITUTE(SUBSTITUTE(SUBSTITUTE(ds_salaries!L49,"L","Large"),"S","Small"),"M","Medium")</f>
        <v>Large</v>
      </c>
      <c r="M49" s="14" t="str">
        <f>IF(Table22[[#This Row],[Remote Ratio]]=0,"No remote",IF(Table22[[#This Row],[Remote Ratio]]=50,"Partially remote","Fully Remote"))</f>
        <v>Fully Remote</v>
      </c>
    </row>
    <row r="50" spans="1:13" hidden="1" x14ac:dyDescent="0.25">
      <c r="A50" s="17">
        <v>48</v>
      </c>
      <c r="B50" s="14">
        <v>2020</v>
      </c>
      <c r="C50" s="13" t="str">
        <f>SUBSTITUTE(SUBSTITUTE(SUBSTITUTE(SUBSTITUTE(ds_salaries!C50,"MI","Junior Level/ Mid"),"EN","Entry Level"),"SE","Senior Level/ Intermediate"),"EX","Executive Level/ Director")</f>
        <v>Junior Level/ Mid</v>
      </c>
      <c r="D50" s="14" t="str">
        <f>SUBSTITUTE(SUBSTITUTE(SUBSTITUTE(SUBSTITUTE(ds_salaries!D50,"PT","Part Time"),"FT","Full Time"),"CT","Contract"),"FL","Freelance")</f>
        <v>Full Time</v>
      </c>
      <c r="E50" s="14" t="s">
        <v>13</v>
      </c>
      <c r="F50" s="14">
        <v>105000</v>
      </c>
      <c r="G50" s="14" t="s">
        <v>19</v>
      </c>
      <c r="H50" s="14">
        <v>105000</v>
      </c>
      <c r="I50" s="14" t="s">
        <v>29</v>
      </c>
      <c r="J50" s="14">
        <v>100</v>
      </c>
      <c r="K50" s="14" t="s">
        <v>29</v>
      </c>
      <c r="L50" s="19" t="str">
        <f>SUBSTITUTE(SUBSTITUTE(SUBSTITUTE(ds_salaries!L50,"L","Large"),"S","Small"),"M","Medium")</f>
        <v>Large</v>
      </c>
      <c r="M50" s="14" t="str">
        <f>IF(Table22[[#This Row],[Remote Ratio]]=0,"No remote",IF(Table22[[#This Row],[Remote Ratio]]=50,"Partially remote","Fully Remote"))</f>
        <v>Fully Remote</v>
      </c>
    </row>
    <row r="51" spans="1:13" x14ac:dyDescent="0.25">
      <c r="A51" s="18">
        <v>49</v>
      </c>
      <c r="B51" s="13">
        <v>2020</v>
      </c>
      <c r="C51" s="13" t="str">
        <f>SUBSTITUTE(SUBSTITUTE(SUBSTITUTE(SUBSTITUTE(ds_salaries!C51,"MI","Junior Level/ Mid"),"EN","Entry Level"),"SE","Senior Level/ Intermediate"),"EX","Executive Level/ Director")</f>
        <v>Junior Level/ Mid</v>
      </c>
      <c r="D51" s="14" t="str">
        <f>SUBSTITUTE(SUBSTITUTE(SUBSTITUTE(SUBSTITUTE(ds_salaries!D51,"PT","Part Time"),"FT","Full Time"),"CT","Contract"),"FL","Freelance")</f>
        <v>Full Time</v>
      </c>
      <c r="E51" s="13" t="s">
        <v>43</v>
      </c>
      <c r="F51" s="13">
        <v>61500</v>
      </c>
      <c r="G51" s="13" t="s">
        <v>14</v>
      </c>
      <c r="H51" s="13">
        <v>70139</v>
      </c>
      <c r="I51" s="13" t="s">
        <v>38</v>
      </c>
      <c r="J51" s="13">
        <v>50</v>
      </c>
      <c r="K51" s="13" t="s">
        <v>38</v>
      </c>
      <c r="L51" s="19" t="str">
        <f>SUBSTITUTE(SUBSTITUTE(SUBSTITUTE(ds_salaries!L51,"L","Large"),"S","Small"),"M","Medium")</f>
        <v>Large</v>
      </c>
      <c r="M51" s="14" t="str">
        <f>IF(Table22[[#This Row],[Remote Ratio]]=0,"No remote",IF(Table22[[#This Row],[Remote Ratio]]=50,"Partially remote","Fully Remote"))</f>
        <v>Partially remote</v>
      </c>
    </row>
    <row r="52" spans="1:13" hidden="1" x14ac:dyDescent="0.25">
      <c r="A52" s="17">
        <v>50</v>
      </c>
      <c r="B52" s="14">
        <v>2020</v>
      </c>
      <c r="C52" s="13" t="str">
        <f>SUBSTITUTE(SUBSTITUTE(SUBSTITUTE(SUBSTITUTE(ds_salaries!C52,"MI","Junior Level/ Mid"),"EN","Entry Level"),"SE","Senior Level/ Intermediate"),"EX","Executive Level/ Director")</f>
        <v>Entry Level</v>
      </c>
      <c r="D52" s="14" t="str">
        <f>SUBSTITUTE(SUBSTITUTE(SUBSTITUTE(SUBSTITUTE(ds_salaries!D52,"PT","Part Time"),"FT","Full Time"),"CT","Contract"),"FL","Freelance")</f>
        <v>Full Time</v>
      </c>
      <c r="E52" s="14" t="s">
        <v>31</v>
      </c>
      <c r="F52" s="14">
        <v>450000</v>
      </c>
      <c r="G52" s="14" t="s">
        <v>39</v>
      </c>
      <c r="H52" s="14">
        <v>6072</v>
      </c>
      <c r="I52" s="14" t="s">
        <v>40</v>
      </c>
      <c r="J52" s="14">
        <v>0</v>
      </c>
      <c r="K52" s="14" t="s">
        <v>40</v>
      </c>
      <c r="L52" s="19" t="str">
        <f>SUBSTITUTE(SUBSTITUTE(SUBSTITUTE(ds_salaries!L52,"L","Large"),"S","Small"),"M","Medium")</f>
        <v>Small</v>
      </c>
      <c r="M52" s="14" t="str">
        <f>IF(Table22[[#This Row],[Remote Ratio]]=0,"No remote",IF(Table22[[#This Row],[Remote Ratio]]=50,"Partially remote","Fully Remote"))</f>
        <v>No remote</v>
      </c>
    </row>
    <row r="53" spans="1:13" hidden="1" x14ac:dyDescent="0.25">
      <c r="A53" s="18">
        <v>51</v>
      </c>
      <c r="B53" s="13">
        <v>2020</v>
      </c>
      <c r="C53" s="13" t="str">
        <f>SUBSTITUTE(SUBSTITUTE(SUBSTITUTE(SUBSTITUTE(ds_salaries!C53,"MI","Junior Level/ Mid"),"EN","Entry Level"),"SE","Senior Level/ Intermediate"),"EX","Executive Level/ Director")</f>
        <v>Entry Level</v>
      </c>
      <c r="D53" s="14" t="str">
        <f>SUBSTITUTE(SUBSTITUTE(SUBSTITUTE(SUBSTITUTE(ds_salaries!D53,"PT","Part Time"),"FT","Full Time"),"CT","Contract"),"FL","Freelance")</f>
        <v>Full Time</v>
      </c>
      <c r="E53" s="13" t="s">
        <v>31</v>
      </c>
      <c r="F53" s="13">
        <v>91000</v>
      </c>
      <c r="G53" s="13" t="s">
        <v>19</v>
      </c>
      <c r="H53" s="13">
        <v>91000</v>
      </c>
      <c r="I53" s="13" t="s">
        <v>29</v>
      </c>
      <c r="J53" s="13">
        <v>100</v>
      </c>
      <c r="K53" s="13" t="s">
        <v>29</v>
      </c>
      <c r="L53" s="19" t="str">
        <f>SUBSTITUTE(SUBSTITUTE(SUBSTITUTE(ds_salaries!L53,"L","Large"),"S","Small"),"M","Medium")</f>
        <v>Large</v>
      </c>
      <c r="M53" s="14" t="str">
        <f>IF(Table22[[#This Row],[Remote Ratio]]=0,"No remote",IF(Table22[[#This Row],[Remote Ratio]]=50,"Partially remote","Fully Remote"))</f>
        <v>Fully Remote</v>
      </c>
    </row>
    <row r="54" spans="1:13" x14ac:dyDescent="0.25">
      <c r="A54" s="17">
        <v>52</v>
      </c>
      <c r="B54" s="14">
        <v>2020</v>
      </c>
      <c r="C54" s="13" t="str">
        <f>SUBSTITUTE(SUBSTITUTE(SUBSTITUTE(SUBSTITUTE(ds_salaries!C54,"MI","Junior Level/ Mid"),"EN","Entry Level"),"SE","Senior Level/ Intermediate"),"EX","Executive Level/ Director")</f>
        <v>Entry Level</v>
      </c>
      <c r="D54" s="14" t="str">
        <f>SUBSTITUTE(SUBSTITUTE(SUBSTITUTE(SUBSTITUTE(ds_salaries!D54,"PT","Part Time"),"FT","Full Time"),"CT","Contract"),"FL","Freelance")</f>
        <v>Full Time</v>
      </c>
      <c r="E54" s="14" t="s">
        <v>70</v>
      </c>
      <c r="F54" s="14">
        <v>300000</v>
      </c>
      <c r="G54" s="14" t="s">
        <v>71</v>
      </c>
      <c r="H54" s="14">
        <v>45896</v>
      </c>
      <c r="I54" s="14" t="s">
        <v>72</v>
      </c>
      <c r="J54" s="14">
        <v>50</v>
      </c>
      <c r="K54" s="14" t="s">
        <v>72</v>
      </c>
      <c r="L54" s="19" t="str">
        <f>SUBSTITUTE(SUBSTITUTE(SUBSTITUTE(ds_salaries!L54,"L","Large"),"S","Small"),"M","Medium")</f>
        <v>Small</v>
      </c>
      <c r="M54" s="14" t="str">
        <f>IF(Table22[[#This Row],[Remote Ratio]]=0,"No remote",IF(Table22[[#This Row],[Remote Ratio]]=50,"Partially remote","Fully Remote"))</f>
        <v>Partially remote</v>
      </c>
    </row>
    <row r="55" spans="1:13" hidden="1" x14ac:dyDescent="0.25">
      <c r="A55" s="18">
        <v>53</v>
      </c>
      <c r="B55" s="13">
        <v>2020</v>
      </c>
      <c r="C55" s="13" t="str">
        <f>SUBSTITUTE(SUBSTITUTE(SUBSTITUTE(SUBSTITUTE(ds_salaries!C55,"MI","Junior Level/ Mid"),"EN","Entry Level"),"SE","Senior Level/ Intermediate"),"EX","Executive Level/ Director")</f>
        <v>Entry Level</v>
      </c>
      <c r="D55" s="14" t="str">
        <f>SUBSTITUTE(SUBSTITUTE(SUBSTITUTE(SUBSTITUTE(ds_salaries!D55,"PT","Part Time"),"FT","Full Time"),"CT","Contract"),"FL","Freelance")</f>
        <v>Full Time</v>
      </c>
      <c r="E55" s="13" t="s">
        <v>43</v>
      </c>
      <c r="F55" s="13">
        <v>48000</v>
      </c>
      <c r="G55" s="13" t="s">
        <v>14</v>
      </c>
      <c r="H55" s="13">
        <v>54742</v>
      </c>
      <c r="I55" s="13" t="s">
        <v>42</v>
      </c>
      <c r="J55" s="13">
        <v>100</v>
      </c>
      <c r="K55" s="13" t="s">
        <v>15</v>
      </c>
      <c r="L55" s="19" t="str">
        <f>SUBSTITUTE(SUBSTITUTE(SUBSTITUTE(ds_salaries!L55,"L","Large"),"S","Small"),"M","Medium")</f>
        <v>Large</v>
      </c>
      <c r="M55" s="14" t="str">
        <f>IF(Table22[[#This Row],[Remote Ratio]]=0,"No remote",IF(Table22[[#This Row],[Remote Ratio]]=50,"Partially remote","Fully Remote"))</f>
        <v>Fully Remote</v>
      </c>
    </row>
    <row r="56" spans="1:13" hidden="1" x14ac:dyDescent="0.25">
      <c r="A56" s="17">
        <v>54</v>
      </c>
      <c r="B56" s="14">
        <v>2020</v>
      </c>
      <c r="C56" s="13" t="str">
        <f>SUBSTITUTE(SUBSTITUTE(SUBSTITUTE(SUBSTITUTE(ds_salaries!C56,"MI","Junior Level/ Mid"),"EN","Entry Level"),"SE","Senior Level/ Intermediate"),"EX","Executive Level/ Director")</f>
        <v>Senior Level/ Intermediate</v>
      </c>
      <c r="D56" s="14" t="str">
        <f>SUBSTITUTE(SUBSTITUTE(SUBSTITUTE(SUBSTITUTE(ds_salaries!D56,"PT","Part Time"),"FT","Full Time"),"CT","Contract"),"FL","Freelance")</f>
        <v>Freelance</v>
      </c>
      <c r="E56" s="14" t="s">
        <v>74</v>
      </c>
      <c r="F56" s="14">
        <v>60000</v>
      </c>
      <c r="G56" s="14" t="s">
        <v>19</v>
      </c>
      <c r="H56" s="14">
        <v>60000</v>
      </c>
      <c r="I56" s="14" t="s">
        <v>75</v>
      </c>
      <c r="J56" s="14">
        <v>100</v>
      </c>
      <c r="K56" s="14" t="s">
        <v>29</v>
      </c>
      <c r="L56" s="19" t="str">
        <f>SUBSTITUTE(SUBSTITUTE(SUBSTITUTE(ds_salaries!L56,"L","Large"),"S","Small"),"M","Medium")</f>
        <v>Small</v>
      </c>
      <c r="M56" s="14" t="str">
        <f>IF(Table22[[#This Row],[Remote Ratio]]=0,"No remote",IF(Table22[[#This Row],[Remote Ratio]]=50,"Partially remote","Fully Remote"))</f>
        <v>Fully Remote</v>
      </c>
    </row>
    <row r="57" spans="1:13" hidden="1" x14ac:dyDescent="0.25">
      <c r="A57" s="18">
        <v>55</v>
      </c>
      <c r="B57" s="13">
        <v>2020</v>
      </c>
      <c r="C57" s="13" t="str">
        <f>SUBSTITUTE(SUBSTITUTE(SUBSTITUTE(SUBSTITUTE(ds_salaries!C57,"MI","Junior Level/ Mid"),"EN","Entry Level"),"SE","Senior Level/ Intermediate"),"EX","Executive Level/ Director")</f>
        <v>Senior Level/ Intermediate</v>
      </c>
      <c r="D57" s="14" t="str">
        <f>SUBSTITUTE(SUBSTITUTE(SUBSTITUTE(SUBSTITUTE(ds_salaries!D57,"PT","Part Time"),"FT","Full Time"),"CT","Contract"),"FL","Freelance")</f>
        <v>Full Time</v>
      </c>
      <c r="E57" s="13" t="s">
        <v>76</v>
      </c>
      <c r="F57" s="13">
        <v>130000</v>
      </c>
      <c r="G57" s="13" t="s">
        <v>14</v>
      </c>
      <c r="H57" s="13">
        <v>148261</v>
      </c>
      <c r="I57" s="13" t="s">
        <v>15</v>
      </c>
      <c r="J57" s="13">
        <v>100</v>
      </c>
      <c r="K57" s="13" t="s">
        <v>15</v>
      </c>
      <c r="L57" s="19" t="str">
        <f>SUBSTITUTE(SUBSTITUTE(SUBSTITUTE(ds_salaries!L57,"L","Large"),"S","Small"),"M","Medium")</f>
        <v>Medium</v>
      </c>
      <c r="M57" s="14" t="str">
        <f>IF(Table22[[#This Row],[Remote Ratio]]=0,"No remote",IF(Table22[[#This Row],[Remote Ratio]]=50,"Partially remote","Fully Remote"))</f>
        <v>Fully Remote</v>
      </c>
    </row>
    <row r="58" spans="1:13" hidden="1" x14ac:dyDescent="0.25">
      <c r="A58" s="17">
        <v>56</v>
      </c>
      <c r="B58" s="14">
        <v>2020</v>
      </c>
      <c r="C58" s="13" t="str">
        <f>SUBSTITUTE(SUBSTITUTE(SUBSTITUTE(SUBSTITUTE(ds_salaries!C58,"MI","Junior Level/ Mid"),"EN","Entry Level"),"SE","Senior Level/ Intermediate"),"EX","Executive Level/ Director")</f>
        <v>Junior Level/ Mid</v>
      </c>
      <c r="D58" s="14" t="str">
        <f>SUBSTITUTE(SUBSTITUTE(SUBSTITUTE(SUBSTITUTE(ds_salaries!D58,"PT","Part Time"),"FT","Full Time"),"CT","Contract"),"FL","Freelance")</f>
        <v>Full Time</v>
      </c>
      <c r="E58" s="14" t="s">
        <v>13</v>
      </c>
      <c r="F58" s="14">
        <v>34000</v>
      </c>
      <c r="G58" s="14" t="s">
        <v>14</v>
      </c>
      <c r="H58" s="14">
        <v>38776</v>
      </c>
      <c r="I58" s="14" t="s">
        <v>67</v>
      </c>
      <c r="J58" s="14">
        <v>100</v>
      </c>
      <c r="K58" s="14" t="s">
        <v>67</v>
      </c>
      <c r="L58" s="19" t="str">
        <f>SUBSTITUTE(SUBSTITUTE(SUBSTITUTE(ds_salaries!L58,"L","Large"),"S","Small"),"M","Medium")</f>
        <v>Medium</v>
      </c>
      <c r="M58" s="14" t="str">
        <f>IF(Table22[[#This Row],[Remote Ratio]]=0,"No remote",IF(Table22[[#This Row],[Remote Ratio]]=50,"Partially remote","Fully Remote"))</f>
        <v>Fully Remote</v>
      </c>
    </row>
    <row r="59" spans="1:13" hidden="1" x14ac:dyDescent="0.25">
      <c r="A59" s="18">
        <v>57</v>
      </c>
      <c r="B59" s="13">
        <v>2020</v>
      </c>
      <c r="C59" s="13" t="str">
        <f>SUBSTITUTE(SUBSTITUTE(SUBSTITUTE(SUBSTITUTE(ds_salaries!C59,"MI","Junior Level/ Mid"),"EN","Entry Level"),"SE","Senior Level/ Intermediate"),"EX","Executive Level/ Director")</f>
        <v>Junior Level/ Mid</v>
      </c>
      <c r="D59" s="14" t="str">
        <f>SUBSTITUTE(SUBSTITUTE(SUBSTITUTE(SUBSTITUTE(ds_salaries!D59,"PT","Part Time"),"FT","Full Time"),"CT","Contract"),"FL","Freelance")</f>
        <v>Full Time</v>
      </c>
      <c r="E59" s="13" t="s">
        <v>13</v>
      </c>
      <c r="F59" s="13">
        <v>118000</v>
      </c>
      <c r="G59" s="13" t="s">
        <v>19</v>
      </c>
      <c r="H59" s="13">
        <v>118000</v>
      </c>
      <c r="I59" s="13" t="s">
        <v>29</v>
      </c>
      <c r="J59" s="13">
        <v>100</v>
      </c>
      <c r="K59" s="13" t="s">
        <v>29</v>
      </c>
      <c r="L59" s="19" t="str">
        <f>SUBSTITUTE(SUBSTITUTE(SUBSTITUTE(ds_salaries!L59,"L","Large"),"S","Small"),"M","Medium")</f>
        <v>Medium</v>
      </c>
      <c r="M59" s="14" t="str">
        <f>IF(Table22[[#This Row],[Remote Ratio]]=0,"No remote",IF(Table22[[#This Row],[Remote Ratio]]=50,"Partially remote","Fully Remote"))</f>
        <v>Fully Remote</v>
      </c>
    </row>
    <row r="60" spans="1:13" x14ac:dyDescent="0.25">
      <c r="A60" s="17">
        <v>58</v>
      </c>
      <c r="B60" s="14">
        <v>2020</v>
      </c>
      <c r="C60" s="13" t="str">
        <f>SUBSTITUTE(SUBSTITUTE(SUBSTITUTE(SUBSTITUTE(ds_salaries!C60,"MI","Junior Level/ Mid"),"EN","Entry Level"),"SE","Senior Level/ Intermediate"),"EX","Executive Level/ Director")</f>
        <v>Senior Level/ Intermediate</v>
      </c>
      <c r="D60" s="14" t="str">
        <f>SUBSTITUTE(SUBSTITUTE(SUBSTITUTE(SUBSTITUTE(ds_salaries!D60,"PT","Part Time"),"FT","Full Time"),"CT","Contract"),"FL","Freelance")</f>
        <v>Full Time</v>
      </c>
      <c r="E60" s="14" t="s">
        <v>13</v>
      </c>
      <c r="F60" s="14">
        <v>120000</v>
      </c>
      <c r="G60" s="14" t="s">
        <v>19</v>
      </c>
      <c r="H60" s="14">
        <v>120000</v>
      </c>
      <c r="I60" s="14" t="s">
        <v>29</v>
      </c>
      <c r="J60" s="14">
        <v>50</v>
      </c>
      <c r="K60" s="14" t="s">
        <v>29</v>
      </c>
      <c r="L60" s="19" t="str">
        <f>SUBSTITUTE(SUBSTITUTE(SUBSTITUTE(ds_salaries!L60,"L","Large"),"S","Small"),"M","Medium")</f>
        <v>Large</v>
      </c>
      <c r="M60" s="14" t="str">
        <f>IF(Table22[[#This Row],[Remote Ratio]]=0,"No remote",IF(Table22[[#This Row],[Remote Ratio]]=50,"Partially remote","Fully Remote"))</f>
        <v>Partially remote</v>
      </c>
    </row>
    <row r="61" spans="1:13" hidden="1" x14ac:dyDescent="0.25">
      <c r="A61" s="18">
        <v>59</v>
      </c>
      <c r="B61" s="13">
        <v>2020</v>
      </c>
      <c r="C61" s="13" t="str">
        <f>SUBSTITUTE(SUBSTITUTE(SUBSTITUTE(SUBSTITUTE(ds_salaries!C61,"MI","Junior Level/ Mid"),"EN","Entry Level"),"SE","Senior Level/ Intermediate"),"EX","Executive Level/ Director")</f>
        <v>Junior Level/ Mid</v>
      </c>
      <c r="D61" s="14" t="str">
        <f>SUBSTITUTE(SUBSTITUTE(SUBSTITUTE(SUBSTITUTE(ds_salaries!D61,"PT","Part Time"),"FT","Full Time"),"CT","Contract"),"FL","Freelance")</f>
        <v>Full Time</v>
      </c>
      <c r="E61" s="13" t="s">
        <v>13</v>
      </c>
      <c r="F61" s="13">
        <v>138350</v>
      </c>
      <c r="G61" s="13" t="s">
        <v>19</v>
      </c>
      <c r="H61" s="13">
        <v>138350</v>
      </c>
      <c r="I61" s="13" t="s">
        <v>29</v>
      </c>
      <c r="J61" s="13">
        <v>100</v>
      </c>
      <c r="K61" s="13" t="s">
        <v>29</v>
      </c>
      <c r="L61" s="19" t="str">
        <f>SUBSTITUTE(SUBSTITUTE(SUBSTITUTE(ds_salaries!L61,"L","Large"),"S","Small"),"M","Medium")</f>
        <v>Medium</v>
      </c>
      <c r="M61" s="14" t="str">
        <f>IF(Table22[[#This Row],[Remote Ratio]]=0,"No remote",IF(Table22[[#This Row],[Remote Ratio]]=50,"Partially remote","Fully Remote"))</f>
        <v>Fully Remote</v>
      </c>
    </row>
    <row r="62" spans="1:13" hidden="1" x14ac:dyDescent="0.25">
      <c r="A62" s="17">
        <v>60</v>
      </c>
      <c r="B62" s="14">
        <v>2020</v>
      </c>
      <c r="C62" s="13" t="str">
        <f>SUBSTITUTE(SUBSTITUTE(SUBSTITUTE(SUBSTITUTE(ds_salaries!C62,"MI","Junior Level/ Mid"),"EN","Entry Level"),"SE","Senior Level/ Intermediate"),"EX","Executive Level/ Director")</f>
        <v>Junior Level/ Mid</v>
      </c>
      <c r="D62" s="14" t="str">
        <f>SUBSTITUTE(SUBSTITUTE(SUBSTITUTE(SUBSTITUTE(ds_salaries!D62,"PT","Part Time"),"FT","Full Time"),"CT","Contract"),"FL","Freelance")</f>
        <v>Full Time</v>
      </c>
      <c r="E62" s="14" t="s">
        <v>43</v>
      </c>
      <c r="F62" s="14">
        <v>110000</v>
      </c>
      <c r="G62" s="14" t="s">
        <v>19</v>
      </c>
      <c r="H62" s="14">
        <v>110000</v>
      </c>
      <c r="I62" s="14" t="s">
        <v>29</v>
      </c>
      <c r="J62" s="14">
        <v>100</v>
      </c>
      <c r="K62" s="14" t="s">
        <v>29</v>
      </c>
      <c r="L62" s="19" t="str">
        <f>SUBSTITUTE(SUBSTITUTE(SUBSTITUTE(ds_salaries!L62,"L","Large"),"S","Small"),"M","Medium")</f>
        <v>Large</v>
      </c>
      <c r="M62" s="14" t="str">
        <f>IF(Table22[[#This Row],[Remote Ratio]]=0,"No remote",IF(Table22[[#This Row],[Remote Ratio]]=50,"Partially remote","Fully Remote"))</f>
        <v>Fully Remote</v>
      </c>
    </row>
    <row r="63" spans="1:13" hidden="1" x14ac:dyDescent="0.25">
      <c r="A63" s="18">
        <v>61</v>
      </c>
      <c r="B63" s="13">
        <v>2020</v>
      </c>
      <c r="C63" s="13" t="str">
        <f>SUBSTITUTE(SUBSTITUTE(SUBSTITUTE(SUBSTITUTE(ds_salaries!C63,"MI","Junior Level/ Mid"),"EN","Entry Level"),"SE","Senior Level/ Intermediate"),"EX","Executive Level/ Director")</f>
        <v>Junior Level/ Mid</v>
      </c>
      <c r="D63" s="14" t="str">
        <f>SUBSTITUTE(SUBSTITUTE(SUBSTITUTE(SUBSTITUTE(ds_salaries!D63,"PT","Part Time"),"FT","Full Time"),"CT","Contract"),"FL","Freelance")</f>
        <v>Full Time</v>
      </c>
      <c r="E63" s="13" t="s">
        <v>43</v>
      </c>
      <c r="F63" s="13">
        <v>130800</v>
      </c>
      <c r="G63" s="13" t="s">
        <v>19</v>
      </c>
      <c r="H63" s="13">
        <v>130800</v>
      </c>
      <c r="I63" s="13" t="s">
        <v>67</v>
      </c>
      <c r="J63" s="13">
        <v>100</v>
      </c>
      <c r="K63" s="13" t="s">
        <v>29</v>
      </c>
      <c r="L63" s="19" t="str">
        <f>SUBSTITUTE(SUBSTITUTE(SUBSTITUTE(ds_salaries!L63,"L","Large"),"S","Small"),"M","Medium")</f>
        <v>Medium</v>
      </c>
      <c r="M63" s="14" t="str">
        <f>IF(Table22[[#This Row],[Remote Ratio]]=0,"No remote",IF(Table22[[#This Row],[Remote Ratio]]=50,"Partially remote","Fully Remote"))</f>
        <v>Fully Remote</v>
      </c>
    </row>
    <row r="64" spans="1:13" x14ac:dyDescent="0.25">
      <c r="A64" s="17">
        <v>62</v>
      </c>
      <c r="B64" s="14">
        <v>2020</v>
      </c>
      <c r="C64" s="13" t="str">
        <f>SUBSTITUTE(SUBSTITUTE(SUBSTITUTE(SUBSTITUTE(ds_salaries!C64,"MI","Junior Level/ Mid"),"EN","Entry Level"),"SE","Senior Level/ Intermediate"),"EX","Executive Level/ Director")</f>
        <v>Entry Level</v>
      </c>
      <c r="D64" s="14" t="str">
        <f>SUBSTITUTE(SUBSTITUTE(SUBSTITUTE(SUBSTITUTE(ds_salaries!D64,"PT","Part Time"),"FT","Full Time"),"CT","Contract"),"FL","Freelance")</f>
        <v>Part Time</v>
      </c>
      <c r="E64" s="14" t="s">
        <v>13</v>
      </c>
      <c r="F64" s="14">
        <v>19000</v>
      </c>
      <c r="G64" s="14" t="s">
        <v>14</v>
      </c>
      <c r="H64" s="14">
        <v>21669</v>
      </c>
      <c r="I64" s="14" t="s">
        <v>77</v>
      </c>
      <c r="J64" s="14">
        <v>50</v>
      </c>
      <c r="K64" s="14" t="s">
        <v>77</v>
      </c>
      <c r="L64" s="19" t="str">
        <f>SUBSTITUTE(SUBSTITUTE(SUBSTITUTE(ds_salaries!L64,"L","Large"),"S","Small"),"M","Medium")</f>
        <v>Small</v>
      </c>
      <c r="M64" s="14" t="str">
        <f>IF(Table22[[#This Row],[Remote Ratio]]=0,"No remote",IF(Table22[[#This Row],[Remote Ratio]]=50,"Partially remote","Fully Remote"))</f>
        <v>Partially remote</v>
      </c>
    </row>
    <row r="65" spans="1:13" hidden="1" x14ac:dyDescent="0.25">
      <c r="A65" s="18">
        <v>63</v>
      </c>
      <c r="B65" s="13">
        <v>2020</v>
      </c>
      <c r="C65" s="13" t="str">
        <f>SUBSTITUTE(SUBSTITUTE(SUBSTITUTE(SUBSTITUTE(ds_salaries!C65,"MI","Junior Level/ Mid"),"EN","Entry Level"),"SE","Senior Level/ Intermediate"),"EX","Executive Level/ Director")</f>
        <v>Senior Level/ Intermediate</v>
      </c>
      <c r="D65" s="14" t="str">
        <f>SUBSTITUTE(SUBSTITUTE(SUBSTITUTE(SUBSTITUTE(ds_salaries!D65,"PT","Part Time"),"FT","Full Time"),"CT","Contract"),"FL","Freelance")</f>
        <v>Full Time</v>
      </c>
      <c r="E65" s="13" t="s">
        <v>13</v>
      </c>
      <c r="F65" s="13">
        <v>412000</v>
      </c>
      <c r="G65" s="13" t="s">
        <v>19</v>
      </c>
      <c r="H65" s="13">
        <v>412000</v>
      </c>
      <c r="I65" s="13" t="s">
        <v>29</v>
      </c>
      <c r="J65" s="13">
        <v>100</v>
      </c>
      <c r="K65" s="13" t="s">
        <v>29</v>
      </c>
      <c r="L65" s="19" t="str">
        <f>SUBSTITUTE(SUBSTITUTE(SUBSTITUTE(ds_salaries!L65,"L","Large"),"S","Small"),"M","Medium")</f>
        <v>Large</v>
      </c>
      <c r="M65" s="14" t="str">
        <f>IF(Table22[[#This Row],[Remote Ratio]]=0,"No remote",IF(Table22[[#This Row],[Remote Ratio]]=50,"Partially remote","Fully Remote"))</f>
        <v>Fully Remote</v>
      </c>
    </row>
    <row r="66" spans="1:13" hidden="1" x14ac:dyDescent="0.25">
      <c r="A66" s="17">
        <v>64</v>
      </c>
      <c r="B66" s="14">
        <v>2020</v>
      </c>
      <c r="C66" s="13" t="str">
        <f>SUBSTITUTE(SUBSTITUTE(SUBSTITUTE(SUBSTITUTE(ds_salaries!C66,"MI","Junior Level/ Mid"),"EN","Entry Level"),"SE","Senior Level/ Intermediate"),"EX","Executive Level/ Director")</f>
        <v>Senior Level/ Intermediate</v>
      </c>
      <c r="D66" s="14" t="str">
        <f>SUBSTITUTE(SUBSTITUTE(SUBSTITUTE(SUBSTITUTE(ds_salaries!D66,"PT","Part Time"),"FT","Full Time"),"CT","Contract"),"FL","Freelance")</f>
        <v>Full Time</v>
      </c>
      <c r="E66" s="14" t="s">
        <v>28</v>
      </c>
      <c r="F66" s="14">
        <v>40000</v>
      </c>
      <c r="G66" s="14" t="s">
        <v>14</v>
      </c>
      <c r="H66" s="14">
        <v>45618</v>
      </c>
      <c r="I66" s="14" t="s">
        <v>78</v>
      </c>
      <c r="J66" s="14">
        <v>100</v>
      </c>
      <c r="K66" s="14" t="s">
        <v>78</v>
      </c>
      <c r="L66" s="19" t="str">
        <f>SUBSTITUTE(SUBSTITUTE(SUBSTITUTE(ds_salaries!L66,"L","Large"),"S","Small"),"M","Medium")</f>
        <v>Small</v>
      </c>
      <c r="M66" s="14" t="str">
        <f>IF(Table22[[#This Row],[Remote Ratio]]=0,"No remote",IF(Table22[[#This Row],[Remote Ratio]]=50,"Partially remote","Fully Remote"))</f>
        <v>Fully Remote</v>
      </c>
    </row>
    <row r="67" spans="1:13" x14ac:dyDescent="0.25">
      <c r="A67" s="18">
        <v>65</v>
      </c>
      <c r="B67" s="13">
        <v>2020</v>
      </c>
      <c r="C67" s="13" t="str">
        <f>SUBSTITUTE(SUBSTITUTE(SUBSTITUTE(SUBSTITUTE(ds_salaries!C67,"MI","Junior Level/ Mid"),"EN","Entry Level"),"SE","Senior Level/ Intermediate"),"EX","Executive Level/ Director")</f>
        <v>Entry Level</v>
      </c>
      <c r="D67" s="14" t="str">
        <f>SUBSTITUTE(SUBSTITUTE(SUBSTITUTE(SUBSTITUTE(ds_salaries!D67,"PT","Part Time"),"FT","Full Time"),"CT","Contract"),"FL","Freelance")</f>
        <v>Full Time</v>
      </c>
      <c r="E67" s="13" t="s">
        <v>13</v>
      </c>
      <c r="F67" s="13">
        <v>55000</v>
      </c>
      <c r="G67" s="13" t="s">
        <v>14</v>
      </c>
      <c r="H67" s="13">
        <v>62726</v>
      </c>
      <c r="I67" s="13" t="s">
        <v>15</v>
      </c>
      <c r="J67" s="13">
        <v>50</v>
      </c>
      <c r="K67" s="13" t="s">
        <v>15</v>
      </c>
      <c r="L67" s="19" t="str">
        <f>SUBSTITUTE(SUBSTITUTE(SUBSTITUTE(ds_salaries!L67,"L","Large"),"S","Small"),"M","Medium")</f>
        <v>Small</v>
      </c>
      <c r="M67" s="14" t="str">
        <f>IF(Table22[[#This Row],[Remote Ratio]]=0,"No remote",IF(Table22[[#This Row],[Remote Ratio]]=50,"Partially remote","Fully Remote"))</f>
        <v>Partially remote</v>
      </c>
    </row>
    <row r="68" spans="1:13" hidden="1" x14ac:dyDescent="0.25">
      <c r="A68" s="17">
        <v>66</v>
      </c>
      <c r="B68" s="14">
        <v>2020</v>
      </c>
      <c r="C68" s="13" t="str">
        <f>SUBSTITUTE(SUBSTITUTE(SUBSTITUTE(SUBSTITUTE(ds_salaries!C68,"MI","Junior Level/ Mid"),"EN","Entry Level"),"SE","Senior Level/ Intermediate"),"EX","Executive Level/ Director")</f>
        <v>Entry Level</v>
      </c>
      <c r="D68" s="14" t="str">
        <f>SUBSTITUTE(SUBSTITUTE(SUBSTITUTE(SUBSTITUTE(ds_salaries!D68,"PT","Part Time"),"FT","Full Time"),"CT","Contract"),"FL","Freelance")</f>
        <v>Full Time</v>
      </c>
      <c r="E68" s="14" t="s">
        <v>13</v>
      </c>
      <c r="F68" s="14">
        <v>43200</v>
      </c>
      <c r="G68" s="14" t="s">
        <v>14</v>
      </c>
      <c r="H68" s="14">
        <v>49268</v>
      </c>
      <c r="I68" s="14" t="s">
        <v>15</v>
      </c>
      <c r="J68" s="14">
        <v>0</v>
      </c>
      <c r="K68" s="14" t="s">
        <v>15</v>
      </c>
      <c r="L68" s="19" t="str">
        <f>SUBSTITUTE(SUBSTITUTE(SUBSTITUTE(ds_salaries!L68,"L","Large"),"S","Small"),"M","Medium")</f>
        <v>Small</v>
      </c>
      <c r="M68" s="14" t="str">
        <f>IF(Table22[[#This Row],[Remote Ratio]]=0,"No remote",IF(Table22[[#This Row],[Remote Ratio]]=50,"Partially remote","Fully Remote"))</f>
        <v>No remote</v>
      </c>
    </row>
    <row r="69" spans="1:13" hidden="1" x14ac:dyDescent="0.25">
      <c r="A69" s="18">
        <v>67</v>
      </c>
      <c r="B69" s="13">
        <v>2020</v>
      </c>
      <c r="C69" s="13" t="str">
        <f>SUBSTITUTE(SUBSTITUTE(SUBSTITUTE(SUBSTITUTE(ds_salaries!C69,"MI","Junior Level/ Mid"),"EN","Entry Level"),"SE","Senior Level/ Intermediate"),"EX","Executive Level/ Director")</f>
        <v>Senior Level/ Intermediate</v>
      </c>
      <c r="D69" s="14" t="str">
        <f>SUBSTITUTE(SUBSTITUTE(SUBSTITUTE(SUBSTITUTE(ds_salaries!D69,"PT","Part Time"),"FT","Full Time"),"CT","Contract"),"FL","Freelance")</f>
        <v>Full Time</v>
      </c>
      <c r="E69" s="13" t="s">
        <v>79</v>
      </c>
      <c r="F69" s="13">
        <v>190200</v>
      </c>
      <c r="G69" s="13" t="s">
        <v>19</v>
      </c>
      <c r="H69" s="13">
        <v>190200</v>
      </c>
      <c r="I69" s="13" t="s">
        <v>29</v>
      </c>
      <c r="J69" s="13">
        <v>100</v>
      </c>
      <c r="K69" s="13" t="s">
        <v>29</v>
      </c>
      <c r="L69" s="19" t="str">
        <f>SUBSTITUTE(SUBSTITUTE(SUBSTITUTE(ds_salaries!L69,"L","Large"),"S","Small"),"M","Medium")</f>
        <v>Medium</v>
      </c>
      <c r="M69" s="14" t="str">
        <f>IF(Table22[[#This Row],[Remote Ratio]]=0,"No remote",IF(Table22[[#This Row],[Remote Ratio]]=50,"Partially remote","Fully Remote"))</f>
        <v>Fully Remote</v>
      </c>
    </row>
    <row r="70" spans="1:13" hidden="1" x14ac:dyDescent="0.25">
      <c r="A70" s="17">
        <v>68</v>
      </c>
      <c r="B70" s="14">
        <v>2020</v>
      </c>
      <c r="C70" s="13" t="str">
        <f>SUBSTITUTE(SUBSTITUTE(SUBSTITUTE(SUBSTITUTE(ds_salaries!C70,"MI","Junior Level/ Mid"),"EN","Entry Level"),"SE","Senior Level/ Intermediate"),"EX","Executive Level/ Director")</f>
        <v>Entry Level</v>
      </c>
      <c r="D70" s="14" t="str">
        <f>SUBSTITUTE(SUBSTITUTE(SUBSTITUTE(SUBSTITUTE(ds_salaries!D70,"PT","Part Time"),"FT","Full Time"),"CT","Contract"),"FL","Freelance")</f>
        <v>Full Time</v>
      </c>
      <c r="E70" s="14" t="s">
        <v>13</v>
      </c>
      <c r="F70" s="14">
        <v>105000</v>
      </c>
      <c r="G70" s="14" t="s">
        <v>19</v>
      </c>
      <c r="H70" s="14">
        <v>105000</v>
      </c>
      <c r="I70" s="14" t="s">
        <v>29</v>
      </c>
      <c r="J70" s="14">
        <v>100</v>
      </c>
      <c r="K70" s="14" t="s">
        <v>29</v>
      </c>
      <c r="L70" s="19" t="str">
        <f>SUBSTITUTE(SUBSTITUTE(SUBSTITUTE(ds_salaries!L70,"L","Large"),"S","Small"),"M","Medium")</f>
        <v>Small</v>
      </c>
      <c r="M70" s="14" t="str">
        <f>IF(Table22[[#This Row],[Remote Ratio]]=0,"No remote",IF(Table22[[#This Row],[Remote Ratio]]=50,"Partially remote","Fully Remote"))</f>
        <v>Fully Remote</v>
      </c>
    </row>
    <row r="71" spans="1:13" hidden="1" x14ac:dyDescent="0.25">
      <c r="A71" s="18">
        <v>69</v>
      </c>
      <c r="B71" s="13">
        <v>2020</v>
      </c>
      <c r="C71" s="13" t="str">
        <f>SUBSTITUTE(SUBSTITUTE(SUBSTITUTE(SUBSTITUTE(ds_salaries!C71,"MI","Junior Level/ Mid"),"EN","Entry Level"),"SE","Senior Level/ Intermediate"),"EX","Executive Level/ Director")</f>
        <v>Senior Level/ Intermediate</v>
      </c>
      <c r="D71" s="14" t="str">
        <f>SUBSTITUTE(SUBSTITUTE(SUBSTITUTE(SUBSTITUTE(ds_salaries!D71,"PT","Part Time"),"FT","Full Time"),"CT","Contract"),"FL","Freelance")</f>
        <v>Full Time</v>
      </c>
      <c r="E71" s="13" t="s">
        <v>13</v>
      </c>
      <c r="F71" s="13">
        <v>80000</v>
      </c>
      <c r="G71" s="13" t="s">
        <v>14</v>
      </c>
      <c r="H71" s="13">
        <v>91237</v>
      </c>
      <c r="I71" s="13" t="s">
        <v>64</v>
      </c>
      <c r="J71" s="13">
        <v>0</v>
      </c>
      <c r="K71" s="13" t="s">
        <v>64</v>
      </c>
      <c r="L71" s="19" t="str">
        <f>SUBSTITUTE(SUBSTITUTE(SUBSTITUTE(ds_salaries!L71,"L","Large"),"S","Small"),"M","Medium")</f>
        <v>Small</v>
      </c>
      <c r="M71" s="14" t="str">
        <f>IF(Table22[[#This Row],[Remote Ratio]]=0,"No remote",IF(Table22[[#This Row],[Remote Ratio]]=50,"Partially remote","Fully Remote"))</f>
        <v>No remote</v>
      </c>
    </row>
    <row r="72" spans="1:13" x14ac:dyDescent="0.25">
      <c r="A72" s="17">
        <v>70</v>
      </c>
      <c r="B72" s="14">
        <v>2020</v>
      </c>
      <c r="C72" s="13" t="str">
        <f>SUBSTITUTE(SUBSTITUTE(SUBSTITUTE(SUBSTITUTE(ds_salaries!C72,"MI","Junior Level/ Mid"),"EN","Entry Level"),"SE","Senior Level/ Intermediate"),"EX","Executive Level/ Director")</f>
        <v>Junior Level/ Mid</v>
      </c>
      <c r="D72" s="14" t="str">
        <f>SUBSTITUTE(SUBSTITUTE(SUBSTITUTE(SUBSTITUTE(ds_salaries!D72,"PT","Part Time"),"FT","Full Time"),"CT","Contract"),"FL","Freelance")</f>
        <v>Full Time</v>
      </c>
      <c r="E72" s="14" t="s">
        <v>13</v>
      </c>
      <c r="F72" s="14">
        <v>55000</v>
      </c>
      <c r="G72" s="14" t="s">
        <v>14</v>
      </c>
      <c r="H72" s="14">
        <v>62726</v>
      </c>
      <c r="I72" s="14" t="s">
        <v>38</v>
      </c>
      <c r="J72" s="14">
        <v>50</v>
      </c>
      <c r="K72" s="14" t="s">
        <v>80</v>
      </c>
      <c r="L72" s="19" t="str">
        <f>SUBSTITUTE(SUBSTITUTE(SUBSTITUTE(ds_salaries!L72,"L","Large"),"S","Small"),"M","Medium")</f>
        <v>Small</v>
      </c>
      <c r="M72" s="14" t="str">
        <f>IF(Table22[[#This Row],[Remote Ratio]]=0,"No remote",IF(Table22[[#This Row],[Remote Ratio]]=50,"Partially remote","Fully Remote"))</f>
        <v>Partially remote</v>
      </c>
    </row>
    <row r="73" spans="1:13" x14ac:dyDescent="0.25">
      <c r="A73" s="18">
        <v>71</v>
      </c>
      <c r="B73" s="13">
        <v>2020</v>
      </c>
      <c r="C73" s="13" t="str">
        <f>SUBSTITUTE(SUBSTITUTE(SUBSTITUTE(SUBSTITUTE(ds_salaries!C73,"MI","Junior Level/ Mid"),"EN","Entry Level"),"SE","Senior Level/ Intermediate"),"EX","Executive Level/ Director")</f>
        <v>Junior Level/ Mid</v>
      </c>
      <c r="D73" s="14" t="str">
        <f>SUBSTITUTE(SUBSTITUTE(SUBSTITUTE(SUBSTITUTE(ds_salaries!D73,"PT","Part Time"),"FT","Full Time"),"CT","Contract"),"FL","Freelance")</f>
        <v>Full Time</v>
      </c>
      <c r="E73" s="13" t="s">
        <v>13</v>
      </c>
      <c r="F73" s="13">
        <v>37000</v>
      </c>
      <c r="G73" s="13" t="s">
        <v>14</v>
      </c>
      <c r="H73" s="13">
        <v>42197</v>
      </c>
      <c r="I73" s="13" t="s">
        <v>38</v>
      </c>
      <c r="J73" s="13">
        <v>50</v>
      </c>
      <c r="K73" s="13" t="s">
        <v>38</v>
      </c>
      <c r="L73" s="19" t="str">
        <f>SUBSTITUTE(SUBSTITUTE(SUBSTITUTE(ds_salaries!L73,"L","Large"),"S","Small"),"M","Medium")</f>
        <v>Small</v>
      </c>
      <c r="M73" s="14" t="str">
        <f>IF(Table22[[#This Row],[Remote Ratio]]=0,"No remote",IF(Table22[[#This Row],[Remote Ratio]]=50,"Partially remote","Fully Remote"))</f>
        <v>Partially remote</v>
      </c>
    </row>
    <row r="74" spans="1:13" x14ac:dyDescent="0.25">
      <c r="A74" s="17">
        <v>72</v>
      </c>
      <c r="B74" s="14">
        <v>2021</v>
      </c>
      <c r="C74" s="13" t="str">
        <f>SUBSTITUTE(SUBSTITUTE(SUBSTITUTE(SUBSTITUTE(ds_salaries!C74,"MI","Junior Level/ Mid"),"EN","Entry Level"),"SE","Senior Level/ Intermediate"),"EX","Executive Level/ Director")</f>
        <v>Entry Level</v>
      </c>
      <c r="D74" s="14" t="str">
        <f>SUBSTITUTE(SUBSTITUTE(SUBSTITUTE(SUBSTITUTE(ds_salaries!D74,"PT","Part Time"),"FT","Full Time"),"CT","Contract"),"FL","Freelance")</f>
        <v>Full Time</v>
      </c>
      <c r="E74" s="14" t="s">
        <v>55</v>
      </c>
      <c r="F74" s="14">
        <v>60000</v>
      </c>
      <c r="G74" s="14" t="s">
        <v>23</v>
      </c>
      <c r="H74" s="14">
        <v>82528</v>
      </c>
      <c r="I74" s="14" t="s">
        <v>24</v>
      </c>
      <c r="J74" s="14">
        <v>50</v>
      </c>
      <c r="K74" s="14" t="s">
        <v>24</v>
      </c>
      <c r="L74" s="19" t="str">
        <f>SUBSTITUTE(SUBSTITUTE(SUBSTITUTE(ds_salaries!L74,"L","Large"),"S","Small"),"M","Medium")</f>
        <v>Large</v>
      </c>
      <c r="M74" s="14" t="str">
        <f>IF(Table22[[#This Row],[Remote Ratio]]=0,"No remote",IF(Table22[[#This Row],[Remote Ratio]]=50,"Partially remote","Fully Remote"))</f>
        <v>Partially remote</v>
      </c>
    </row>
    <row r="75" spans="1:13" hidden="1" x14ac:dyDescent="0.25">
      <c r="A75" s="18">
        <v>73</v>
      </c>
      <c r="B75" s="13">
        <v>2021</v>
      </c>
      <c r="C75" s="13" t="str">
        <f>SUBSTITUTE(SUBSTITUTE(SUBSTITUTE(SUBSTITUTE(ds_salaries!C75,"MI","Junior Level/ Mid"),"EN","Entry Level"),"SE","Senior Level/ Intermediate"),"EX","Executive Level/ Director")</f>
        <v>Executive Level/ Director</v>
      </c>
      <c r="D75" s="14" t="str">
        <f>SUBSTITUTE(SUBSTITUTE(SUBSTITUTE(SUBSTITUTE(ds_salaries!D75,"PT","Part Time"),"FT","Full Time"),"CT","Contract"),"FL","Freelance")</f>
        <v>Full Time</v>
      </c>
      <c r="E75" s="13" t="s">
        <v>51</v>
      </c>
      <c r="F75" s="13">
        <v>150000</v>
      </c>
      <c r="G75" s="13" t="s">
        <v>19</v>
      </c>
      <c r="H75" s="13">
        <v>150000</v>
      </c>
      <c r="I75" s="13" t="s">
        <v>40</v>
      </c>
      <c r="J75" s="13">
        <v>100</v>
      </c>
      <c r="K75" s="13" t="s">
        <v>29</v>
      </c>
      <c r="L75" s="19" t="str">
        <f>SUBSTITUTE(SUBSTITUTE(SUBSTITUTE(ds_salaries!L75,"L","Large"),"S","Small"),"M","Medium")</f>
        <v>Large</v>
      </c>
      <c r="M75" s="14" t="str">
        <f>IF(Table22[[#This Row],[Remote Ratio]]=0,"No remote",IF(Table22[[#This Row],[Remote Ratio]]=50,"Partially remote","Fully Remote"))</f>
        <v>Fully Remote</v>
      </c>
    </row>
    <row r="76" spans="1:13" hidden="1" x14ac:dyDescent="0.25">
      <c r="A76" s="17">
        <v>74</v>
      </c>
      <c r="B76" s="14">
        <v>2021</v>
      </c>
      <c r="C76" s="13" t="str">
        <f>SUBSTITUTE(SUBSTITUTE(SUBSTITUTE(SUBSTITUTE(ds_salaries!C76,"MI","Junior Level/ Mid"),"EN","Entry Level"),"SE","Senior Level/ Intermediate"),"EX","Executive Level/ Director")</f>
        <v>Executive Level/ Director</v>
      </c>
      <c r="D76" s="14" t="str">
        <f>SUBSTITUTE(SUBSTITUTE(SUBSTITUTE(SUBSTITUTE(ds_salaries!D76,"PT","Part Time"),"FT","Full Time"),"CT","Contract"),"FL","Freelance")</f>
        <v>Full Time</v>
      </c>
      <c r="E76" s="14" t="s">
        <v>81</v>
      </c>
      <c r="F76" s="14">
        <v>235000</v>
      </c>
      <c r="G76" s="14" t="s">
        <v>19</v>
      </c>
      <c r="H76" s="14">
        <v>235000</v>
      </c>
      <c r="I76" s="14" t="s">
        <v>29</v>
      </c>
      <c r="J76" s="14">
        <v>100</v>
      </c>
      <c r="K76" s="14" t="s">
        <v>29</v>
      </c>
      <c r="L76" s="19" t="str">
        <f>SUBSTITUTE(SUBSTITUTE(SUBSTITUTE(ds_salaries!L76,"L","Large"),"S","Small"),"M","Medium")</f>
        <v>Large</v>
      </c>
      <c r="M76" s="14" t="str">
        <f>IF(Table22[[#This Row],[Remote Ratio]]=0,"No remote",IF(Table22[[#This Row],[Remote Ratio]]=50,"Partially remote","Fully Remote"))</f>
        <v>Fully Remote</v>
      </c>
    </row>
    <row r="77" spans="1:13" x14ac:dyDescent="0.25">
      <c r="A77" s="18">
        <v>75</v>
      </c>
      <c r="B77" s="13">
        <v>2021</v>
      </c>
      <c r="C77" s="13" t="str">
        <f>SUBSTITUTE(SUBSTITUTE(SUBSTITUTE(SUBSTITUTE(ds_salaries!C77,"MI","Junior Level/ Mid"),"EN","Entry Level"),"SE","Senior Level/ Intermediate"),"EX","Executive Level/ Director")</f>
        <v>Senior Level/ Intermediate</v>
      </c>
      <c r="D77" s="14" t="str">
        <f>SUBSTITUTE(SUBSTITUTE(SUBSTITUTE(SUBSTITUTE(ds_salaries!D77,"PT","Part Time"),"FT","Full Time"),"CT","Contract"),"FL","Freelance")</f>
        <v>Full Time</v>
      </c>
      <c r="E77" s="13" t="s">
        <v>13</v>
      </c>
      <c r="F77" s="13">
        <v>45000</v>
      </c>
      <c r="G77" s="13" t="s">
        <v>14</v>
      </c>
      <c r="H77" s="13">
        <v>53192</v>
      </c>
      <c r="I77" s="13" t="s">
        <v>38</v>
      </c>
      <c r="J77" s="13">
        <v>50</v>
      </c>
      <c r="K77" s="13" t="s">
        <v>38</v>
      </c>
      <c r="L77" s="19" t="str">
        <f>SUBSTITUTE(SUBSTITUTE(SUBSTITUTE(ds_salaries!L77,"L","Large"),"S","Small"),"M","Medium")</f>
        <v>Large</v>
      </c>
      <c r="M77" s="14" t="str">
        <f>IF(Table22[[#This Row],[Remote Ratio]]=0,"No remote",IF(Table22[[#This Row],[Remote Ratio]]=50,"Partially remote","Fully Remote"))</f>
        <v>Partially remote</v>
      </c>
    </row>
    <row r="78" spans="1:13" hidden="1" x14ac:dyDescent="0.25">
      <c r="A78" s="17">
        <v>76</v>
      </c>
      <c r="B78" s="14">
        <v>2021</v>
      </c>
      <c r="C78" s="13" t="str">
        <f>SUBSTITUTE(SUBSTITUTE(SUBSTITUTE(SUBSTITUTE(ds_salaries!C78,"MI","Junior Level/ Mid"),"EN","Entry Level"),"SE","Senior Level/ Intermediate"),"EX","Executive Level/ Director")</f>
        <v>Junior Level/ Mid</v>
      </c>
      <c r="D78" s="14" t="str">
        <f>SUBSTITUTE(SUBSTITUTE(SUBSTITUTE(SUBSTITUTE(ds_salaries!D78,"PT","Part Time"),"FT","Full Time"),"CT","Contract"),"FL","Freelance")</f>
        <v>Full Time</v>
      </c>
      <c r="E78" s="14" t="s">
        <v>51</v>
      </c>
      <c r="F78" s="14">
        <v>100000</v>
      </c>
      <c r="G78" s="14" t="s">
        <v>19</v>
      </c>
      <c r="H78" s="14">
        <v>100000</v>
      </c>
      <c r="I78" s="14" t="s">
        <v>29</v>
      </c>
      <c r="J78" s="14">
        <v>100</v>
      </c>
      <c r="K78" s="14" t="s">
        <v>29</v>
      </c>
      <c r="L78" s="19" t="str">
        <f>SUBSTITUTE(SUBSTITUTE(SUBSTITUTE(ds_salaries!L78,"L","Large"),"S","Small"),"M","Medium")</f>
        <v>Medium</v>
      </c>
      <c r="M78" s="14" t="str">
        <f>IF(Table22[[#This Row],[Remote Ratio]]=0,"No remote",IF(Table22[[#This Row],[Remote Ratio]]=50,"Partially remote","Fully Remote"))</f>
        <v>Fully Remote</v>
      </c>
    </row>
    <row r="79" spans="1:13" x14ac:dyDescent="0.25">
      <c r="A79" s="18">
        <v>77</v>
      </c>
      <c r="B79" s="13">
        <v>2021</v>
      </c>
      <c r="C79" s="13" t="str">
        <f>SUBSTITUTE(SUBSTITUTE(SUBSTITUTE(SUBSTITUTE(ds_salaries!C79,"MI","Junior Level/ Mid"),"EN","Entry Level"),"SE","Senior Level/ Intermediate"),"EX","Executive Level/ Director")</f>
        <v>Junior Level/ Mid</v>
      </c>
      <c r="D79" s="14" t="str">
        <f>SUBSTITUTE(SUBSTITUTE(SUBSTITUTE(SUBSTITUTE(ds_salaries!D79,"PT","Part Time"),"FT","Full Time"),"CT","Contract"),"FL","Freelance")</f>
        <v>Part Time</v>
      </c>
      <c r="E79" s="13" t="s">
        <v>82</v>
      </c>
      <c r="F79" s="13">
        <v>400000</v>
      </c>
      <c r="G79" s="13" t="s">
        <v>39</v>
      </c>
      <c r="H79" s="13">
        <v>5409</v>
      </c>
      <c r="I79" s="13" t="s">
        <v>40</v>
      </c>
      <c r="J79" s="13">
        <v>50</v>
      </c>
      <c r="K79" s="13" t="s">
        <v>40</v>
      </c>
      <c r="L79" s="19" t="str">
        <f>SUBSTITUTE(SUBSTITUTE(SUBSTITUTE(ds_salaries!L79,"L","Large"),"S","Small"),"M","Medium")</f>
        <v>Medium</v>
      </c>
      <c r="M79" s="14" t="str">
        <f>IF(Table22[[#This Row],[Remote Ratio]]=0,"No remote",IF(Table22[[#This Row],[Remote Ratio]]=50,"Partially remote","Fully Remote"))</f>
        <v>Partially remote</v>
      </c>
    </row>
    <row r="80" spans="1:13" hidden="1" x14ac:dyDescent="0.25">
      <c r="A80" s="17">
        <v>78</v>
      </c>
      <c r="B80" s="14">
        <v>2021</v>
      </c>
      <c r="C80" s="13" t="str">
        <f>SUBSTITUTE(SUBSTITUTE(SUBSTITUTE(SUBSTITUTE(ds_salaries!C80,"MI","Junior Level/ Mid"),"EN","Entry Level"),"SE","Senior Level/ Intermediate"),"EX","Executive Level/ Director")</f>
        <v>Junior Level/ Mid</v>
      </c>
      <c r="D80" s="14" t="str">
        <f>SUBSTITUTE(SUBSTITUTE(SUBSTITUTE(SUBSTITUTE(ds_salaries!D80,"PT","Part Time"),"FT","Full Time"),"CT","Contract"),"FL","Freelance")</f>
        <v>Contract</v>
      </c>
      <c r="E80" s="14" t="s">
        <v>69</v>
      </c>
      <c r="F80" s="14">
        <v>270000</v>
      </c>
      <c r="G80" s="14" t="s">
        <v>19</v>
      </c>
      <c r="H80" s="14">
        <v>270000</v>
      </c>
      <c r="I80" s="14" t="s">
        <v>29</v>
      </c>
      <c r="J80" s="14">
        <v>100</v>
      </c>
      <c r="K80" s="14" t="s">
        <v>29</v>
      </c>
      <c r="L80" s="19" t="str">
        <f>SUBSTITUTE(SUBSTITUTE(SUBSTITUTE(ds_salaries!L80,"L","Large"),"S","Small"),"M","Medium")</f>
        <v>Large</v>
      </c>
      <c r="M80" s="14" t="str">
        <f>IF(Table22[[#This Row],[Remote Ratio]]=0,"No remote",IF(Table22[[#This Row],[Remote Ratio]]=50,"Partially remote","Fully Remote"))</f>
        <v>Fully Remote</v>
      </c>
    </row>
    <row r="81" spans="1:13" hidden="1" x14ac:dyDescent="0.25">
      <c r="A81" s="18">
        <v>79</v>
      </c>
      <c r="B81" s="13">
        <v>2021</v>
      </c>
      <c r="C81" s="13" t="str">
        <f>SUBSTITUTE(SUBSTITUTE(SUBSTITUTE(SUBSTITUTE(ds_salaries!C81,"MI","Junior Level/ Mid"),"EN","Entry Level"),"SE","Senior Level/ Intermediate"),"EX","Executive Level/ Director")</f>
        <v>Entry Level</v>
      </c>
      <c r="D81" s="14" t="str">
        <f>SUBSTITUTE(SUBSTITUTE(SUBSTITUTE(SUBSTITUTE(ds_salaries!D81,"PT","Part Time"),"FT","Full Time"),"CT","Contract"),"FL","Freelance")</f>
        <v>Full Time</v>
      </c>
      <c r="E81" s="13" t="s">
        <v>31</v>
      </c>
      <c r="F81" s="13">
        <v>80000</v>
      </c>
      <c r="G81" s="13" t="s">
        <v>19</v>
      </c>
      <c r="H81" s="13">
        <v>80000</v>
      </c>
      <c r="I81" s="13" t="s">
        <v>29</v>
      </c>
      <c r="J81" s="13">
        <v>100</v>
      </c>
      <c r="K81" s="13" t="s">
        <v>29</v>
      </c>
      <c r="L81" s="19" t="str">
        <f>SUBSTITUTE(SUBSTITUTE(SUBSTITUTE(ds_salaries!L81,"L","Large"),"S","Small"),"M","Medium")</f>
        <v>Medium</v>
      </c>
      <c r="M81" s="14" t="str">
        <f>IF(Table22[[#This Row],[Remote Ratio]]=0,"No remote",IF(Table22[[#This Row],[Remote Ratio]]=50,"Partially remote","Fully Remote"))</f>
        <v>Fully Remote</v>
      </c>
    </row>
    <row r="82" spans="1:13" hidden="1" x14ac:dyDescent="0.25">
      <c r="A82" s="17">
        <v>80</v>
      </c>
      <c r="B82" s="14">
        <v>2021</v>
      </c>
      <c r="C82" s="13" t="str">
        <f>SUBSTITUTE(SUBSTITUTE(SUBSTITUTE(SUBSTITUTE(ds_salaries!C82,"MI","Junior Level/ Mid"),"EN","Entry Level"),"SE","Senior Level/ Intermediate"),"EX","Executive Level/ Director")</f>
        <v>Senior Level/ Intermediate</v>
      </c>
      <c r="D82" s="14" t="str">
        <f>SUBSTITUTE(SUBSTITUTE(SUBSTITUTE(SUBSTITUTE(ds_salaries!D82,"PT","Part Time"),"FT","Full Time"),"CT","Contract"),"FL","Freelance")</f>
        <v>Full Time</v>
      </c>
      <c r="E82" s="14" t="s">
        <v>83</v>
      </c>
      <c r="F82" s="14">
        <v>67000</v>
      </c>
      <c r="G82" s="14" t="s">
        <v>14</v>
      </c>
      <c r="H82" s="14">
        <v>79197</v>
      </c>
      <c r="I82" s="14" t="s">
        <v>15</v>
      </c>
      <c r="J82" s="14">
        <v>100</v>
      </c>
      <c r="K82" s="14" t="s">
        <v>15</v>
      </c>
      <c r="L82" s="19" t="str">
        <f>SUBSTITUTE(SUBSTITUTE(SUBSTITUTE(ds_salaries!L82,"L","Large"),"S","Small"),"M","Medium")</f>
        <v>Large</v>
      </c>
      <c r="M82" s="14" t="str">
        <f>IF(Table22[[#This Row],[Remote Ratio]]=0,"No remote",IF(Table22[[#This Row],[Remote Ratio]]=50,"Partially remote","Fully Remote"))</f>
        <v>Fully Remote</v>
      </c>
    </row>
    <row r="83" spans="1:13" hidden="1" x14ac:dyDescent="0.25">
      <c r="A83" s="18">
        <v>81</v>
      </c>
      <c r="B83" s="13">
        <v>2021</v>
      </c>
      <c r="C83" s="13" t="str">
        <f>SUBSTITUTE(SUBSTITUTE(SUBSTITUTE(SUBSTITUTE(ds_salaries!C83,"MI","Junior Level/ Mid"),"EN","Entry Level"),"SE","Senior Level/ Intermediate"),"EX","Executive Level/ Director")</f>
        <v>Junior Level/ Mid</v>
      </c>
      <c r="D83" s="14" t="str">
        <f>SUBSTITUTE(SUBSTITUTE(SUBSTITUTE(SUBSTITUTE(ds_salaries!D83,"PT","Part Time"),"FT","Full Time"),"CT","Contract"),"FL","Freelance")</f>
        <v>Full Time</v>
      </c>
      <c r="E83" s="13" t="s">
        <v>43</v>
      </c>
      <c r="F83" s="13">
        <v>140000</v>
      </c>
      <c r="G83" s="13" t="s">
        <v>19</v>
      </c>
      <c r="H83" s="13">
        <v>140000</v>
      </c>
      <c r="I83" s="13" t="s">
        <v>29</v>
      </c>
      <c r="J83" s="13">
        <v>100</v>
      </c>
      <c r="K83" s="13" t="s">
        <v>29</v>
      </c>
      <c r="L83" s="19" t="str">
        <f>SUBSTITUTE(SUBSTITUTE(SUBSTITUTE(ds_salaries!L83,"L","Large"),"S","Small"),"M","Medium")</f>
        <v>Large</v>
      </c>
      <c r="M83" s="14" t="str">
        <f>IF(Table22[[#This Row],[Remote Ratio]]=0,"No remote",IF(Table22[[#This Row],[Remote Ratio]]=50,"Partially remote","Fully Remote"))</f>
        <v>Fully Remote</v>
      </c>
    </row>
    <row r="84" spans="1:13" x14ac:dyDescent="0.25">
      <c r="A84" s="17">
        <v>82</v>
      </c>
      <c r="B84" s="14">
        <v>2021</v>
      </c>
      <c r="C84" s="13" t="str">
        <f>SUBSTITUTE(SUBSTITUTE(SUBSTITUTE(SUBSTITUTE(ds_salaries!C84,"MI","Junior Level/ Mid"),"EN","Entry Level"),"SE","Senior Level/ Intermediate"),"EX","Executive Level/ Director")</f>
        <v>Junior Level/ Mid</v>
      </c>
      <c r="D84" s="14" t="str">
        <f>SUBSTITUTE(SUBSTITUTE(SUBSTITUTE(SUBSTITUTE(ds_salaries!D84,"PT","Part Time"),"FT","Full Time"),"CT","Contract"),"FL","Freelance")</f>
        <v>Full Time</v>
      </c>
      <c r="E84" s="14" t="s">
        <v>84</v>
      </c>
      <c r="F84" s="14">
        <v>68000</v>
      </c>
      <c r="G84" s="14" t="s">
        <v>61</v>
      </c>
      <c r="H84" s="14">
        <v>54238</v>
      </c>
      <c r="I84" s="14" t="s">
        <v>24</v>
      </c>
      <c r="J84" s="14">
        <v>50</v>
      </c>
      <c r="K84" s="14" t="s">
        <v>62</v>
      </c>
      <c r="L84" s="19" t="str">
        <f>SUBSTITUTE(SUBSTITUTE(SUBSTITUTE(ds_salaries!L84,"L","Large"),"S","Small"),"M","Medium")</f>
        <v>Large</v>
      </c>
      <c r="M84" s="14" t="str">
        <f>IF(Table22[[#This Row],[Remote Ratio]]=0,"No remote",IF(Table22[[#This Row],[Remote Ratio]]=50,"Partially remote","Fully Remote"))</f>
        <v>Partially remote</v>
      </c>
    </row>
    <row r="85" spans="1:13" hidden="1" x14ac:dyDescent="0.25">
      <c r="A85" s="18">
        <v>83</v>
      </c>
      <c r="B85" s="13">
        <v>2021</v>
      </c>
      <c r="C85" s="13" t="str">
        <f>SUBSTITUTE(SUBSTITUTE(SUBSTITUTE(SUBSTITUTE(ds_salaries!C85,"MI","Junior Level/ Mid"),"EN","Entry Level"),"SE","Senior Level/ Intermediate"),"EX","Executive Level/ Director")</f>
        <v>Junior Level/ Mid</v>
      </c>
      <c r="D85" s="14" t="str">
        <f>SUBSTITUTE(SUBSTITUTE(SUBSTITUTE(SUBSTITUTE(ds_salaries!D85,"PT","Part Time"),"FT","Full Time"),"CT","Contract"),"FL","Freelance")</f>
        <v>Full Time</v>
      </c>
      <c r="E85" s="13" t="s">
        <v>28</v>
      </c>
      <c r="F85" s="13">
        <v>40000</v>
      </c>
      <c r="G85" s="13" t="s">
        <v>14</v>
      </c>
      <c r="H85" s="13">
        <v>47282</v>
      </c>
      <c r="I85" s="13" t="s">
        <v>67</v>
      </c>
      <c r="J85" s="13">
        <v>100</v>
      </c>
      <c r="K85" s="13" t="s">
        <v>67</v>
      </c>
      <c r="L85" s="19" t="str">
        <f>SUBSTITUTE(SUBSTITUTE(SUBSTITUTE(ds_salaries!L85,"L","Large"),"S","Small"),"M","Medium")</f>
        <v>Small</v>
      </c>
      <c r="M85" s="14" t="str">
        <f>IF(Table22[[#This Row],[Remote Ratio]]=0,"No remote",IF(Table22[[#This Row],[Remote Ratio]]=50,"Partially remote","Fully Remote"))</f>
        <v>Fully Remote</v>
      </c>
    </row>
    <row r="86" spans="1:13" hidden="1" x14ac:dyDescent="0.25">
      <c r="A86" s="17">
        <v>84</v>
      </c>
      <c r="B86" s="14">
        <v>2021</v>
      </c>
      <c r="C86" s="13" t="str">
        <f>SUBSTITUTE(SUBSTITUTE(SUBSTITUTE(SUBSTITUTE(ds_salaries!C86,"MI","Junior Level/ Mid"),"EN","Entry Level"),"SE","Senior Level/ Intermediate"),"EX","Executive Level/ Director")</f>
        <v>Executive Level/ Director</v>
      </c>
      <c r="D86" s="14" t="str">
        <f>SUBSTITUTE(SUBSTITUTE(SUBSTITUTE(SUBSTITUTE(ds_salaries!D86,"PT","Part Time"),"FT","Full Time"),"CT","Contract"),"FL","Freelance")</f>
        <v>Full Time</v>
      </c>
      <c r="E86" s="14" t="s">
        <v>54</v>
      </c>
      <c r="F86" s="14">
        <v>130000</v>
      </c>
      <c r="G86" s="14" t="s">
        <v>14</v>
      </c>
      <c r="H86" s="14">
        <v>153667</v>
      </c>
      <c r="I86" s="14" t="s">
        <v>77</v>
      </c>
      <c r="J86" s="14">
        <v>100</v>
      </c>
      <c r="K86" s="14" t="s">
        <v>45</v>
      </c>
      <c r="L86" s="19" t="str">
        <f>SUBSTITUTE(SUBSTITUTE(SUBSTITUTE(ds_salaries!L86,"L","Large"),"S","Small"),"M","Medium")</f>
        <v>Large</v>
      </c>
      <c r="M86" s="14" t="str">
        <f>IF(Table22[[#This Row],[Remote Ratio]]=0,"No remote",IF(Table22[[#This Row],[Remote Ratio]]=50,"Partially remote","Fully Remote"))</f>
        <v>Fully Remote</v>
      </c>
    </row>
    <row r="87" spans="1:13" hidden="1" x14ac:dyDescent="0.25">
      <c r="A87" s="18">
        <v>85</v>
      </c>
      <c r="B87" s="13">
        <v>2021</v>
      </c>
      <c r="C87" s="13" t="str">
        <f>SUBSTITUTE(SUBSTITUTE(SUBSTITUTE(SUBSTITUTE(ds_salaries!C87,"MI","Junior Level/ Mid"),"EN","Entry Level"),"SE","Senior Level/ Intermediate"),"EX","Executive Level/ Director")</f>
        <v>Junior Level/ Mid</v>
      </c>
      <c r="D87" s="14" t="str">
        <f>SUBSTITUTE(SUBSTITUTE(SUBSTITUTE(SUBSTITUTE(ds_salaries!D87,"PT","Part Time"),"FT","Full Time"),"CT","Contract"),"FL","Freelance")</f>
        <v>Full Time</v>
      </c>
      <c r="E87" s="13" t="s">
        <v>43</v>
      </c>
      <c r="F87" s="13">
        <v>110000</v>
      </c>
      <c r="G87" s="13" t="s">
        <v>85</v>
      </c>
      <c r="H87" s="13">
        <v>28476</v>
      </c>
      <c r="I87" s="13" t="s">
        <v>45</v>
      </c>
      <c r="J87" s="13">
        <v>100</v>
      </c>
      <c r="K87" s="13" t="s">
        <v>45</v>
      </c>
      <c r="L87" s="19" t="str">
        <f>SUBSTITUTE(SUBSTITUTE(SUBSTITUTE(ds_salaries!L87,"L","Large"),"S","Small"),"M","Medium")</f>
        <v>Large</v>
      </c>
      <c r="M87" s="14" t="str">
        <f>IF(Table22[[#This Row],[Remote Ratio]]=0,"No remote",IF(Table22[[#This Row],[Remote Ratio]]=50,"Partially remote","Fully Remote"))</f>
        <v>Fully Remote</v>
      </c>
    </row>
    <row r="88" spans="1:13" x14ac:dyDescent="0.25">
      <c r="A88" s="17">
        <v>86</v>
      </c>
      <c r="B88" s="14">
        <v>2021</v>
      </c>
      <c r="C88" s="13" t="str">
        <f>SUBSTITUTE(SUBSTITUTE(SUBSTITUTE(SUBSTITUTE(ds_salaries!C88,"MI","Junior Level/ Mid"),"EN","Entry Level"),"SE","Senior Level/ Intermediate"),"EX","Executive Level/ Director")</f>
        <v>Entry Level</v>
      </c>
      <c r="D88" s="14" t="str">
        <f>SUBSTITUTE(SUBSTITUTE(SUBSTITUTE(SUBSTITUTE(ds_salaries!D88,"PT","Part Time"),"FT","Full Time"),"CT","Contract"),"FL","Freelance")</f>
        <v>Full Time</v>
      </c>
      <c r="E88" s="14" t="s">
        <v>31</v>
      </c>
      <c r="F88" s="14">
        <v>50000</v>
      </c>
      <c r="G88" s="14" t="s">
        <v>14</v>
      </c>
      <c r="H88" s="14">
        <v>59102</v>
      </c>
      <c r="I88" s="14" t="s">
        <v>38</v>
      </c>
      <c r="J88" s="14">
        <v>50</v>
      </c>
      <c r="K88" s="14" t="s">
        <v>38</v>
      </c>
      <c r="L88" s="19" t="str">
        <f>SUBSTITUTE(SUBSTITUTE(SUBSTITUTE(ds_salaries!L88,"L","Large"),"S","Small"),"M","Medium")</f>
        <v>Medium</v>
      </c>
      <c r="M88" s="14" t="str">
        <f>IF(Table22[[#This Row],[Remote Ratio]]=0,"No remote",IF(Table22[[#This Row],[Remote Ratio]]=50,"Partially remote","Fully Remote"))</f>
        <v>Partially remote</v>
      </c>
    </row>
    <row r="89" spans="1:13" hidden="1" x14ac:dyDescent="0.25">
      <c r="A89" s="18">
        <v>87</v>
      </c>
      <c r="B89" s="13">
        <v>2021</v>
      </c>
      <c r="C89" s="13" t="str">
        <f>SUBSTITUTE(SUBSTITUTE(SUBSTITUTE(SUBSTITUTE(ds_salaries!C89,"MI","Junior Level/ Mid"),"EN","Entry Level"),"SE","Senior Level/ Intermediate"),"EX","Executive Level/ Director")</f>
        <v>Junior Level/ Mid</v>
      </c>
      <c r="D89" s="14" t="str">
        <f>SUBSTITUTE(SUBSTITUTE(SUBSTITUTE(SUBSTITUTE(ds_salaries!D89,"PT","Part Time"),"FT","Full Time"),"CT","Contract"),"FL","Freelance")</f>
        <v>Full Time</v>
      </c>
      <c r="E89" s="13" t="s">
        <v>83</v>
      </c>
      <c r="F89" s="13">
        <v>110000</v>
      </c>
      <c r="G89" s="13" t="s">
        <v>19</v>
      </c>
      <c r="H89" s="13">
        <v>110000</v>
      </c>
      <c r="I89" s="13" t="s">
        <v>29</v>
      </c>
      <c r="J89" s="13">
        <v>100</v>
      </c>
      <c r="K89" s="13" t="s">
        <v>29</v>
      </c>
      <c r="L89" s="19" t="str">
        <f>SUBSTITUTE(SUBSTITUTE(SUBSTITUTE(ds_salaries!L89,"L","Large"),"S","Small"),"M","Medium")</f>
        <v>Large</v>
      </c>
      <c r="M89" s="14" t="str">
        <f>IF(Table22[[#This Row],[Remote Ratio]]=0,"No remote",IF(Table22[[#This Row],[Remote Ratio]]=50,"Partially remote","Fully Remote"))</f>
        <v>Fully Remote</v>
      </c>
    </row>
    <row r="90" spans="1:13" hidden="1" x14ac:dyDescent="0.25">
      <c r="A90" s="17">
        <v>88</v>
      </c>
      <c r="B90" s="14">
        <v>2021</v>
      </c>
      <c r="C90" s="13" t="str">
        <f>SUBSTITUTE(SUBSTITUTE(SUBSTITUTE(SUBSTITUTE(ds_salaries!C90,"MI","Junior Level/ Mid"),"EN","Entry Level"),"SE","Senior Level/ Intermediate"),"EX","Executive Level/ Director")</f>
        <v>Senior Level/ Intermediate</v>
      </c>
      <c r="D90" s="14" t="str">
        <f>SUBSTITUTE(SUBSTITUTE(SUBSTITUTE(SUBSTITUTE(ds_salaries!D90,"PT","Part Time"),"FT","Full Time"),"CT","Contract"),"FL","Freelance")</f>
        <v>Full Time</v>
      </c>
      <c r="E90" s="14" t="s">
        <v>41</v>
      </c>
      <c r="F90" s="14">
        <v>170000</v>
      </c>
      <c r="G90" s="14" t="s">
        <v>19</v>
      </c>
      <c r="H90" s="14">
        <v>170000</v>
      </c>
      <c r="I90" s="14" t="s">
        <v>29</v>
      </c>
      <c r="J90" s="14">
        <v>100</v>
      </c>
      <c r="K90" s="14" t="s">
        <v>29</v>
      </c>
      <c r="L90" s="19" t="str">
        <f>SUBSTITUTE(SUBSTITUTE(SUBSTITUTE(ds_salaries!L90,"L","Large"),"S","Small"),"M","Medium")</f>
        <v>Large</v>
      </c>
      <c r="M90" s="14" t="str">
        <f>IF(Table22[[#This Row],[Remote Ratio]]=0,"No remote",IF(Table22[[#This Row],[Remote Ratio]]=50,"Partially remote","Fully Remote"))</f>
        <v>Fully Remote</v>
      </c>
    </row>
    <row r="91" spans="1:13" hidden="1" x14ac:dyDescent="0.25">
      <c r="A91" s="18">
        <v>89</v>
      </c>
      <c r="B91" s="13">
        <v>2021</v>
      </c>
      <c r="C91" s="13" t="str">
        <f>SUBSTITUTE(SUBSTITUTE(SUBSTITUTE(SUBSTITUTE(ds_salaries!C91,"MI","Junior Level/ Mid"),"EN","Entry Level"),"SE","Senior Level/ Intermediate"),"EX","Executive Level/ Director")</f>
        <v>Senior Level/ Intermediate</v>
      </c>
      <c r="D91" s="14" t="str">
        <f>SUBSTITUTE(SUBSTITUTE(SUBSTITUTE(SUBSTITUTE(ds_salaries!D91,"PT","Part Time"),"FT","Full Time"),"CT","Contract"),"FL","Freelance")</f>
        <v>Full Time</v>
      </c>
      <c r="E91" s="13" t="s">
        <v>31</v>
      </c>
      <c r="F91" s="13">
        <v>80000</v>
      </c>
      <c r="G91" s="13" t="s">
        <v>19</v>
      </c>
      <c r="H91" s="13">
        <v>80000</v>
      </c>
      <c r="I91" s="13" t="s">
        <v>86</v>
      </c>
      <c r="J91" s="13">
        <v>100</v>
      </c>
      <c r="K91" s="13" t="s">
        <v>29</v>
      </c>
      <c r="L91" s="19" t="str">
        <f>SUBSTITUTE(SUBSTITUTE(SUBSTITUTE(ds_salaries!L91,"L","Large"),"S","Small"),"M","Medium")</f>
        <v>Small</v>
      </c>
      <c r="M91" s="14" t="str">
        <f>IF(Table22[[#This Row],[Remote Ratio]]=0,"No remote",IF(Table22[[#This Row],[Remote Ratio]]=50,"Partially remote","Fully Remote"))</f>
        <v>Fully Remote</v>
      </c>
    </row>
    <row r="92" spans="1:13" hidden="1" x14ac:dyDescent="0.25">
      <c r="A92" s="17">
        <v>90</v>
      </c>
      <c r="B92" s="14">
        <v>2021</v>
      </c>
      <c r="C92" s="13" t="str">
        <f>SUBSTITUTE(SUBSTITUTE(SUBSTITUTE(SUBSTITUTE(ds_salaries!C92,"MI","Junior Level/ Mid"),"EN","Entry Level"),"SE","Senior Level/ Intermediate"),"EX","Executive Level/ Director")</f>
        <v>Senior Level/ Intermediate</v>
      </c>
      <c r="D92" s="14" t="str">
        <f>SUBSTITUTE(SUBSTITUTE(SUBSTITUTE(SUBSTITUTE(ds_salaries!D92,"PT","Part Time"),"FT","Full Time"),"CT","Contract"),"FL","Freelance")</f>
        <v>Full Time</v>
      </c>
      <c r="E92" s="14" t="s">
        <v>87</v>
      </c>
      <c r="F92" s="14">
        <v>75000</v>
      </c>
      <c r="G92" s="14" t="s">
        <v>14</v>
      </c>
      <c r="H92" s="14">
        <v>88654</v>
      </c>
      <c r="I92" s="14" t="s">
        <v>50</v>
      </c>
      <c r="J92" s="14">
        <v>100</v>
      </c>
      <c r="K92" s="14" t="s">
        <v>72</v>
      </c>
      <c r="L92" s="19" t="str">
        <f>SUBSTITUTE(SUBSTITUTE(SUBSTITUTE(ds_salaries!L92,"L","Large"),"S","Small"),"M","Medium")</f>
        <v>Large</v>
      </c>
      <c r="M92" s="14" t="str">
        <f>IF(Table22[[#This Row],[Remote Ratio]]=0,"No remote",IF(Table22[[#This Row],[Remote Ratio]]=50,"Partially remote","Fully Remote"))</f>
        <v>Fully Remote</v>
      </c>
    </row>
    <row r="93" spans="1:13" hidden="1" x14ac:dyDescent="0.25">
      <c r="A93" s="18">
        <v>91</v>
      </c>
      <c r="B93" s="13">
        <v>2021</v>
      </c>
      <c r="C93" s="13" t="str">
        <f>SUBSTITUTE(SUBSTITUTE(SUBSTITUTE(SUBSTITUTE(ds_salaries!C93,"MI","Junior Level/ Mid"),"EN","Entry Level"),"SE","Senior Level/ Intermediate"),"EX","Executive Level/ Director")</f>
        <v>Entry Level</v>
      </c>
      <c r="D93" s="14" t="str">
        <f>SUBSTITUTE(SUBSTITUTE(SUBSTITUTE(SUBSTITUTE(ds_salaries!D93,"PT","Part Time"),"FT","Full Time"),"CT","Contract"),"FL","Freelance")</f>
        <v>Full Time</v>
      </c>
      <c r="E93" s="13" t="s">
        <v>46</v>
      </c>
      <c r="F93" s="13">
        <v>65000</v>
      </c>
      <c r="G93" s="13" t="s">
        <v>14</v>
      </c>
      <c r="H93" s="13">
        <v>76833</v>
      </c>
      <c r="I93" s="13" t="s">
        <v>15</v>
      </c>
      <c r="J93" s="13">
        <v>100</v>
      </c>
      <c r="K93" s="13" t="s">
        <v>15</v>
      </c>
      <c r="L93" s="19" t="str">
        <f>SUBSTITUTE(SUBSTITUTE(SUBSTITUTE(ds_salaries!L93,"L","Large"),"S","Small"),"M","Medium")</f>
        <v>Small</v>
      </c>
      <c r="M93" s="14" t="str">
        <f>IF(Table22[[#This Row],[Remote Ratio]]=0,"No remote",IF(Table22[[#This Row],[Remote Ratio]]=50,"Partially remote","Fully Remote"))</f>
        <v>Fully Remote</v>
      </c>
    </row>
    <row r="94" spans="1:13" hidden="1" x14ac:dyDescent="0.25">
      <c r="A94" s="17">
        <v>92</v>
      </c>
      <c r="B94" s="14">
        <v>2021</v>
      </c>
      <c r="C94" s="13" t="str">
        <f>SUBSTITUTE(SUBSTITUTE(SUBSTITUTE(SUBSTITUTE(ds_salaries!C94,"MI","Junior Level/ Mid"),"EN","Entry Level"),"SE","Senior Level/ Intermediate"),"EX","Executive Level/ Director")</f>
        <v>Junior Level/ Mid</v>
      </c>
      <c r="D94" s="14" t="str">
        <f>SUBSTITUTE(SUBSTITUTE(SUBSTITUTE(SUBSTITUTE(ds_salaries!D94,"PT","Part Time"),"FT","Full Time"),"CT","Contract"),"FL","Freelance")</f>
        <v>Full Time</v>
      </c>
      <c r="E94" s="14" t="s">
        <v>41</v>
      </c>
      <c r="F94" s="14">
        <v>1450000</v>
      </c>
      <c r="G94" s="14" t="s">
        <v>39</v>
      </c>
      <c r="H94" s="14">
        <v>19609</v>
      </c>
      <c r="I94" s="14" t="s">
        <v>40</v>
      </c>
      <c r="J94" s="14">
        <v>100</v>
      </c>
      <c r="K94" s="14" t="s">
        <v>40</v>
      </c>
      <c r="L94" s="19" t="str">
        <f>SUBSTITUTE(SUBSTITUTE(SUBSTITUTE(ds_salaries!L94,"L","Large"),"S","Small"),"M","Medium")</f>
        <v>Large</v>
      </c>
      <c r="M94" s="14" t="str">
        <f>IF(Table22[[#This Row],[Remote Ratio]]=0,"No remote",IF(Table22[[#This Row],[Remote Ratio]]=50,"Partially remote","Fully Remote"))</f>
        <v>Fully Remote</v>
      </c>
    </row>
    <row r="95" spans="1:13" hidden="1" x14ac:dyDescent="0.25">
      <c r="A95" s="18">
        <v>93</v>
      </c>
      <c r="B95" s="13">
        <v>2021</v>
      </c>
      <c r="C95" s="13" t="str">
        <f>SUBSTITUTE(SUBSTITUTE(SUBSTITUTE(SUBSTITUTE(ds_salaries!C95,"MI","Junior Level/ Mid"),"EN","Entry Level"),"SE","Senior Level/ Intermediate"),"EX","Executive Level/ Director")</f>
        <v>Senior Level/ Intermediate</v>
      </c>
      <c r="D95" s="14" t="str">
        <f>SUBSTITUTE(SUBSTITUTE(SUBSTITUTE(SUBSTITUTE(ds_salaries!D95,"PT","Part Time"),"FT","Full Time"),"CT","Contract"),"FL","Freelance")</f>
        <v>Full Time</v>
      </c>
      <c r="E95" s="13" t="s">
        <v>36</v>
      </c>
      <c r="F95" s="13">
        <v>276000</v>
      </c>
      <c r="G95" s="13" t="s">
        <v>19</v>
      </c>
      <c r="H95" s="13">
        <v>276000</v>
      </c>
      <c r="I95" s="13" t="s">
        <v>29</v>
      </c>
      <c r="J95" s="13">
        <v>0</v>
      </c>
      <c r="K95" s="13" t="s">
        <v>29</v>
      </c>
      <c r="L95" s="19" t="str">
        <f>SUBSTITUTE(SUBSTITUTE(SUBSTITUTE(ds_salaries!L95,"L","Large"),"S","Small"),"M","Medium")</f>
        <v>Large</v>
      </c>
      <c r="M95" s="14" t="str">
        <f>IF(Table22[[#This Row],[Remote Ratio]]=0,"No remote",IF(Table22[[#This Row],[Remote Ratio]]=50,"Partially remote","Fully Remote"))</f>
        <v>No remote</v>
      </c>
    </row>
    <row r="96" spans="1:13" x14ac:dyDescent="0.25">
      <c r="A96" s="17">
        <v>94</v>
      </c>
      <c r="B96" s="14">
        <v>2021</v>
      </c>
      <c r="C96" s="13" t="str">
        <f>SUBSTITUTE(SUBSTITUTE(SUBSTITUTE(SUBSTITUTE(ds_salaries!C96,"MI","Junior Level/ Mid"),"EN","Entry Level"),"SE","Senior Level/ Intermediate"),"EX","Executive Level/ Director")</f>
        <v>Entry Level</v>
      </c>
      <c r="D96" s="14" t="str">
        <f>SUBSTITUTE(SUBSTITUTE(SUBSTITUTE(SUBSTITUTE(ds_salaries!D96,"PT","Part Time"),"FT","Full Time"),"CT","Contract"),"FL","Freelance")</f>
        <v>Full Time</v>
      </c>
      <c r="E96" s="14" t="s">
        <v>13</v>
      </c>
      <c r="F96" s="14">
        <v>2200000</v>
      </c>
      <c r="G96" s="14" t="s">
        <v>39</v>
      </c>
      <c r="H96" s="14">
        <v>29751</v>
      </c>
      <c r="I96" s="14" t="s">
        <v>40</v>
      </c>
      <c r="J96" s="14">
        <v>50</v>
      </c>
      <c r="K96" s="14" t="s">
        <v>40</v>
      </c>
      <c r="L96" s="19" t="str">
        <f>SUBSTITUTE(SUBSTITUTE(SUBSTITUTE(ds_salaries!L96,"L","Large"),"S","Small"),"M","Medium")</f>
        <v>Large</v>
      </c>
      <c r="M96" s="14" t="str">
        <f>IF(Table22[[#This Row],[Remote Ratio]]=0,"No remote",IF(Table22[[#This Row],[Remote Ratio]]=50,"Partially remote","Fully Remote"))</f>
        <v>Partially remote</v>
      </c>
    </row>
    <row r="97" spans="1:13" x14ac:dyDescent="0.25">
      <c r="A97" s="18">
        <v>95</v>
      </c>
      <c r="B97" s="13">
        <v>2021</v>
      </c>
      <c r="C97" s="13" t="str">
        <f>SUBSTITUTE(SUBSTITUTE(SUBSTITUTE(SUBSTITUTE(ds_salaries!C97,"MI","Junior Level/ Mid"),"EN","Entry Level"),"SE","Senior Level/ Intermediate"),"EX","Executive Level/ Director")</f>
        <v>Junior Level/ Mid</v>
      </c>
      <c r="D97" s="14" t="str">
        <f>SUBSTITUTE(SUBSTITUTE(SUBSTITUTE(SUBSTITUTE(ds_salaries!D97,"PT","Part Time"),"FT","Full Time"),"CT","Contract"),"FL","Freelance")</f>
        <v>Full Time</v>
      </c>
      <c r="E97" s="13" t="s">
        <v>88</v>
      </c>
      <c r="F97" s="13">
        <v>120000</v>
      </c>
      <c r="G97" s="13" t="s">
        <v>89</v>
      </c>
      <c r="H97" s="13">
        <v>89294</v>
      </c>
      <c r="I97" s="13" t="s">
        <v>90</v>
      </c>
      <c r="J97" s="13">
        <v>50</v>
      </c>
      <c r="K97" s="13" t="s">
        <v>90</v>
      </c>
      <c r="L97" s="19" t="str">
        <f>SUBSTITUTE(SUBSTITUTE(SUBSTITUTE(ds_salaries!L97,"L","Large"),"S","Small"),"M","Medium")</f>
        <v>Large</v>
      </c>
      <c r="M97" s="14" t="str">
        <f>IF(Table22[[#This Row],[Remote Ratio]]=0,"No remote",IF(Table22[[#This Row],[Remote Ratio]]=50,"Partially remote","Fully Remote"))</f>
        <v>Partially remote</v>
      </c>
    </row>
    <row r="98" spans="1:13" hidden="1" x14ac:dyDescent="0.25">
      <c r="A98" s="17">
        <v>96</v>
      </c>
      <c r="B98" s="14">
        <v>2021</v>
      </c>
      <c r="C98" s="13" t="str">
        <f>SUBSTITUTE(SUBSTITUTE(SUBSTITUTE(SUBSTITUTE(ds_salaries!C98,"MI","Junior Level/ Mid"),"EN","Entry Level"),"SE","Senior Level/ Intermediate"),"EX","Executive Level/ Director")</f>
        <v>Entry Level</v>
      </c>
      <c r="D98" s="14" t="str">
        <f>SUBSTITUTE(SUBSTITUTE(SUBSTITUTE(SUBSTITUTE(ds_salaries!D98,"PT","Part Time"),"FT","Full Time"),"CT","Contract"),"FL","Freelance")</f>
        <v>Part Time</v>
      </c>
      <c r="E98" s="14" t="s">
        <v>70</v>
      </c>
      <c r="F98" s="14">
        <v>12000</v>
      </c>
      <c r="G98" s="14" t="s">
        <v>19</v>
      </c>
      <c r="H98" s="14">
        <v>12000</v>
      </c>
      <c r="I98" s="14" t="s">
        <v>91</v>
      </c>
      <c r="J98" s="14">
        <v>100</v>
      </c>
      <c r="K98" s="14" t="s">
        <v>29</v>
      </c>
      <c r="L98" s="19" t="str">
        <f>SUBSTITUTE(SUBSTITUTE(SUBSTITUTE(ds_salaries!L98,"L","Large"),"S","Small"),"M","Medium")</f>
        <v>Small</v>
      </c>
      <c r="M98" s="14" t="str">
        <f>IF(Table22[[#This Row],[Remote Ratio]]=0,"No remote",IF(Table22[[#This Row],[Remote Ratio]]=50,"Partially remote","Fully Remote"))</f>
        <v>Fully Remote</v>
      </c>
    </row>
    <row r="99" spans="1:13" hidden="1" x14ac:dyDescent="0.25">
      <c r="A99" s="18">
        <v>97</v>
      </c>
      <c r="B99" s="13">
        <v>2021</v>
      </c>
      <c r="C99" s="13" t="str">
        <f>SUBSTITUTE(SUBSTITUTE(SUBSTITUTE(SUBSTITUTE(ds_salaries!C99,"MI","Junior Level/ Mid"),"EN","Entry Level"),"SE","Senior Level/ Intermediate"),"EX","Executive Level/ Director")</f>
        <v>Junior Level/ Mid</v>
      </c>
      <c r="D99" s="14" t="str">
        <f>SUBSTITUTE(SUBSTITUTE(SUBSTITUTE(SUBSTITUTE(ds_salaries!D99,"PT","Part Time"),"FT","Full Time"),"CT","Contract"),"FL","Freelance")</f>
        <v>Full Time</v>
      </c>
      <c r="E99" s="13" t="s">
        <v>92</v>
      </c>
      <c r="F99" s="13">
        <v>450000</v>
      </c>
      <c r="G99" s="13" t="s">
        <v>19</v>
      </c>
      <c r="H99" s="13">
        <v>450000</v>
      </c>
      <c r="I99" s="13" t="s">
        <v>29</v>
      </c>
      <c r="J99" s="13">
        <v>100</v>
      </c>
      <c r="K99" s="13" t="s">
        <v>29</v>
      </c>
      <c r="L99" s="19" t="str">
        <f>SUBSTITUTE(SUBSTITUTE(SUBSTITUTE(ds_salaries!L99,"L","Large"),"S","Small"),"M","Medium")</f>
        <v>Large</v>
      </c>
      <c r="M99" s="14" t="str">
        <f>IF(Table22[[#This Row],[Remote Ratio]]=0,"No remote",IF(Table22[[#This Row],[Remote Ratio]]=50,"Partially remote","Fully Remote"))</f>
        <v>Fully Remote</v>
      </c>
    </row>
    <row r="100" spans="1:13" hidden="1" x14ac:dyDescent="0.25">
      <c r="A100" s="17">
        <v>98</v>
      </c>
      <c r="B100" s="14">
        <v>2021</v>
      </c>
      <c r="C100" s="13" t="str">
        <f>SUBSTITUTE(SUBSTITUTE(SUBSTITUTE(SUBSTITUTE(ds_salaries!C100,"MI","Junior Level/ Mid"),"EN","Entry Level"),"SE","Senior Level/ Intermediate"),"EX","Executive Level/ Director")</f>
        <v>Entry Level</v>
      </c>
      <c r="D100" s="14" t="str">
        <f>SUBSTITUTE(SUBSTITUTE(SUBSTITUTE(SUBSTITUTE(ds_salaries!D100,"PT","Part Time"),"FT","Full Time"),"CT","Contract"),"FL","Freelance")</f>
        <v>Full Time</v>
      </c>
      <c r="E100" s="14" t="s">
        <v>93</v>
      </c>
      <c r="F100" s="14">
        <v>70000</v>
      </c>
      <c r="G100" s="14" t="s">
        <v>19</v>
      </c>
      <c r="H100" s="14">
        <v>70000</v>
      </c>
      <c r="I100" s="14" t="s">
        <v>29</v>
      </c>
      <c r="J100" s="14">
        <v>100</v>
      </c>
      <c r="K100" s="14" t="s">
        <v>29</v>
      </c>
      <c r="L100" s="19" t="str">
        <f>SUBSTITUTE(SUBSTITUTE(SUBSTITUTE(ds_salaries!L100,"L","Large"),"S","Small"),"M","Medium")</f>
        <v>Medium</v>
      </c>
      <c r="M100" s="14" t="str">
        <f>IF(Table22[[#This Row],[Remote Ratio]]=0,"No remote",IF(Table22[[#This Row],[Remote Ratio]]=50,"Partially remote","Fully Remote"))</f>
        <v>Fully Remote</v>
      </c>
    </row>
    <row r="101" spans="1:13" hidden="1" x14ac:dyDescent="0.25">
      <c r="A101" s="18">
        <v>99</v>
      </c>
      <c r="B101" s="13">
        <v>2021</v>
      </c>
      <c r="C101" s="13" t="str">
        <f>SUBSTITUTE(SUBSTITUTE(SUBSTITUTE(SUBSTITUTE(ds_salaries!C101,"MI","Junior Level/ Mid"),"EN","Entry Level"),"SE","Senior Level/ Intermediate"),"EX","Executive Level/ Director")</f>
        <v>Junior Level/ Mid</v>
      </c>
      <c r="D101" s="14" t="str">
        <f>SUBSTITUTE(SUBSTITUTE(SUBSTITUTE(SUBSTITUTE(ds_salaries!D101,"PT","Part Time"),"FT","Full Time"),"CT","Contract"),"FL","Freelance")</f>
        <v>Full Time</v>
      </c>
      <c r="E101" s="13" t="s">
        <v>93</v>
      </c>
      <c r="F101" s="13">
        <v>81000</v>
      </c>
      <c r="G101" s="13" t="s">
        <v>14</v>
      </c>
      <c r="H101" s="13">
        <v>95746</v>
      </c>
      <c r="I101" s="13" t="s">
        <v>15</v>
      </c>
      <c r="J101" s="13">
        <v>100</v>
      </c>
      <c r="K101" s="13" t="s">
        <v>29</v>
      </c>
      <c r="L101" s="19" t="str">
        <f>SUBSTITUTE(SUBSTITUTE(SUBSTITUTE(ds_salaries!L101,"L","Large"),"S","Small"),"M","Medium")</f>
        <v>Small</v>
      </c>
      <c r="M101" s="14" t="str">
        <f>IF(Table22[[#This Row],[Remote Ratio]]=0,"No remote",IF(Table22[[#This Row],[Remote Ratio]]=50,"Partially remote","Fully Remote"))</f>
        <v>Fully Remote</v>
      </c>
    </row>
    <row r="102" spans="1:13" hidden="1" x14ac:dyDescent="0.25">
      <c r="A102" s="17">
        <v>100</v>
      </c>
      <c r="B102" s="14">
        <v>2021</v>
      </c>
      <c r="C102" s="13" t="str">
        <f>SUBSTITUTE(SUBSTITUTE(SUBSTITUTE(SUBSTITUTE(ds_salaries!C102,"MI","Junior Level/ Mid"),"EN","Entry Level"),"SE","Senior Level/ Intermediate"),"EX","Executive Level/ Director")</f>
        <v>Junior Level/ Mid</v>
      </c>
      <c r="D102" s="14" t="str">
        <f>SUBSTITUTE(SUBSTITUTE(SUBSTITUTE(SUBSTITUTE(ds_salaries!D102,"PT","Part Time"),"FT","Full Time"),"CT","Contract"),"FL","Freelance")</f>
        <v>Full Time</v>
      </c>
      <c r="E102" s="14" t="s">
        <v>31</v>
      </c>
      <c r="F102" s="14">
        <v>75000</v>
      </c>
      <c r="G102" s="14" t="s">
        <v>19</v>
      </c>
      <c r="H102" s="14">
        <v>75000</v>
      </c>
      <c r="I102" s="14" t="s">
        <v>29</v>
      </c>
      <c r="J102" s="14">
        <v>0</v>
      </c>
      <c r="K102" s="14" t="s">
        <v>29</v>
      </c>
      <c r="L102" s="19" t="str">
        <f>SUBSTITUTE(SUBSTITUTE(SUBSTITUTE(ds_salaries!L102,"L","Large"),"S","Small"),"M","Medium")</f>
        <v>Large</v>
      </c>
      <c r="M102" s="14" t="str">
        <f>IF(Table22[[#This Row],[Remote Ratio]]=0,"No remote",IF(Table22[[#This Row],[Remote Ratio]]=50,"Partially remote","Fully Remote"))</f>
        <v>No remote</v>
      </c>
    </row>
    <row r="103" spans="1:13" hidden="1" x14ac:dyDescent="0.25">
      <c r="A103" s="18">
        <v>101</v>
      </c>
      <c r="B103" s="13">
        <v>2021</v>
      </c>
      <c r="C103" s="13" t="str">
        <f>SUBSTITUTE(SUBSTITUTE(SUBSTITUTE(SUBSTITUTE(ds_salaries!C103,"MI","Junior Level/ Mid"),"EN","Entry Level"),"SE","Senior Level/ Intermediate"),"EX","Executive Level/ Director")</f>
        <v>Senior Level/ Intermediate</v>
      </c>
      <c r="D103" s="14" t="str">
        <f>SUBSTITUTE(SUBSTITUTE(SUBSTITUTE(SUBSTITUTE(ds_salaries!D103,"PT","Part Time"),"FT","Full Time"),"CT","Contract"),"FL","Freelance")</f>
        <v>Full Time</v>
      </c>
      <c r="E103" s="13" t="s">
        <v>43</v>
      </c>
      <c r="F103" s="13">
        <v>150000</v>
      </c>
      <c r="G103" s="13" t="s">
        <v>19</v>
      </c>
      <c r="H103" s="13">
        <v>150000</v>
      </c>
      <c r="I103" s="13" t="s">
        <v>29</v>
      </c>
      <c r="J103" s="13">
        <v>100</v>
      </c>
      <c r="K103" s="13" t="s">
        <v>29</v>
      </c>
      <c r="L103" s="19" t="str">
        <f>SUBSTITUTE(SUBSTITUTE(SUBSTITUTE(ds_salaries!L103,"L","Large"),"S","Small"),"M","Medium")</f>
        <v>Large</v>
      </c>
      <c r="M103" s="14" t="str">
        <f>IF(Table22[[#This Row],[Remote Ratio]]=0,"No remote",IF(Table22[[#This Row],[Remote Ratio]]=50,"Partially remote","Fully Remote"))</f>
        <v>Fully Remote</v>
      </c>
    </row>
    <row r="104" spans="1:13" x14ac:dyDescent="0.25">
      <c r="A104" s="17">
        <v>102</v>
      </c>
      <c r="B104" s="14">
        <v>2021</v>
      </c>
      <c r="C104" s="13" t="str">
        <f>SUBSTITUTE(SUBSTITUTE(SUBSTITUTE(SUBSTITUTE(ds_salaries!C104,"MI","Junior Level/ Mid"),"EN","Entry Level"),"SE","Senior Level/ Intermediate"),"EX","Executive Level/ Director")</f>
        <v>Junior Level/ Mid</v>
      </c>
      <c r="D104" s="14" t="str">
        <f>SUBSTITUTE(SUBSTITUTE(SUBSTITUTE(SUBSTITUTE(ds_salaries!D104,"PT","Part Time"),"FT","Full Time"),"CT","Contract"),"FL","Freelance")</f>
        <v>Full Time</v>
      </c>
      <c r="E104" s="14" t="s">
        <v>51</v>
      </c>
      <c r="F104" s="14">
        <v>11000000</v>
      </c>
      <c r="G104" s="14" t="s">
        <v>33</v>
      </c>
      <c r="H104" s="14">
        <v>36259</v>
      </c>
      <c r="I104" s="14" t="s">
        <v>34</v>
      </c>
      <c r="J104" s="14">
        <v>50</v>
      </c>
      <c r="K104" s="14" t="s">
        <v>29</v>
      </c>
      <c r="L104" s="19" t="str">
        <f>SUBSTITUTE(SUBSTITUTE(SUBSTITUTE(ds_salaries!L104,"L","Large"),"S","Small"),"M","Medium")</f>
        <v>Large</v>
      </c>
      <c r="M104" s="14" t="str">
        <f>IF(Table22[[#This Row],[Remote Ratio]]=0,"No remote",IF(Table22[[#This Row],[Remote Ratio]]=50,"Partially remote","Fully Remote"))</f>
        <v>Partially remote</v>
      </c>
    </row>
    <row r="105" spans="1:13" hidden="1" x14ac:dyDescent="0.25">
      <c r="A105" s="18">
        <v>103</v>
      </c>
      <c r="B105" s="13">
        <v>2021</v>
      </c>
      <c r="C105" s="13" t="str">
        <f>SUBSTITUTE(SUBSTITUTE(SUBSTITUTE(SUBSTITUTE(ds_salaries!C105,"MI","Junior Level/ Mid"),"EN","Entry Level"),"SE","Senior Level/ Intermediate"),"EX","Executive Level/ Director")</f>
        <v>Junior Level/ Mid</v>
      </c>
      <c r="D105" s="14" t="str">
        <f>SUBSTITUTE(SUBSTITUTE(SUBSTITUTE(SUBSTITUTE(ds_salaries!D105,"PT","Part Time"),"FT","Full Time"),"CT","Contract"),"FL","Freelance")</f>
        <v>Full Time</v>
      </c>
      <c r="E105" s="13" t="s">
        <v>31</v>
      </c>
      <c r="F105" s="13">
        <v>62000</v>
      </c>
      <c r="G105" s="13" t="s">
        <v>19</v>
      </c>
      <c r="H105" s="13">
        <v>62000</v>
      </c>
      <c r="I105" s="13" t="s">
        <v>29</v>
      </c>
      <c r="J105" s="13">
        <v>0</v>
      </c>
      <c r="K105" s="13" t="s">
        <v>29</v>
      </c>
      <c r="L105" s="19" t="str">
        <f>SUBSTITUTE(SUBSTITUTE(SUBSTITUTE(ds_salaries!L105,"L","Large"),"S","Small"),"M","Medium")</f>
        <v>Large</v>
      </c>
      <c r="M105" s="14" t="str">
        <f>IF(Table22[[#This Row],[Remote Ratio]]=0,"No remote",IF(Table22[[#This Row],[Remote Ratio]]=50,"Partially remote","Fully Remote"))</f>
        <v>No remote</v>
      </c>
    </row>
    <row r="106" spans="1:13" hidden="1" x14ac:dyDescent="0.25">
      <c r="A106" s="17">
        <v>104</v>
      </c>
      <c r="B106" s="14">
        <v>2021</v>
      </c>
      <c r="C106" s="13" t="str">
        <f>SUBSTITUTE(SUBSTITUTE(SUBSTITUTE(SUBSTITUTE(ds_salaries!C106,"MI","Junior Level/ Mid"),"EN","Entry Level"),"SE","Senior Level/ Intermediate"),"EX","Executive Level/ Director")</f>
        <v>Junior Level/ Mid</v>
      </c>
      <c r="D106" s="14" t="str">
        <f>SUBSTITUTE(SUBSTITUTE(SUBSTITUTE(SUBSTITUTE(ds_salaries!D106,"PT","Part Time"),"FT","Full Time"),"CT","Contract"),"FL","Freelance")</f>
        <v>Full Time</v>
      </c>
      <c r="E106" s="14" t="s">
        <v>13</v>
      </c>
      <c r="F106" s="14">
        <v>73000</v>
      </c>
      <c r="G106" s="14" t="s">
        <v>19</v>
      </c>
      <c r="H106" s="14">
        <v>73000</v>
      </c>
      <c r="I106" s="14" t="s">
        <v>29</v>
      </c>
      <c r="J106" s="14">
        <v>0</v>
      </c>
      <c r="K106" s="14" t="s">
        <v>29</v>
      </c>
      <c r="L106" s="19" t="str">
        <f>SUBSTITUTE(SUBSTITUTE(SUBSTITUTE(ds_salaries!L106,"L","Large"),"S","Small"),"M","Medium")</f>
        <v>Large</v>
      </c>
      <c r="M106" s="14" t="str">
        <f>IF(Table22[[#This Row],[Remote Ratio]]=0,"No remote",IF(Table22[[#This Row],[Remote Ratio]]=50,"Partially remote","Fully Remote"))</f>
        <v>No remote</v>
      </c>
    </row>
    <row r="107" spans="1:13" x14ac:dyDescent="0.25">
      <c r="A107" s="18">
        <v>105</v>
      </c>
      <c r="B107" s="13">
        <v>2021</v>
      </c>
      <c r="C107" s="13" t="str">
        <f>SUBSTITUTE(SUBSTITUTE(SUBSTITUTE(SUBSTITUTE(ds_salaries!C107,"MI","Junior Level/ Mid"),"EN","Entry Level"),"SE","Senior Level/ Intermediate"),"EX","Executive Level/ Director")</f>
        <v>Junior Level/ Mid</v>
      </c>
      <c r="D107" s="14" t="str">
        <f>SUBSTITUTE(SUBSTITUTE(SUBSTITUTE(SUBSTITUTE(ds_salaries!D107,"PT","Part Time"),"FT","Full Time"),"CT","Contract"),"FL","Freelance")</f>
        <v>Full Time</v>
      </c>
      <c r="E107" s="13" t="s">
        <v>31</v>
      </c>
      <c r="F107" s="13">
        <v>37456</v>
      </c>
      <c r="G107" s="13" t="s">
        <v>23</v>
      </c>
      <c r="H107" s="13">
        <v>51519</v>
      </c>
      <c r="I107" s="13" t="s">
        <v>24</v>
      </c>
      <c r="J107" s="13">
        <v>50</v>
      </c>
      <c r="K107" s="13" t="s">
        <v>24</v>
      </c>
      <c r="L107" s="19" t="str">
        <f>SUBSTITUTE(SUBSTITUTE(SUBSTITUTE(ds_salaries!L107,"L","Large"),"S","Small"),"M","Medium")</f>
        <v>Large</v>
      </c>
      <c r="M107" s="14" t="str">
        <f>IF(Table22[[#This Row],[Remote Ratio]]=0,"No remote",IF(Table22[[#This Row],[Remote Ratio]]=50,"Partially remote","Fully Remote"))</f>
        <v>Partially remote</v>
      </c>
    </row>
    <row r="108" spans="1:13" hidden="1" x14ac:dyDescent="0.25">
      <c r="A108" s="17">
        <v>106</v>
      </c>
      <c r="B108" s="14">
        <v>2021</v>
      </c>
      <c r="C108" s="13" t="str">
        <f>SUBSTITUTE(SUBSTITUTE(SUBSTITUTE(SUBSTITUTE(ds_salaries!C108,"MI","Junior Level/ Mid"),"EN","Entry Level"),"SE","Senior Level/ Intermediate"),"EX","Executive Level/ Director")</f>
        <v>Junior Level/ Mid</v>
      </c>
      <c r="D108" s="14" t="str">
        <f>SUBSTITUTE(SUBSTITUTE(SUBSTITUTE(SUBSTITUTE(ds_salaries!D108,"PT","Part Time"),"FT","Full Time"),"CT","Contract"),"FL","Freelance")</f>
        <v>Full Time</v>
      </c>
      <c r="E108" s="14" t="s">
        <v>55</v>
      </c>
      <c r="F108" s="14">
        <v>235000</v>
      </c>
      <c r="G108" s="14" t="s">
        <v>61</v>
      </c>
      <c r="H108" s="14">
        <v>187442</v>
      </c>
      <c r="I108" s="14" t="s">
        <v>62</v>
      </c>
      <c r="J108" s="14">
        <v>100</v>
      </c>
      <c r="K108" s="14" t="s">
        <v>62</v>
      </c>
      <c r="L108" s="19" t="str">
        <f>SUBSTITUTE(SUBSTITUTE(SUBSTITUTE(ds_salaries!L108,"L","Large"),"S","Small"),"M","Medium")</f>
        <v>Large</v>
      </c>
      <c r="M108" s="14" t="str">
        <f>IF(Table22[[#This Row],[Remote Ratio]]=0,"No remote",IF(Table22[[#This Row],[Remote Ratio]]=50,"Partially remote","Fully Remote"))</f>
        <v>Fully Remote</v>
      </c>
    </row>
    <row r="109" spans="1:13" hidden="1" x14ac:dyDescent="0.25">
      <c r="A109" s="18">
        <v>107</v>
      </c>
      <c r="B109" s="13">
        <v>2021</v>
      </c>
      <c r="C109" s="13" t="str">
        <f>SUBSTITUTE(SUBSTITUTE(SUBSTITUTE(SUBSTITUTE(ds_salaries!C109,"MI","Junior Level/ Mid"),"EN","Entry Level"),"SE","Senior Level/ Intermediate"),"EX","Executive Level/ Director")</f>
        <v>Senior Level/ Intermediate</v>
      </c>
      <c r="D109" s="14" t="str">
        <f>SUBSTITUTE(SUBSTITUTE(SUBSTITUTE(SUBSTITUTE(ds_salaries!D109,"PT","Part Time"),"FT","Full Time"),"CT","Contract"),"FL","Freelance")</f>
        <v>Full Time</v>
      </c>
      <c r="E109" s="13" t="s">
        <v>43</v>
      </c>
      <c r="F109" s="13">
        <v>115000</v>
      </c>
      <c r="G109" s="13" t="s">
        <v>19</v>
      </c>
      <c r="H109" s="13">
        <v>115000</v>
      </c>
      <c r="I109" s="13" t="s">
        <v>29</v>
      </c>
      <c r="J109" s="13">
        <v>100</v>
      </c>
      <c r="K109" s="13" t="s">
        <v>29</v>
      </c>
      <c r="L109" s="19" t="str">
        <f>SUBSTITUTE(SUBSTITUTE(SUBSTITUTE(ds_salaries!L109,"L","Large"),"S","Small"),"M","Medium")</f>
        <v>Small</v>
      </c>
      <c r="M109" s="14" t="str">
        <f>IF(Table22[[#This Row],[Remote Ratio]]=0,"No remote",IF(Table22[[#This Row],[Remote Ratio]]=50,"Partially remote","Fully Remote"))</f>
        <v>Fully Remote</v>
      </c>
    </row>
    <row r="110" spans="1:13" hidden="1" x14ac:dyDescent="0.25">
      <c r="A110" s="17">
        <v>108</v>
      </c>
      <c r="B110" s="14">
        <v>2021</v>
      </c>
      <c r="C110" s="13" t="str">
        <f>SUBSTITUTE(SUBSTITUTE(SUBSTITUTE(SUBSTITUTE(ds_salaries!C110,"MI","Junior Level/ Mid"),"EN","Entry Level"),"SE","Senior Level/ Intermediate"),"EX","Executive Level/ Director")</f>
        <v>Senior Level/ Intermediate</v>
      </c>
      <c r="D110" s="14" t="str">
        <f>SUBSTITUTE(SUBSTITUTE(SUBSTITUTE(SUBSTITUTE(ds_salaries!D110,"PT","Part Time"),"FT","Full Time"),"CT","Contract"),"FL","Freelance")</f>
        <v>Full Time</v>
      </c>
      <c r="E110" s="14" t="s">
        <v>43</v>
      </c>
      <c r="F110" s="14">
        <v>150000</v>
      </c>
      <c r="G110" s="14" t="s">
        <v>19</v>
      </c>
      <c r="H110" s="14">
        <v>150000</v>
      </c>
      <c r="I110" s="14" t="s">
        <v>29</v>
      </c>
      <c r="J110" s="14">
        <v>100</v>
      </c>
      <c r="K110" s="14" t="s">
        <v>29</v>
      </c>
      <c r="L110" s="19" t="str">
        <f>SUBSTITUTE(SUBSTITUTE(SUBSTITUTE(ds_salaries!L110,"L","Large"),"S","Small"),"M","Medium")</f>
        <v>Medium</v>
      </c>
      <c r="M110" s="14" t="str">
        <f>IF(Table22[[#This Row],[Remote Ratio]]=0,"No remote",IF(Table22[[#This Row],[Remote Ratio]]=50,"Partially remote","Fully Remote"))</f>
        <v>Fully Remote</v>
      </c>
    </row>
    <row r="111" spans="1:13" hidden="1" x14ac:dyDescent="0.25">
      <c r="A111" s="18">
        <v>109</v>
      </c>
      <c r="B111" s="13">
        <v>2021</v>
      </c>
      <c r="C111" s="13" t="str">
        <f>SUBSTITUTE(SUBSTITUTE(SUBSTITUTE(SUBSTITUTE(ds_salaries!C111,"MI","Junior Level/ Mid"),"EN","Entry Level"),"SE","Senior Level/ Intermediate"),"EX","Executive Level/ Director")</f>
        <v>Entry Level</v>
      </c>
      <c r="D111" s="14" t="str">
        <f>SUBSTITUTE(SUBSTITUTE(SUBSTITUTE(SUBSTITUTE(ds_salaries!D111,"PT","Part Time"),"FT","Full Time"),"CT","Contract"),"FL","Freelance")</f>
        <v>Full Time</v>
      </c>
      <c r="E111" s="13" t="s">
        <v>43</v>
      </c>
      <c r="F111" s="13">
        <v>2250000</v>
      </c>
      <c r="G111" s="13" t="s">
        <v>39</v>
      </c>
      <c r="H111" s="13">
        <v>30428</v>
      </c>
      <c r="I111" s="13" t="s">
        <v>40</v>
      </c>
      <c r="J111" s="13">
        <v>100</v>
      </c>
      <c r="K111" s="13" t="s">
        <v>40</v>
      </c>
      <c r="L111" s="19" t="str">
        <f>SUBSTITUTE(SUBSTITUTE(SUBSTITUTE(ds_salaries!L111,"L","Large"),"S","Small"),"M","Medium")</f>
        <v>Large</v>
      </c>
      <c r="M111" s="14" t="str">
        <f>IF(Table22[[#This Row],[Remote Ratio]]=0,"No remote",IF(Table22[[#This Row],[Remote Ratio]]=50,"Partially remote","Fully Remote"))</f>
        <v>Fully Remote</v>
      </c>
    </row>
    <row r="112" spans="1:13" x14ac:dyDescent="0.25">
      <c r="A112" s="17">
        <v>110</v>
      </c>
      <c r="B112" s="14">
        <v>2021</v>
      </c>
      <c r="C112" s="13" t="str">
        <f>SUBSTITUTE(SUBSTITUTE(SUBSTITUTE(SUBSTITUTE(ds_salaries!C112,"MI","Junior Level/ Mid"),"EN","Entry Level"),"SE","Senior Level/ Intermediate"),"EX","Executive Level/ Director")</f>
        <v>Senior Level/ Intermediate</v>
      </c>
      <c r="D112" s="14" t="str">
        <f>SUBSTITUTE(SUBSTITUTE(SUBSTITUTE(SUBSTITUTE(ds_salaries!D112,"PT","Part Time"),"FT","Full Time"),"CT","Contract"),"FL","Freelance")</f>
        <v>Full Time</v>
      </c>
      <c r="E112" s="14" t="s">
        <v>28</v>
      </c>
      <c r="F112" s="14">
        <v>80000</v>
      </c>
      <c r="G112" s="14" t="s">
        <v>14</v>
      </c>
      <c r="H112" s="14">
        <v>94564</v>
      </c>
      <c r="I112" s="14" t="s">
        <v>15</v>
      </c>
      <c r="J112" s="14">
        <v>50</v>
      </c>
      <c r="K112" s="14" t="s">
        <v>15</v>
      </c>
      <c r="L112" s="19" t="str">
        <f>SUBSTITUTE(SUBSTITUTE(SUBSTITUTE(ds_salaries!L112,"L","Large"),"S","Small"),"M","Medium")</f>
        <v>Large</v>
      </c>
      <c r="M112" s="14" t="str">
        <f>IF(Table22[[#This Row],[Remote Ratio]]=0,"No remote",IF(Table22[[#This Row],[Remote Ratio]]=50,"Partially remote","Fully Remote"))</f>
        <v>Partially remote</v>
      </c>
    </row>
    <row r="113" spans="1:13" hidden="1" x14ac:dyDescent="0.25">
      <c r="A113" s="18">
        <v>111</v>
      </c>
      <c r="B113" s="13">
        <v>2021</v>
      </c>
      <c r="C113" s="13" t="str">
        <f>SUBSTITUTE(SUBSTITUTE(SUBSTITUTE(SUBSTITUTE(ds_salaries!C113,"MI","Junior Level/ Mid"),"EN","Entry Level"),"SE","Senior Level/ Intermediate"),"EX","Executive Level/ Director")</f>
        <v>Senior Level/ Intermediate</v>
      </c>
      <c r="D113" s="14" t="str">
        <f>SUBSTITUTE(SUBSTITUTE(SUBSTITUTE(SUBSTITUTE(ds_salaries!D113,"PT","Part Time"),"FT","Full Time"),"CT","Contract"),"FL","Freelance")</f>
        <v>Full Time</v>
      </c>
      <c r="E113" s="13" t="s">
        <v>94</v>
      </c>
      <c r="F113" s="13">
        <v>82500</v>
      </c>
      <c r="G113" s="13" t="s">
        <v>23</v>
      </c>
      <c r="H113" s="13">
        <v>113476</v>
      </c>
      <c r="I113" s="13" t="s">
        <v>24</v>
      </c>
      <c r="J113" s="13">
        <v>100</v>
      </c>
      <c r="K113" s="13" t="s">
        <v>24</v>
      </c>
      <c r="L113" s="19" t="str">
        <f>SUBSTITUTE(SUBSTITUTE(SUBSTITUTE(ds_salaries!L113,"L","Large"),"S","Small"),"M","Medium")</f>
        <v>Medium</v>
      </c>
      <c r="M113" s="14" t="str">
        <f>IF(Table22[[#This Row],[Remote Ratio]]=0,"No remote",IF(Table22[[#This Row],[Remote Ratio]]=50,"Partially remote","Fully Remote"))</f>
        <v>Fully Remote</v>
      </c>
    </row>
    <row r="114" spans="1:13" hidden="1" x14ac:dyDescent="0.25">
      <c r="A114" s="17">
        <v>112</v>
      </c>
      <c r="B114" s="14">
        <v>2021</v>
      </c>
      <c r="C114" s="13" t="str">
        <f>SUBSTITUTE(SUBSTITUTE(SUBSTITUTE(SUBSTITUTE(ds_salaries!C114,"MI","Junior Level/ Mid"),"EN","Entry Level"),"SE","Senior Level/ Intermediate"),"EX","Executive Level/ Director")</f>
        <v>Senior Level/ Intermediate</v>
      </c>
      <c r="D114" s="14" t="str">
        <f>SUBSTITUTE(SUBSTITUTE(SUBSTITUTE(SUBSTITUTE(ds_salaries!D114,"PT","Part Time"),"FT","Full Time"),"CT","Contract"),"FL","Freelance")</f>
        <v>Full Time</v>
      </c>
      <c r="E114" s="14" t="s">
        <v>36</v>
      </c>
      <c r="F114" s="14">
        <v>75000</v>
      </c>
      <c r="G114" s="14" t="s">
        <v>23</v>
      </c>
      <c r="H114" s="14">
        <v>103160</v>
      </c>
      <c r="I114" s="14" t="s">
        <v>24</v>
      </c>
      <c r="J114" s="14">
        <v>100</v>
      </c>
      <c r="K114" s="14" t="s">
        <v>24</v>
      </c>
      <c r="L114" s="19" t="str">
        <f>SUBSTITUTE(SUBSTITUTE(SUBSTITUTE(ds_salaries!L114,"L","Large"),"S","Small"),"M","Medium")</f>
        <v>Small</v>
      </c>
      <c r="M114" s="14" t="str">
        <f>IF(Table22[[#This Row],[Remote Ratio]]=0,"No remote",IF(Table22[[#This Row],[Remote Ratio]]=50,"Partially remote","Fully Remote"))</f>
        <v>Fully Remote</v>
      </c>
    </row>
    <row r="115" spans="1:13" hidden="1" x14ac:dyDescent="0.25">
      <c r="A115" s="18">
        <v>113</v>
      </c>
      <c r="B115" s="13">
        <v>2021</v>
      </c>
      <c r="C115" s="13" t="str">
        <f>SUBSTITUTE(SUBSTITUTE(SUBSTITUTE(SUBSTITUTE(ds_salaries!C115,"MI","Junior Level/ Mid"),"EN","Entry Level"),"SE","Senior Level/ Intermediate"),"EX","Executive Level/ Director")</f>
        <v>Entry Level</v>
      </c>
      <c r="D115" s="14" t="str">
        <f>SUBSTITUTE(SUBSTITUTE(SUBSTITUTE(SUBSTITUTE(ds_salaries!D115,"PT","Part Time"),"FT","Full Time"),"CT","Contract"),"FL","Freelance")</f>
        <v>Part Time</v>
      </c>
      <c r="E115" s="13" t="s">
        <v>70</v>
      </c>
      <c r="F115" s="13">
        <v>12000</v>
      </c>
      <c r="G115" s="13" t="s">
        <v>19</v>
      </c>
      <c r="H115" s="13">
        <v>12000</v>
      </c>
      <c r="I115" s="13" t="s">
        <v>42</v>
      </c>
      <c r="J115" s="13">
        <v>100</v>
      </c>
      <c r="K115" s="13" t="s">
        <v>29</v>
      </c>
      <c r="L115" s="19" t="str">
        <f>SUBSTITUTE(SUBSTITUTE(SUBSTITUTE(ds_salaries!L115,"L","Large"),"S","Small"),"M","Medium")</f>
        <v>Medium</v>
      </c>
      <c r="M115" s="14" t="str">
        <f>IF(Table22[[#This Row],[Remote Ratio]]=0,"No remote",IF(Table22[[#This Row],[Remote Ratio]]=50,"Partially remote","Fully Remote"))</f>
        <v>Fully Remote</v>
      </c>
    </row>
    <row r="116" spans="1:13" hidden="1" x14ac:dyDescent="0.25">
      <c r="A116" s="17">
        <v>114</v>
      </c>
      <c r="B116" s="14">
        <v>2021</v>
      </c>
      <c r="C116" s="13" t="str">
        <f>SUBSTITUTE(SUBSTITUTE(SUBSTITUTE(SUBSTITUTE(ds_salaries!C116,"MI","Junior Level/ Mid"),"EN","Entry Level"),"SE","Senior Level/ Intermediate"),"EX","Executive Level/ Director")</f>
        <v>Junior Level/ Mid</v>
      </c>
      <c r="D116" s="14" t="str">
        <f>SUBSTITUTE(SUBSTITUTE(SUBSTITUTE(SUBSTITUTE(ds_salaries!D116,"PT","Part Time"),"FT","Full Time"),"CT","Contract"),"FL","Freelance")</f>
        <v>Full Time</v>
      </c>
      <c r="E116" s="14" t="s">
        <v>43</v>
      </c>
      <c r="F116" s="14">
        <v>38400</v>
      </c>
      <c r="G116" s="14" t="s">
        <v>14</v>
      </c>
      <c r="H116" s="14">
        <v>45391</v>
      </c>
      <c r="I116" s="14" t="s">
        <v>56</v>
      </c>
      <c r="J116" s="14">
        <v>100</v>
      </c>
      <c r="K116" s="14" t="s">
        <v>56</v>
      </c>
      <c r="L116" s="19" t="str">
        <f>SUBSTITUTE(SUBSTITUTE(SUBSTITUTE(ds_salaries!L116,"L","Large"),"S","Small"),"M","Medium")</f>
        <v>Large</v>
      </c>
      <c r="M116" s="14" t="str">
        <f>IF(Table22[[#This Row],[Remote Ratio]]=0,"No remote",IF(Table22[[#This Row],[Remote Ratio]]=50,"Partially remote","Fully Remote"))</f>
        <v>Fully Remote</v>
      </c>
    </row>
    <row r="117" spans="1:13" hidden="1" x14ac:dyDescent="0.25">
      <c r="A117" s="18">
        <v>115</v>
      </c>
      <c r="B117" s="13">
        <v>2021</v>
      </c>
      <c r="C117" s="13" t="str">
        <f>SUBSTITUTE(SUBSTITUTE(SUBSTITUTE(SUBSTITUTE(ds_salaries!C117,"MI","Junior Level/ Mid"),"EN","Entry Level"),"SE","Senior Level/ Intermediate"),"EX","Executive Level/ Director")</f>
        <v>Entry Level</v>
      </c>
      <c r="D117" s="14" t="str">
        <f>SUBSTITUTE(SUBSTITUTE(SUBSTITUTE(SUBSTITUTE(ds_salaries!D117,"PT","Part Time"),"FT","Full Time"),"CT","Contract"),"FL","Freelance")</f>
        <v>Full Time</v>
      </c>
      <c r="E117" s="13" t="s">
        <v>18</v>
      </c>
      <c r="F117" s="13">
        <v>225000</v>
      </c>
      <c r="G117" s="13" t="s">
        <v>19</v>
      </c>
      <c r="H117" s="13">
        <v>225000</v>
      </c>
      <c r="I117" s="13" t="s">
        <v>29</v>
      </c>
      <c r="J117" s="13">
        <v>100</v>
      </c>
      <c r="K117" s="13" t="s">
        <v>29</v>
      </c>
      <c r="L117" s="19" t="str">
        <f>SUBSTITUTE(SUBSTITUTE(SUBSTITUTE(ds_salaries!L117,"L","Large"),"S","Small"),"M","Medium")</f>
        <v>Large</v>
      </c>
      <c r="M117" s="14" t="str">
        <f>IF(Table22[[#This Row],[Remote Ratio]]=0,"No remote",IF(Table22[[#This Row],[Remote Ratio]]=50,"Partially remote","Fully Remote"))</f>
        <v>Fully Remote</v>
      </c>
    </row>
    <row r="118" spans="1:13" hidden="1" x14ac:dyDescent="0.25">
      <c r="A118" s="17">
        <v>116</v>
      </c>
      <c r="B118" s="14">
        <v>2021</v>
      </c>
      <c r="C118" s="13" t="str">
        <f>SUBSTITUTE(SUBSTITUTE(SUBSTITUTE(SUBSTITUTE(ds_salaries!C118,"MI","Junior Level/ Mid"),"EN","Entry Level"),"SE","Senior Level/ Intermediate"),"EX","Executive Level/ Director")</f>
        <v>Junior Level/ Mid</v>
      </c>
      <c r="D118" s="14" t="str">
        <f>SUBSTITUTE(SUBSTITUTE(SUBSTITUTE(SUBSTITUTE(ds_salaries!D118,"PT","Part Time"),"FT","Full Time"),"CT","Contract"),"FL","Freelance")</f>
        <v>Full Time</v>
      </c>
      <c r="E118" s="14" t="s">
        <v>13</v>
      </c>
      <c r="F118" s="14">
        <v>50000</v>
      </c>
      <c r="G118" s="14" t="s">
        <v>19</v>
      </c>
      <c r="H118" s="14">
        <v>50000</v>
      </c>
      <c r="I118" s="14" t="s">
        <v>65</v>
      </c>
      <c r="J118" s="14">
        <v>100</v>
      </c>
      <c r="K118" s="14" t="s">
        <v>65</v>
      </c>
      <c r="L118" s="19" t="str">
        <f>SUBSTITUTE(SUBSTITUTE(SUBSTITUTE(ds_salaries!L118,"L","Large"),"S","Small"),"M","Medium")</f>
        <v>Large</v>
      </c>
      <c r="M118" s="14" t="str">
        <f>IF(Table22[[#This Row],[Remote Ratio]]=0,"No remote",IF(Table22[[#This Row],[Remote Ratio]]=50,"Partially remote","Fully Remote"))</f>
        <v>Fully Remote</v>
      </c>
    </row>
    <row r="119" spans="1:13" hidden="1" x14ac:dyDescent="0.25">
      <c r="A119" s="18">
        <v>117</v>
      </c>
      <c r="B119" s="13">
        <v>2021</v>
      </c>
      <c r="C119" s="13" t="str">
        <f>SUBSTITUTE(SUBSTITUTE(SUBSTITUTE(SUBSTITUTE(ds_salaries!C119,"MI","Junior Level/ Mid"),"EN","Entry Level"),"SE","Senior Level/ Intermediate"),"EX","Executive Level/ Director")</f>
        <v>Junior Level/ Mid</v>
      </c>
      <c r="D119" s="14" t="str">
        <f>SUBSTITUTE(SUBSTITUTE(SUBSTITUTE(SUBSTITUTE(ds_salaries!D119,"PT","Part Time"),"FT","Full Time"),"CT","Contract"),"FL","Freelance")</f>
        <v>Full Time</v>
      </c>
      <c r="E119" s="13" t="s">
        <v>95</v>
      </c>
      <c r="F119" s="13">
        <v>34000</v>
      </c>
      <c r="G119" s="13" t="s">
        <v>14</v>
      </c>
      <c r="H119" s="13">
        <v>40189</v>
      </c>
      <c r="I119" s="13" t="s">
        <v>50</v>
      </c>
      <c r="J119" s="13">
        <v>100</v>
      </c>
      <c r="K119" s="13" t="s">
        <v>50</v>
      </c>
      <c r="L119" s="19" t="str">
        <f>SUBSTITUTE(SUBSTITUTE(SUBSTITUTE(ds_salaries!L119,"L","Large"),"S","Small"),"M","Medium")</f>
        <v>Medium</v>
      </c>
      <c r="M119" s="14" t="str">
        <f>IF(Table22[[#This Row],[Remote Ratio]]=0,"No remote",IF(Table22[[#This Row],[Remote Ratio]]=50,"Partially remote","Fully Remote"))</f>
        <v>Fully Remote</v>
      </c>
    </row>
    <row r="120" spans="1:13" hidden="1" x14ac:dyDescent="0.25">
      <c r="A120" s="17">
        <v>118</v>
      </c>
      <c r="B120" s="14">
        <v>2021</v>
      </c>
      <c r="C120" s="13" t="str">
        <f>SUBSTITUTE(SUBSTITUTE(SUBSTITUTE(SUBSTITUTE(ds_salaries!C120,"MI","Junior Level/ Mid"),"EN","Entry Level"),"SE","Senior Level/ Intermediate"),"EX","Executive Level/ Director")</f>
        <v>Entry Level</v>
      </c>
      <c r="D120" s="14" t="str">
        <f>SUBSTITUTE(SUBSTITUTE(SUBSTITUTE(SUBSTITUTE(ds_salaries!D120,"PT","Part Time"),"FT","Full Time"),"CT","Contract"),"FL","Freelance")</f>
        <v>Full Time</v>
      </c>
      <c r="E120" s="14" t="s">
        <v>31</v>
      </c>
      <c r="F120" s="14">
        <v>90000</v>
      </c>
      <c r="G120" s="14" t="s">
        <v>19</v>
      </c>
      <c r="H120" s="14">
        <v>90000</v>
      </c>
      <c r="I120" s="14" t="s">
        <v>29</v>
      </c>
      <c r="J120" s="14">
        <v>100</v>
      </c>
      <c r="K120" s="14" t="s">
        <v>29</v>
      </c>
      <c r="L120" s="19" t="str">
        <f>SUBSTITUTE(SUBSTITUTE(SUBSTITUTE(ds_salaries!L120,"L","Large"),"S","Small"),"M","Medium")</f>
        <v>Small</v>
      </c>
      <c r="M120" s="14" t="str">
        <f>IF(Table22[[#This Row],[Remote Ratio]]=0,"No remote",IF(Table22[[#This Row],[Remote Ratio]]=50,"Partially remote","Fully Remote"))</f>
        <v>Fully Remote</v>
      </c>
    </row>
    <row r="121" spans="1:13" hidden="1" x14ac:dyDescent="0.25">
      <c r="A121" s="18">
        <v>119</v>
      </c>
      <c r="B121" s="13">
        <v>2021</v>
      </c>
      <c r="C121" s="13" t="str">
        <f>SUBSTITUTE(SUBSTITUTE(SUBSTITUTE(SUBSTITUTE(ds_salaries!C121,"MI","Junior Level/ Mid"),"EN","Entry Level"),"SE","Senior Level/ Intermediate"),"EX","Executive Level/ Director")</f>
        <v>Junior Level/ Mid</v>
      </c>
      <c r="D121" s="14" t="str">
        <f>SUBSTITUTE(SUBSTITUTE(SUBSTITUTE(SUBSTITUTE(ds_salaries!D121,"PT","Part Time"),"FT","Full Time"),"CT","Contract"),"FL","Freelance")</f>
        <v>Full Time</v>
      </c>
      <c r="E121" s="13" t="s">
        <v>43</v>
      </c>
      <c r="F121" s="13">
        <v>200000</v>
      </c>
      <c r="G121" s="13" t="s">
        <v>19</v>
      </c>
      <c r="H121" s="13">
        <v>200000</v>
      </c>
      <c r="I121" s="13" t="s">
        <v>29</v>
      </c>
      <c r="J121" s="13">
        <v>100</v>
      </c>
      <c r="K121" s="13" t="s">
        <v>29</v>
      </c>
      <c r="L121" s="19" t="str">
        <f>SUBSTITUTE(SUBSTITUTE(SUBSTITUTE(ds_salaries!L121,"L","Large"),"S","Small"),"M","Medium")</f>
        <v>Large</v>
      </c>
      <c r="M121" s="14" t="str">
        <f>IF(Table22[[#This Row],[Remote Ratio]]=0,"No remote",IF(Table22[[#This Row],[Remote Ratio]]=50,"Partially remote","Fully Remote"))</f>
        <v>Fully Remote</v>
      </c>
    </row>
    <row r="122" spans="1:13" x14ac:dyDescent="0.25">
      <c r="A122" s="17">
        <v>120</v>
      </c>
      <c r="B122" s="14">
        <v>2021</v>
      </c>
      <c r="C122" s="13" t="str">
        <f>SUBSTITUTE(SUBSTITUTE(SUBSTITUTE(SUBSTITUTE(ds_salaries!C122,"MI","Junior Level/ Mid"),"EN","Entry Level"),"SE","Senior Level/ Intermediate"),"EX","Executive Level/ Director")</f>
        <v>Junior Level/ Mid</v>
      </c>
      <c r="D122" s="14" t="str">
        <f>SUBSTITUTE(SUBSTITUTE(SUBSTITUTE(SUBSTITUTE(ds_salaries!D122,"PT","Part Time"),"FT","Full Time"),"CT","Contract"),"FL","Freelance")</f>
        <v>Full Time</v>
      </c>
      <c r="E122" s="14" t="s">
        <v>22</v>
      </c>
      <c r="F122" s="14">
        <v>60000</v>
      </c>
      <c r="G122" s="14" t="s">
        <v>19</v>
      </c>
      <c r="H122" s="14">
        <v>60000</v>
      </c>
      <c r="I122" s="14" t="s">
        <v>67</v>
      </c>
      <c r="J122" s="14">
        <v>50</v>
      </c>
      <c r="K122" s="14" t="s">
        <v>96</v>
      </c>
      <c r="L122" s="19" t="str">
        <f>SUBSTITUTE(SUBSTITUTE(SUBSTITUTE(ds_salaries!L122,"L","Large"),"S","Small"),"M","Medium")</f>
        <v>Medium</v>
      </c>
      <c r="M122" s="14" t="str">
        <f>IF(Table22[[#This Row],[Remote Ratio]]=0,"No remote",IF(Table22[[#This Row],[Remote Ratio]]=50,"Partially remote","Fully Remote"))</f>
        <v>Partially remote</v>
      </c>
    </row>
    <row r="123" spans="1:13" hidden="1" x14ac:dyDescent="0.25">
      <c r="A123" s="18">
        <v>121</v>
      </c>
      <c r="B123" s="13">
        <v>2021</v>
      </c>
      <c r="C123" s="13" t="str">
        <f>SUBSTITUTE(SUBSTITUTE(SUBSTITUTE(SUBSTITUTE(ds_salaries!C123,"MI","Junior Level/ Mid"),"EN","Entry Level"),"SE","Senior Level/ Intermediate"),"EX","Executive Level/ Director")</f>
        <v>Senior Level/ Intermediate</v>
      </c>
      <c r="D123" s="14" t="str">
        <f>SUBSTITUTE(SUBSTITUTE(SUBSTITUTE(SUBSTITUTE(ds_salaries!D123,"PT","Part Time"),"FT","Full Time"),"CT","Contract"),"FL","Freelance")</f>
        <v>Full Time</v>
      </c>
      <c r="E123" s="13" t="s">
        <v>97</v>
      </c>
      <c r="F123" s="13">
        <v>200000</v>
      </c>
      <c r="G123" s="13" t="s">
        <v>19</v>
      </c>
      <c r="H123" s="13">
        <v>200000</v>
      </c>
      <c r="I123" s="13" t="s">
        <v>29</v>
      </c>
      <c r="J123" s="13">
        <v>100</v>
      </c>
      <c r="K123" s="13" t="s">
        <v>29</v>
      </c>
      <c r="L123" s="19" t="str">
        <f>SUBSTITUTE(SUBSTITUTE(SUBSTITUTE(ds_salaries!L123,"L","Large"),"S","Small"),"M","Medium")</f>
        <v>Medium</v>
      </c>
      <c r="M123" s="14" t="str">
        <f>IF(Table22[[#This Row],[Remote Ratio]]=0,"No remote",IF(Table22[[#This Row],[Remote Ratio]]=50,"Partially remote","Fully Remote"))</f>
        <v>Fully Remote</v>
      </c>
    </row>
    <row r="124" spans="1:13" hidden="1" x14ac:dyDescent="0.25">
      <c r="A124" s="17">
        <v>122</v>
      </c>
      <c r="B124" s="14">
        <v>2021</v>
      </c>
      <c r="C124" s="13" t="str">
        <f>SUBSTITUTE(SUBSTITUTE(SUBSTITUTE(SUBSTITUTE(ds_salaries!C124,"MI","Junior Level/ Mid"),"EN","Entry Level"),"SE","Senior Level/ Intermediate"),"EX","Executive Level/ Director")</f>
        <v>Entry Level</v>
      </c>
      <c r="D124" s="14" t="str">
        <f>SUBSTITUTE(SUBSTITUTE(SUBSTITUTE(SUBSTITUTE(ds_salaries!D124,"PT","Part Time"),"FT","Full Time"),"CT","Contract"),"FL","Freelance")</f>
        <v>Full Time</v>
      </c>
      <c r="E124" s="14" t="s">
        <v>31</v>
      </c>
      <c r="F124" s="14">
        <v>50000</v>
      </c>
      <c r="G124" s="14" t="s">
        <v>19</v>
      </c>
      <c r="H124" s="14">
        <v>50000</v>
      </c>
      <c r="I124" s="14" t="s">
        <v>29</v>
      </c>
      <c r="J124" s="14">
        <v>100</v>
      </c>
      <c r="K124" s="14" t="s">
        <v>29</v>
      </c>
      <c r="L124" s="19" t="str">
        <f>SUBSTITUTE(SUBSTITUTE(SUBSTITUTE(ds_salaries!L124,"L","Large"),"S","Small"),"M","Medium")</f>
        <v>Medium</v>
      </c>
      <c r="M124" s="14" t="str">
        <f>IF(Table22[[#This Row],[Remote Ratio]]=0,"No remote",IF(Table22[[#This Row],[Remote Ratio]]=50,"Partially remote","Fully Remote"))</f>
        <v>Fully Remote</v>
      </c>
    </row>
    <row r="125" spans="1:13" hidden="1" x14ac:dyDescent="0.25">
      <c r="A125" s="18">
        <v>123</v>
      </c>
      <c r="B125" s="13">
        <v>2021</v>
      </c>
      <c r="C125" s="13" t="str">
        <f>SUBSTITUTE(SUBSTITUTE(SUBSTITUTE(SUBSTITUTE(ds_salaries!C125,"MI","Junior Level/ Mid"),"EN","Entry Level"),"SE","Senior Level/ Intermediate"),"EX","Executive Level/ Director")</f>
        <v>Entry Level</v>
      </c>
      <c r="D125" s="14" t="str">
        <f>SUBSTITUTE(SUBSTITUTE(SUBSTITUTE(SUBSTITUTE(ds_salaries!D125,"PT","Part Time"),"FT","Full Time"),"CT","Contract"),"FL","Freelance")</f>
        <v>Full Time</v>
      </c>
      <c r="E125" s="13" t="s">
        <v>84</v>
      </c>
      <c r="F125" s="13">
        <v>80000</v>
      </c>
      <c r="G125" s="13" t="s">
        <v>23</v>
      </c>
      <c r="H125" s="13">
        <v>110037</v>
      </c>
      <c r="I125" s="13" t="s">
        <v>24</v>
      </c>
      <c r="J125" s="13">
        <v>0</v>
      </c>
      <c r="K125" s="13" t="s">
        <v>24</v>
      </c>
      <c r="L125" s="19" t="str">
        <f>SUBSTITUTE(SUBSTITUTE(SUBSTITUTE(ds_salaries!L125,"L","Large"),"S","Small"),"M","Medium")</f>
        <v>Large</v>
      </c>
      <c r="M125" s="14" t="str">
        <f>IF(Table22[[#This Row],[Remote Ratio]]=0,"No remote",IF(Table22[[#This Row],[Remote Ratio]]=50,"Partially remote","Fully Remote"))</f>
        <v>No remote</v>
      </c>
    </row>
    <row r="126" spans="1:13" x14ac:dyDescent="0.25">
      <c r="A126" s="17">
        <v>124</v>
      </c>
      <c r="B126" s="14">
        <v>2021</v>
      </c>
      <c r="C126" s="13" t="str">
        <f>SUBSTITUTE(SUBSTITUTE(SUBSTITUTE(SUBSTITUTE(ds_salaries!C126,"MI","Junior Level/ Mid"),"EN","Entry Level"),"SE","Senior Level/ Intermediate"),"EX","Executive Level/ Director")</f>
        <v>Entry Level</v>
      </c>
      <c r="D126" s="14" t="str">
        <f>SUBSTITUTE(SUBSTITUTE(SUBSTITUTE(SUBSTITUTE(ds_salaries!D126,"PT","Part Time"),"FT","Full Time"),"CT","Contract"),"FL","Freelance")</f>
        <v>Part Time</v>
      </c>
      <c r="E126" s="14" t="s">
        <v>31</v>
      </c>
      <c r="F126" s="14">
        <v>8760</v>
      </c>
      <c r="G126" s="14" t="s">
        <v>14</v>
      </c>
      <c r="H126" s="14">
        <v>10354</v>
      </c>
      <c r="I126" s="14" t="s">
        <v>67</v>
      </c>
      <c r="J126" s="14">
        <v>50</v>
      </c>
      <c r="K126" s="14" t="s">
        <v>67</v>
      </c>
      <c r="L126" s="19" t="str">
        <f>SUBSTITUTE(SUBSTITUTE(SUBSTITUTE(ds_salaries!L126,"L","Large"),"S","Small"),"M","Medium")</f>
        <v>Medium</v>
      </c>
      <c r="M126" s="14" t="str">
        <f>IF(Table22[[#This Row],[Remote Ratio]]=0,"No remote",IF(Table22[[#This Row],[Remote Ratio]]=50,"Partially remote","Fully Remote"))</f>
        <v>Partially remote</v>
      </c>
    </row>
    <row r="127" spans="1:13" hidden="1" x14ac:dyDescent="0.25">
      <c r="A127" s="18">
        <v>125</v>
      </c>
      <c r="B127" s="13">
        <v>2021</v>
      </c>
      <c r="C127" s="13" t="str">
        <f>SUBSTITUTE(SUBSTITUTE(SUBSTITUTE(SUBSTITUTE(ds_salaries!C127,"MI","Junior Level/ Mid"),"EN","Entry Level"),"SE","Senior Level/ Intermediate"),"EX","Executive Level/ Director")</f>
        <v>Junior Level/ Mid</v>
      </c>
      <c r="D127" s="14" t="str">
        <f>SUBSTITUTE(SUBSTITUTE(SUBSTITUTE(SUBSTITUTE(ds_salaries!D127,"PT","Part Time"),"FT","Full Time"),"CT","Contract"),"FL","Freelance")</f>
        <v>Full Time</v>
      </c>
      <c r="E127" s="13" t="s">
        <v>76</v>
      </c>
      <c r="F127" s="13">
        <v>151000</v>
      </c>
      <c r="G127" s="13" t="s">
        <v>19</v>
      </c>
      <c r="H127" s="13">
        <v>151000</v>
      </c>
      <c r="I127" s="13" t="s">
        <v>29</v>
      </c>
      <c r="J127" s="13">
        <v>100</v>
      </c>
      <c r="K127" s="13" t="s">
        <v>29</v>
      </c>
      <c r="L127" s="19" t="str">
        <f>SUBSTITUTE(SUBSTITUTE(SUBSTITUTE(ds_salaries!L127,"L","Large"),"S","Small"),"M","Medium")</f>
        <v>Large</v>
      </c>
      <c r="M127" s="14" t="str">
        <f>IF(Table22[[#This Row],[Remote Ratio]]=0,"No remote",IF(Table22[[#This Row],[Remote Ratio]]=50,"Partially remote","Fully Remote"))</f>
        <v>Fully Remote</v>
      </c>
    </row>
    <row r="128" spans="1:13" x14ac:dyDescent="0.25">
      <c r="A128" s="17">
        <v>126</v>
      </c>
      <c r="B128" s="14">
        <v>2021</v>
      </c>
      <c r="C128" s="13" t="str">
        <f>SUBSTITUTE(SUBSTITUTE(SUBSTITUTE(SUBSTITUTE(ds_salaries!C128,"MI","Junior Level/ Mid"),"EN","Entry Level"),"SE","Senior Level/ Intermediate"),"EX","Executive Level/ Director")</f>
        <v>Senior Level/ Intermediate</v>
      </c>
      <c r="D128" s="14" t="str">
        <f>SUBSTITUTE(SUBSTITUTE(SUBSTITUTE(SUBSTITUTE(ds_salaries!D128,"PT","Part Time"),"FT","Full Time"),"CT","Contract"),"FL","Freelance")</f>
        <v>Full Time</v>
      </c>
      <c r="E128" s="14" t="s">
        <v>18</v>
      </c>
      <c r="F128" s="14">
        <v>120000</v>
      </c>
      <c r="G128" s="14" t="s">
        <v>19</v>
      </c>
      <c r="H128" s="14">
        <v>120000</v>
      </c>
      <c r="I128" s="14" t="s">
        <v>29</v>
      </c>
      <c r="J128" s="14">
        <v>50</v>
      </c>
      <c r="K128" s="14" t="s">
        <v>29</v>
      </c>
      <c r="L128" s="19" t="str">
        <f>SUBSTITUTE(SUBSTITUTE(SUBSTITUTE(ds_salaries!L128,"L","Large"),"S","Small"),"M","Medium")</f>
        <v>Small</v>
      </c>
      <c r="M128" s="14" t="str">
        <f>IF(Table22[[#This Row],[Remote Ratio]]=0,"No remote",IF(Table22[[#This Row],[Remote Ratio]]=50,"Partially remote","Fully Remote"))</f>
        <v>Partially remote</v>
      </c>
    </row>
    <row r="129" spans="1:13" hidden="1" x14ac:dyDescent="0.25">
      <c r="A129" s="18">
        <v>127</v>
      </c>
      <c r="B129" s="13">
        <v>2021</v>
      </c>
      <c r="C129" s="13" t="str">
        <f>SUBSTITUTE(SUBSTITUTE(SUBSTITUTE(SUBSTITUTE(ds_salaries!C129,"MI","Junior Level/ Mid"),"EN","Entry Level"),"SE","Senior Level/ Intermediate"),"EX","Executive Level/ Director")</f>
        <v>Junior Level/ Mid</v>
      </c>
      <c r="D129" s="14" t="str">
        <f>SUBSTITUTE(SUBSTITUTE(SUBSTITUTE(SUBSTITUTE(ds_salaries!D129,"PT","Part Time"),"FT","Full Time"),"CT","Contract"),"FL","Freelance")</f>
        <v>Full Time</v>
      </c>
      <c r="E129" s="13" t="s">
        <v>13</v>
      </c>
      <c r="F129" s="13">
        <v>700000</v>
      </c>
      <c r="G129" s="13" t="s">
        <v>39</v>
      </c>
      <c r="H129" s="13">
        <v>9466</v>
      </c>
      <c r="I129" s="13" t="s">
        <v>40</v>
      </c>
      <c r="J129" s="13">
        <v>0</v>
      </c>
      <c r="K129" s="13" t="s">
        <v>40</v>
      </c>
      <c r="L129" s="19" t="str">
        <f>SUBSTITUTE(SUBSTITUTE(SUBSTITUTE(ds_salaries!L129,"L","Large"),"S","Small"),"M","Medium")</f>
        <v>Small</v>
      </c>
      <c r="M129" s="14" t="str">
        <f>IF(Table22[[#This Row],[Remote Ratio]]=0,"No remote",IF(Table22[[#This Row],[Remote Ratio]]=50,"Partially remote","Fully Remote"))</f>
        <v>No remote</v>
      </c>
    </row>
    <row r="130" spans="1:13" hidden="1" x14ac:dyDescent="0.25">
      <c r="A130" s="17">
        <v>128</v>
      </c>
      <c r="B130" s="14">
        <v>2021</v>
      </c>
      <c r="C130" s="13" t="str">
        <f>SUBSTITUTE(SUBSTITUTE(SUBSTITUTE(SUBSTITUTE(ds_salaries!C130,"MI","Junior Level/ Mid"),"EN","Entry Level"),"SE","Senior Level/ Intermediate"),"EX","Executive Level/ Director")</f>
        <v>Entry Level</v>
      </c>
      <c r="D130" s="14" t="str">
        <f>SUBSTITUTE(SUBSTITUTE(SUBSTITUTE(SUBSTITUTE(ds_salaries!D130,"PT","Part Time"),"FT","Full Time"),"CT","Contract"),"FL","Freelance")</f>
        <v>Full Time</v>
      </c>
      <c r="E130" s="14" t="s">
        <v>28</v>
      </c>
      <c r="F130" s="14">
        <v>20000</v>
      </c>
      <c r="G130" s="14" t="s">
        <v>19</v>
      </c>
      <c r="H130" s="14">
        <v>20000</v>
      </c>
      <c r="I130" s="14" t="s">
        <v>40</v>
      </c>
      <c r="J130" s="14">
        <v>100</v>
      </c>
      <c r="K130" s="14" t="s">
        <v>40</v>
      </c>
      <c r="L130" s="19" t="str">
        <f>SUBSTITUTE(SUBSTITUTE(SUBSTITUTE(ds_salaries!L130,"L","Large"),"S","Small"),"M","Medium")</f>
        <v>Small</v>
      </c>
      <c r="M130" s="14" t="str">
        <f>IF(Table22[[#This Row],[Remote Ratio]]=0,"No remote",IF(Table22[[#This Row],[Remote Ratio]]=50,"Partially remote","Fully Remote"))</f>
        <v>Fully Remote</v>
      </c>
    </row>
    <row r="131" spans="1:13" x14ac:dyDescent="0.25">
      <c r="A131" s="18">
        <v>129</v>
      </c>
      <c r="B131" s="13">
        <v>2021</v>
      </c>
      <c r="C131" s="13" t="str">
        <f>SUBSTITUTE(SUBSTITUTE(SUBSTITUTE(SUBSTITUTE(ds_salaries!C131,"MI","Junior Level/ Mid"),"EN","Entry Level"),"SE","Senior Level/ Intermediate"),"EX","Executive Level/ Director")</f>
        <v>Senior Level/ Intermediate</v>
      </c>
      <c r="D131" s="14" t="str">
        <f>SUBSTITUTE(SUBSTITUTE(SUBSTITUTE(SUBSTITUTE(ds_salaries!D131,"PT","Part Time"),"FT","Full Time"),"CT","Contract"),"FL","Freelance")</f>
        <v>Full Time</v>
      </c>
      <c r="E131" s="13" t="s">
        <v>32</v>
      </c>
      <c r="F131" s="13">
        <v>3000000</v>
      </c>
      <c r="G131" s="13" t="s">
        <v>39</v>
      </c>
      <c r="H131" s="13">
        <v>40570</v>
      </c>
      <c r="I131" s="13" t="s">
        <v>40</v>
      </c>
      <c r="J131" s="13">
        <v>50</v>
      </c>
      <c r="K131" s="13" t="s">
        <v>40</v>
      </c>
      <c r="L131" s="19" t="str">
        <f>SUBSTITUTE(SUBSTITUTE(SUBSTITUTE(ds_salaries!L131,"L","Large"),"S","Small"),"M","Medium")</f>
        <v>Large</v>
      </c>
      <c r="M131" s="14" t="str">
        <f>IF(Table22[[#This Row],[Remote Ratio]]=0,"No remote",IF(Table22[[#This Row],[Remote Ratio]]=50,"Partially remote","Fully Remote"))</f>
        <v>Partially remote</v>
      </c>
    </row>
    <row r="132" spans="1:13" x14ac:dyDescent="0.25">
      <c r="A132" s="17">
        <v>130</v>
      </c>
      <c r="B132" s="14">
        <v>2021</v>
      </c>
      <c r="C132" s="13" t="str">
        <f>SUBSTITUTE(SUBSTITUTE(SUBSTITUTE(SUBSTITUTE(ds_salaries!C132,"MI","Junior Level/ Mid"),"EN","Entry Level"),"SE","Senior Level/ Intermediate"),"EX","Executive Level/ Director")</f>
        <v>Entry Level</v>
      </c>
      <c r="D132" s="14" t="str">
        <f>SUBSTITUTE(SUBSTITUTE(SUBSTITUTE(SUBSTITUTE(ds_salaries!D132,"PT","Part Time"),"FT","Full Time"),"CT","Contract"),"FL","Freelance")</f>
        <v>Full Time</v>
      </c>
      <c r="E132" s="14" t="s">
        <v>98</v>
      </c>
      <c r="F132" s="14">
        <v>100000</v>
      </c>
      <c r="G132" s="14" t="s">
        <v>19</v>
      </c>
      <c r="H132" s="14">
        <v>100000</v>
      </c>
      <c r="I132" s="14" t="s">
        <v>99</v>
      </c>
      <c r="J132" s="14">
        <v>50</v>
      </c>
      <c r="K132" s="14" t="s">
        <v>99</v>
      </c>
      <c r="L132" s="19" t="str">
        <f>SUBSTITUTE(SUBSTITUTE(SUBSTITUTE(ds_salaries!L132,"L","Large"),"S","Small"),"M","Medium")</f>
        <v>Small</v>
      </c>
      <c r="M132" s="14" t="str">
        <f>IF(Table22[[#This Row],[Remote Ratio]]=0,"No remote",IF(Table22[[#This Row],[Remote Ratio]]=50,"Partially remote","Fully Remote"))</f>
        <v>Partially remote</v>
      </c>
    </row>
    <row r="133" spans="1:13" x14ac:dyDescent="0.25">
      <c r="A133" s="18">
        <v>131</v>
      </c>
      <c r="B133" s="13">
        <v>2021</v>
      </c>
      <c r="C133" s="13" t="str">
        <f>SUBSTITUTE(SUBSTITUTE(SUBSTITUTE(SUBSTITUTE(ds_salaries!C133,"MI","Junior Level/ Mid"),"EN","Entry Level"),"SE","Senior Level/ Intermediate"),"EX","Executive Level/ Director")</f>
        <v>Entry Level</v>
      </c>
      <c r="D133" s="14" t="str">
        <f>SUBSTITUTE(SUBSTITUTE(SUBSTITUTE(SUBSTITUTE(ds_salaries!D133,"PT","Part Time"),"FT","Full Time"),"CT","Contract"),"FL","Freelance")</f>
        <v>Full Time</v>
      </c>
      <c r="E133" s="13" t="s">
        <v>13</v>
      </c>
      <c r="F133" s="13">
        <v>42000</v>
      </c>
      <c r="G133" s="13" t="s">
        <v>14</v>
      </c>
      <c r="H133" s="13">
        <v>49646</v>
      </c>
      <c r="I133" s="13" t="s">
        <v>38</v>
      </c>
      <c r="J133" s="13">
        <v>50</v>
      </c>
      <c r="K133" s="13" t="s">
        <v>38</v>
      </c>
      <c r="L133" s="19" t="str">
        <f>SUBSTITUTE(SUBSTITUTE(SUBSTITUTE(ds_salaries!L133,"L","Large"),"S","Small"),"M","Medium")</f>
        <v>Medium</v>
      </c>
      <c r="M133" s="14" t="str">
        <f>IF(Table22[[#This Row],[Remote Ratio]]=0,"No remote",IF(Table22[[#This Row],[Remote Ratio]]=50,"Partially remote","Fully Remote"))</f>
        <v>Partially remote</v>
      </c>
    </row>
    <row r="134" spans="1:13" hidden="1" x14ac:dyDescent="0.25">
      <c r="A134" s="17">
        <v>132</v>
      </c>
      <c r="B134" s="14">
        <v>2021</v>
      </c>
      <c r="C134" s="13" t="str">
        <f>SUBSTITUTE(SUBSTITUTE(SUBSTITUTE(SUBSTITUTE(ds_salaries!C134,"MI","Junior Level/ Mid"),"EN","Entry Level"),"SE","Senior Level/ Intermediate"),"EX","Executive Level/ Director")</f>
        <v>Junior Level/ Mid</v>
      </c>
      <c r="D134" s="14" t="str">
        <f>SUBSTITUTE(SUBSTITUTE(SUBSTITUTE(SUBSTITUTE(ds_salaries!D134,"PT","Part Time"),"FT","Full Time"),"CT","Contract"),"FL","Freelance")</f>
        <v>Full Time</v>
      </c>
      <c r="E134" s="14" t="s">
        <v>100</v>
      </c>
      <c r="F134" s="14">
        <v>38400</v>
      </c>
      <c r="G134" s="14" t="s">
        <v>19</v>
      </c>
      <c r="H134" s="14">
        <v>38400</v>
      </c>
      <c r="I134" s="14" t="s">
        <v>101</v>
      </c>
      <c r="J134" s="14">
        <v>100</v>
      </c>
      <c r="K134" s="14" t="s">
        <v>29</v>
      </c>
      <c r="L134" s="19" t="str">
        <f>SUBSTITUTE(SUBSTITUTE(SUBSTITUTE(ds_salaries!L134,"L","Large"),"S","Small"),"M","Medium")</f>
        <v>Medium</v>
      </c>
      <c r="M134" s="14" t="str">
        <f>IF(Table22[[#This Row],[Remote Ratio]]=0,"No remote",IF(Table22[[#This Row],[Remote Ratio]]=50,"Partially remote","Fully Remote"))</f>
        <v>Fully Remote</v>
      </c>
    </row>
    <row r="135" spans="1:13" hidden="1" x14ac:dyDescent="0.25">
      <c r="A135" s="18">
        <v>133</v>
      </c>
      <c r="B135" s="13">
        <v>2021</v>
      </c>
      <c r="C135" s="13" t="str">
        <f>SUBSTITUTE(SUBSTITUTE(SUBSTITUTE(SUBSTITUTE(ds_salaries!C135,"MI","Junior Level/ Mid"),"EN","Entry Level"),"SE","Senior Level/ Intermediate"),"EX","Executive Level/ Director")</f>
        <v>Senior Level/ Intermediate</v>
      </c>
      <c r="D135" s="14" t="str">
        <f>SUBSTITUTE(SUBSTITUTE(SUBSTITUTE(SUBSTITUTE(ds_salaries!D135,"PT","Part Time"),"FT","Full Time"),"CT","Contract"),"FL","Freelance")</f>
        <v>Full Time</v>
      </c>
      <c r="E135" s="13" t="s">
        <v>74</v>
      </c>
      <c r="F135" s="13">
        <v>24000</v>
      </c>
      <c r="G135" s="13" t="s">
        <v>19</v>
      </c>
      <c r="H135" s="13">
        <v>24000</v>
      </c>
      <c r="I135" s="13" t="s">
        <v>91</v>
      </c>
      <c r="J135" s="13">
        <v>100</v>
      </c>
      <c r="K135" s="13" t="s">
        <v>91</v>
      </c>
      <c r="L135" s="19" t="str">
        <f>SUBSTITUTE(SUBSTITUTE(SUBSTITUTE(ds_salaries!L135,"L","Large"),"S","Small"),"M","Medium")</f>
        <v>Medium</v>
      </c>
      <c r="M135" s="14" t="str">
        <f>IF(Table22[[#This Row],[Remote Ratio]]=0,"No remote",IF(Table22[[#This Row],[Remote Ratio]]=50,"Partially remote","Fully Remote"))</f>
        <v>Fully Remote</v>
      </c>
    </row>
    <row r="136" spans="1:13" hidden="1" x14ac:dyDescent="0.25">
      <c r="A136" s="17">
        <v>134</v>
      </c>
      <c r="B136" s="14">
        <v>2021</v>
      </c>
      <c r="C136" s="13" t="str">
        <f>SUBSTITUTE(SUBSTITUTE(SUBSTITUTE(SUBSTITUTE(ds_salaries!C136,"MI","Junior Level/ Mid"),"EN","Entry Level"),"SE","Senior Level/ Intermediate"),"EX","Executive Level/ Director")</f>
        <v>Entry Level</v>
      </c>
      <c r="D136" s="14" t="str">
        <f>SUBSTITUTE(SUBSTITUTE(SUBSTITUTE(SUBSTITUTE(ds_salaries!D136,"PT","Part Time"),"FT","Full Time"),"CT","Contract"),"FL","Freelance")</f>
        <v>Full Time</v>
      </c>
      <c r="E136" s="14" t="s">
        <v>13</v>
      </c>
      <c r="F136" s="14">
        <v>100000</v>
      </c>
      <c r="G136" s="14" t="s">
        <v>19</v>
      </c>
      <c r="H136" s="14">
        <v>100000</v>
      </c>
      <c r="I136" s="14" t="s">
        <v>29</v>
      </c>
      <c r="J136" s="14">
        <v>0</v>
      </c>
      <c r="K136" s="14" t="s">
        <v>29</v>
      </c>
      <c r="L136" s="19" t="str">
        <f>SUBSTITUTE(SUBSTITUTE(SUBSTITUTE(ds_salaries!L136,"L","Large"),"S","Small"),"M","Medium")</f>
        <v>Small</v>
      </c>
      <c r="M136" s="14" t="str">
        <f>IF(Table22[[#This Row],[Remote Ratio]]=0,"No remote",IF(Table22[[#This Row],[Remote Ratio]]=50,"Partially remote","Fully Remote"))</f>
        <v>No remote</v>
      </c>
    </row>
    <row r="137" spans="1:13" hidden="1" x14ac:dyDescent="0.25">
      <c r="A137" s="18">
        <v>135</v>
      </c>
      <c r="B137" s="13">
        <v>2021</v>
      </c>
      <c r="C137" s="13" t="str">
        <f>SUBSTITUTE(SUBSTITUTE(SUBSTITUTE(SUBSTITUTE(ds_salaries!C137,"MI","Junior Level/ Mid"),"EN","Entry Level"),"SE","Senior Level/ Intermediate"),"EX","Executive Level/ Director")</f>
        <v>Junior Level/ Mid</v>
      </c>
      <c r="D137" s="14" t="str">
        <f>SUBSTITUTE(SUBSTITUTE(SUBSTITUTE(SUBSTITUTE(ds_salaries!D137,"PT","Part Time"),"FT","Full Time"),"CT","Contract"),"FL","Freelance")</f>
        <v>Full Time</v>
      </c>
      <c r="E137" s="13" t="s">
        <v>31</v>
      </c>
      <c r="F137" s="13">
        <v>90000</v>
      </c>
      <c r="G137" s="13" t="s">
        <v>19</v>
      </c>
      <c r="H137" s="13">
        <v>90000</v>
      </c>
      <c r="I137" s="13" t="s">
        <v>29</v>
      </c>
      <c r="J137" s="13">
        <v>100</v>
      </c>
      <c r="K137" s="13" t="s">
        <v>29</v>
      </c>
      <c r="L137" s="19" t="str">
        <f>SUBSTITUTE(SUBSTITUTE(SUBSTITUTE(ds_salaries!L137,"L","Large"),"S","Small"),"M","Medium")</f>
        <v>Medium</v>
      </c>
      <c r="M137" s="14" t="str">
        <f>IF(Table22[[#This Row],[Remote Ratio]]=0,"No remote",IF(Table22[[#This Row],[Remote Ratio]]=50,"Partially remote","Fully Remote"))</f>
        <v>Fully Remote</v>
      </c>
    </row>
    <row r="138" spans="1:13" x14ac:dyDescent="0.25">
      <c r="A138" s="17">
        <v>136</v>
      </c>
      <c r="B138" s="14">
        <v>2021</v>
      </c>
      <c r="C138" s="13" t="str">
        <f>SUBSTITUTE(SUBSTITUTE(SUBSTITUTE(SUBSTITUTE(ds_salaries!C138,"MI","Junior Level/ Mid"),"EN","Entry Level"),"SE","Senior Level/ Intermediate"),"EX","Executive Level/ Director")</f>
        <v>Junior Level/ Mid</v>
      </c>
      <c r="D138" s="14" t="str">
        <f>SUBSTITUTE(SUBSTITUTE(SUBSTITUTE(SUBSTITUTE(ds_salaries!D138,"PT","Part Time"),"FT","Full Time"),"CT","Contract"),"FL","Freelance")</f>
        <v>Full Time</v>
      </c>
      <c r="E138" s="14" t="s">
        <v>69</v>
      </c>
      <c r="F138" s="14">
        <v>7000000</v>
      </c>
      <c r="G138" s="14" t="s">
        <v>44</v>
      </c>
      <c r="H138" s="14">
        <v>63711</v>
      </c>
      <c r="I138" s="14" t="s">
        <v>20</v>
      </c>
      <c r="J138" s="14">
        <v>50</v>
      </c>
      <c r="K138" s="14" t="s">
        <v>20</v>
      </c>
      <c r="L138" s="19" t="str">
        <f>SUBSTITUTE(SUBSTITUTE(SUBSTITUTE(ds_salaries!L138,"L","Large"),"S","Small"),"M","Medium")</f>
        <v>Small</v>
      </c>
      <c r="M138" s="14" t="str">
        <f>IF(Table22[[#This Row],[Remote Ratio]]=0,"No remote",IF(Table22[[#This Row],[Remote Ratio]]=50,"Partially remote","Fully Remote"))</f>
        <v>Partially remote</v>
      </c>
    </row>
    <row r="139" spans="1:13" x14ac:dyDescent="0.25">
      <c r="A139" s="18">
        <v>137</v>
      </c>
      <c r="B139" s="13">
        <v>2021</v>
      </c>
      <c r="C139" s="13" t="str">
        <f>SUBSTITUTE(SUBSTITUTE(SUBSTITUTE(SUBSTITUTE(ds_salaries!C139,"MI","Junior Level/ Mid"),"EN","Entry Level"),"SE","Senior Level/ Intermediate"),"EX","Executive Level/ Director")</f>
        <v>Junior Level/ Mid</v>
      </c>
      <c r="D139" s="14" t="str">
        <f>SUBSTITUTE(SUBSTITUTE(SUBSTITUTE(SUBSTITUTE(ds_salaries!D139,"PT","Part Time"),"FT","Full Time"),"CT","Contract"),"FL","Freelance")</f>
        <v>Full Time</v>
      </c>
      <c r="E139" s="13" t="s">
        <v>69</v>
      </c>
      <c r="F139" s="13">
        <v>8500000</v>
      </c>
      <c r="G139" s="13" t="s">
        <v>44</v>
      </c>
      <c r="H139" s="13">
        <v>77364</v>
      </c>
      <c r="I139" s="13" t="s">
        <v>20</v>
      </c>
      <c r="J139" s="13">
        <v>50</v>
      </c>
      <c r="K139" s="13" t="s">
        <v>20</v>
      </c>
      <c r="L139" s="19" t="str">
        <f>SUBSTITUTE(SUBSTITUTE(SUBSTITUTE(ds_salaries!L139,"L","Large"),"S","Small"),"M","Medium")</f>
        <v>Small</v>
      </c>
      <c r="M139" s="14" t="str">
        <f>IF(Table22[[#This Row],[Remote Ratio]]=0,"No remote",IF(Table22[[#This Row],[Remote Ratio]]=50,"Partially remote","Fully Remote"))</f>
        <v>Partially remote</v>
      </c>
    </row>
    <row r="140" spans="1:13" hidden="1" x14ac:dyDescent="0.25">
      <c r="A140" s="17">
        <v>138</v>
      </c>
      <c r="B140" s="14">
        <v>2021</v>
      </c>
      <c r="C140" s="13" t="str">
        <f>SUBSTITUTE(SUBSTITUTE(SUBSTITUTE(SUBSTITUTE(ds_salaries!C140,"MI","Junior Level/ Mid"),"EN","Entry Level"),"SE","Senior Level/ Intermediate"),"EX","Executive Level/ Director")</f>
        <v>Senior Level/ Intermediate</v>
      </c>
      <c r="D140" s="14" t="str">
        <f>SUBSTITUTE(SUBSTITUTE(SUBSTITUTE(SUBSTITUTE(ds_salaries!D140,"PT","Part Time"),"FT","Full Time"),"CT","Contract"),"FL","Freelance")</f>
        <v>Full Time</v>
      </c>
      <c r="E140" s="14" t="s">
        <v>76</v>
      </c>
      <c r="F140" s="14">
        <v>220000</v>
      </c>
      <c r="G140" s="14" t="s">
        <v>19</v>
      </c>
      <c r="H140" s="14">
        <v>220000</v>
      </c>
      <c r="I140" s="14" t="s">
        <v>29</v>
      </c>
      <c r="J140" s="14">
        <v>0</v>
      </c>
      <c r="K140" s="14" t="s">
        <v>29</v>
      </c>
      <c r="L140" s="19" t="str">
        <f>SUBSTITUTE(SUBSTITUTE(SUBSTITUTE(ds_salaries!L140,"L","Large"),"S","Small"),"M","Medium")</f>
        <v>Large</v>
      </c>
      <c r="M140" s="14" t="str">
        <f>IF(Table22[[#This Row],[Remote Ratio]]=0,"No remote",IF(Table22[[#This Row],[Remote Ratio]]=50,"Partially remote","Fully Remote"))</f>
        <v>No remote</v>
      </c>
    </row>
    <row r="141" spans="1:13" hidden="1" x14ac:dyDescent="0.25">
      <c r="A141" s="18">
        <v>139</v>
      </c>
      <c r="B141" s="13">
        <v>2021</v>
      </c>
      <c r="C141" s="13" t="str">
        <f>SUBSTITUTE(SUBSTITUTE(SUBSTITUTE(SUBSTITUTE(ds_salaries!C141,"MI","Junior Level/ Mid"),"EN","Entry Level"),"SE","Senior Level/ Intermediate"),"EX","Executive Level/ Director")</f>
        <v>Entry Level</v>
      </c>
      <c r="D141" s="14" t="str">
        <f>SUBSTITUTE(SUBSTITUTE(SUBSTITUTE(SUBSTITUTE(ds_salaries!D141,"PT","Part Time"),"FT","Full Time"),"CT","Contract"),"FL","Freelance")</f>
        <v>Full Time</v>
      </c>
      <c r="E141" s="13" t="s">
        <v>13</v>
      </c>
      <c r="F141" s="13">
        <v>80000</v>
      </c>
      <c r="G141" s="13" t="s">
        <v>19</v>
      </c>
      <c r="H141" s="13">
        <v>80000</v>
      </c>
      <c r="I141" s="13" t="s">
        <v>29</v>
      </c>
      <c r="J141" s="13">
        <v>100</v>
      </c>
      <c r="K141" s="13" t="s">
        <v>29</v>
      </c>
      <c r="L141" s="19" t="str">
        <f>SUBSTITUTE(SUBSTITUTE(SUBSTITUTE(ds_salaries!L141,"L","Large"),"S","Small"),"M","Medium")</f>
        <v>Medium</v>
      </c>
      <c r="M141" s="14" t="str">
        <f>IF(Table22[[#This Row],[Remote Ratio]]=0,"No remote",IF(Table22[[#This Row],[Remote Ratio]]=50,"Partially remote","Fully Remote"))</f>
        <v>Fully Remote</v>
      </c>
    </row>
    <row r="142" spans="1:13" hidden="1" x14ac:dyDescent="0.25">
      <c r="A142" s="17">
        <v>140</v>
      </c>
      <c r="B142" s="14">
        <v>2021</v>
      </c>
      <c r="C142" s="13" t="str">
        <f>SUBSTITUTE(SUBSTITUTE(SUBSTITUTE(SUBSTITUTE(ds_salaries!C142,"MI","Junior Level/ Mid"),"EN","Entry Level"),"SE","Senior Level/ Intermediate"),"EX","Executive Level/ Director")</f>
        <v>Junior Level/ Mid</v>
      </c>
      <c r="D142" s="14" t="str">
        <f>SUBSTITUTE(SUBSTITUTE(SUBSTITUTE(SUBSTITUTE(ds_salaries!D142,"PT","Part Time"),"FT","Full Time"),"CT","Contract"),"FL","Freelance")</f>
        <v>Full Time</v>
      </c>
      <c r="E142" s="14" t="s">
        <v>31</v>
      </c>
      <c r="F142" s="14">
        <v>135000</v>
      </c>
      <c r="G142" s="14" t="s">
        <v>19</v>
      </c>
      <c r="H142" s="14">
        <v>135000</v>
      </c>
      <c r="I142" s="14" t="s">
        <v>29</v>
      </c>
      <c r="J142" s="14">
        <v>100</v>
      </c>
      <c r="K142" s="14" t="s">
        <v>29</v>
      </c>
      <c r="L142" s="19" t="str">
        <f>SUBSTITUTE(SUBSTITUTE(SUBSTITUTE(ds_salaries!L142,"L","Large"),"S","Small"),"M","Medium")</f>
        <v>Large</v>
      </c>
      <c r="M142" s="14" t="str">
        <f>IF(Table22[[#This Row],[Remote Ratio]]=0,"No remote",IF(Table22[[#This Row],[Remote Ratio]]=50,"Partially remote","Fully Remote"))</f>
        <v>Fully Remote</v>
      </c>
    </row>
    <row r="143" spans="1:13" hidden="1" x14ac:dyDescent="0.25">
      <c r="A143" s="18">
        <v>141</v>
      </c>
      <c r="B143" s="13">
        <v>2021</v>
      </c>
      <c r="C143" s="13" t="str">
        <f>SUBSTITUTE(SUBSTITUTE(SUBSTITUTE(SUBSTITUTE(ds_salaries!C143,"MI","Junior Level/ Mid"),"EN","Entry Level"),"SE","Senior Level/ Intermediate"),"EX","Executive Level/ Director")</f>
        <v>Senior Level/ Intermediate</v>
      </c>
      <c r="D143" s="14" t="str">
        <f>SUBSTITUTE(SUBSTITUTE(SUBSTITUTE(SUBSTITUTE(ds_salaries!D143,"PT","Part Time"),"FT","Full Time"),"CT","Contract"),"FL","Freelance")</f>
        <v>Full Time</v>
      </c>
      <c r="E143" s="13" t="s">
        <v>79</v>
      </c>
      <c r="F143" s="13">
        <v>240000</v>
      </c>
      <c r="G143" s="13" t="s">
        <v>19</v>
      </c>
      <c r="H143" s="13">
        <v>240000</v>
      </c>
      <c r="I143" s="13" t="s">
        <v>29</v>
      </c>
      <c r="J143" s="13">
        <v>0</v>
      </c>
      <c r="K143" s="13" t="s">
        <v>29</v>
      </c>
      <c r="L143" s="19" t="str">
        <f>SUBSTITUTE(SUBSTITUTE(SUBSTITUTE(ds_salaries!L143,"L","Large"),"S","Small"),"M","Medium")</f>
        <v>Large</v>
      </c>
      <c r="M143" s="14" t="str">
        <f>IF(Table22[[#This Row],[Remote Ratio]]=0,"No remote",IF(Table22[[#This Row],[Remote Ratio]]=50,"Partially remote","Fully Remote"))</f>
        <v>No remote</v>
      </c>
    </row>
    <row r="144" spans="1:13" hidden="1" x14ac:dyDescent="0.25">
      <c r="A144" s="17">
        <v>142</v>
      </c>
      <c r="B144" s="14">
        <v>2021</v>
      </c>
      <c r="C144" s="13" t="str">
        <f>SUBSTITUTE(SUBSTITUTE(SUBSTITUTE(SUBSTITUTE(ds_salaries!C144,"MI","Junior Level/ Mid"),"EN","Entry Level"),"SE","Senior Level/ Intermediate"),"EX","Executive Level/ Director")</f>
        <v>Senior Level/ Intermediate</v>
      </c>
      <c r="D144" s="14" t="str">
        <f>SUBSTITUTE(SUBSTITUTE(SUBSTITUTE(SUBSTITUTE(ds_salaries!D144,"PT","Part Time"),"FT","Full Time"),"CT","Contract"),"FL","Freelance")</f>
        <v>Full Time</v>
      </c>
      <c r="E144" s="14" t="s">
        <v>63</v>
      </c>
      <c r="F144" s="14">
        <v>150000</v>
      </c>
      <c r="G144" s="14" t="s">
        <v>19</v>
      </c>
      <c r="H144" s="14">
        <v>150000</v>
      </c>
      <c r="I144" s="14" t="s">
        <v>29</v>
      </c>
      <c r="J144" s="14">
        <v>0</v>
      </c>
      <c r="K144" s="14" t="s">
        <v>29</v>
      </c>
      <c r="L144" s="19" t="str">
        <f>SUBSTITUTE(SUBSTITUTE(SUBSTITUTE(ds_salaries!L144,"L","Large"),"S","Small"),"M","Medium")</f>
        <v>Large</v>
      </c>
      <c r="M144" s="14" t="str">
        <f>IF(Table22[[#This Row],[Remote Ratio]]=0,"No remote",IF(Table22[[#This Row],[Remote Ratio]]=50,"Partially remote","Fully Remote"))</f>
        <v>No remote</v>
      </c>
    </row>
    <row r="145" spans="1:13" hidden="1" x14ac:dyDescent="0.25">
      <c r="A145" s="18">
        <v>143</v>
      </c>
      <c r="B145" s="13">
        <v>2021</v>
      </c>
      <c r="C145" s="13" t="str">
        <f>SUBSTITUTE(SUBSTITUTE(SUBSTITUTE(SUBSTITUTE(ds_salaries!C145,"MI","Junior Level/ Mid"),"EN","Entry Level"),"SE","Senior Level/ Intermediate"),"EX","Executive Level/ Director")</f>
        <v>Junior Level/ Mid</v>
      </c>
      <c r="D145" s="14" t="str">
        <f>SUBSTITUTE(SUBSTITUTE(SUBSTITUTE(SUBSTITUTE(ds_salaries!D145,"PT","Part Time"),"FT","Full Time"),"CT","Contract"),"FL","Freelance")</f>
        <v>Full Time</v>
      </c>
      <c r="E145" s="13" t="s">
        <v>13</v>
      </c>
      <c r="F145" s="13">
        <v>82500</v>
      </c>
      <c r="G145" s="13" t="s">
        <v>19</v>
      </c>
      <c r="H145" s="13">
        <v>82500</v>
      </c>
      <c r="I145" s="13" t="s">
        <v>29</v>
      </c>
      <c r="J145" s="13">
        <v>100</v>
      </c>
      <c r="K145" s="13" t="s">
        <v>29</v>
      </c>
      <c r="L145" s="19" t="str">
        <f>SUBSTITUTE(SUBSTITUTE(SUBSTITUTE(ds_salaries!L145,"L","Large"),"S","Small"),"M","Medium")</f>
        <v>Small</v>
      </c>
      <c r="M145" s="14" t="str">
        <f>IF(Table22[[#This Row],[Remote Ratio]]=0,"No remote",IF(Table22[[#This Row],[Remote Ratio]]=50,"Partially remote","Fully Remote"))</f>
        <v>Fully Remote</v>
      </c>
    </row>
    <row r="146" spans="1:13" hidden="1" x14ac:dyDescent="0.25">
      <c r="A146" s="17">
        <v>144</v>
      </c>
      <c r="B146" s="14">
        <v>2021</v>
      </c>
      <c r="C146" s="13" t="str">
        <f>SUBSTITUTE(SUBSTITUTE(SUBSTITUTE(SUBSTITUTE(ds_salaries!C146,"MI","Junior Level/ Mid"),"EN","Entry Level"),"SE","Senior Level/ Intermediate"),"EX","Executive Level/ Director")</f>
        <v>Junior Level/ Mid</v>
      </c>
      <c r="D146" s="14" t="str">
        <f>SUBSTITUTE(SUBSTITUTE(SUBSTITUTE(SUBSTITUTE(ds_salaries!D146,"PT","Part Time"),"FT","Full Time"),"CT","Contract"),"FL","Freelance")</f>
        <v>Full Time</v>
      </c>
      <c r="E146" s="14" t="s">
        <v>43</v>
      </c>
      <c r="F146" s="14">
        <v>100000</v>
      </c>
      <c r="G146" s="14" t="s">
        <v>19</v>
      </c>
      <c r="H146" s="14">
        <v>100000</v>
      </c>
      <c r="I146" s="14" t="s">
        <v>29</v>
      </c>
      <c r="J146" s="14">
        <v>100</v>
      </c>
      <c r="K146" s="14" t="s">
        <v>29</v>
      </c>
      <c r="L146" s="19" t="str">
        <f>SUBSTITUTE(SUBSTITUTE(SUBSTITUTE(ds_salaries!L146,"L","Large"),"S","Small"),"M","Medium")</f>
        <v>Large</v>
      </c>
      <c r="M146" s="14" t="str">
        <f>IF(Table22[[#This Row],[Remote Ratio]]=0,"No remote",IF(Table22[[#This Row],[Remote Ratio]]=50,"Partially remote","Fully Remote"))</f>
        <v>Fully Remote</v>
      </c>
    </row>
    <row r="147" spans="1:13" x14ac:dyDescent="0.25">
      <c r="A147" s="18">
        <v>145</v>
      </c>
      <c r="B147" s="13">
        <v>2021</v>
      </c>
      <c r="C147" s="13" t="str">
        <f>SUBSTITUTE(SUBSTITUTE(SUBSTITUTE(SUBSTITUTE(ds_salaries!C147,"MI","Junior Level/ Mid"),"EN","Entry Level"),"SE","Senior Level/ Intermediate"),"EX","Executive Level/ Director")</f>
        <v>Senior Level/ Intermediate</v>
      </c>
      <c r="D147" s="14" t="str">
        <f>SUBSTITUTE(SUBSTITUTE(SUBSTITUTE(SUBSTITUTE(ds_salaries!D147,"PT","Part Time"),"FT","Full Time"),"CT","Contract"),"FL","Freelance")</f>
        <v>Full Time</v>
      </c>
      <c r="E147" s="13" t="s">
        <v>28</v>
      </c>
      <c r="F147" s="13">
        <v>70000</v>
      </c>
      <c r="G147" s="13" t="s">
        <v>14</v>
      </c>
      <c r="H147" s="13">
        <v>82744</v>
      </c>
      <c r="I147" s="13" t="s">
        <v>102</v>
      </c>
      <c r="J147" s="13">
        <v>50</v>
      </c>
      <c r="K147" s="13" t="s">
        <v>102</v>
      </c>
      <c r="L147" s="19" t="str">
        <f>SUBSTITUTE(SUBSTITUTE(SUBSTITUTE(ds_salaries!L147,"L","Large"),"S","Small"),"M","Medium")</f>
        <v>Medium</v>
      </c>
      <c r="M147" s="14" t="str">
        <f>IF(Table22[[#This Row],[Remote Ratio]]=0,"No remote",IF(Table22[[#This Row],[Remote Ratio]]=50,"Partially remote","Fully Remote"))</f>
        <v>Partially remote</v>
      </c>
    </row>
    <row r="148" spans="1:13" x14ac:dyDescent="0.25">
      <c r="A148" s="17">
        <v>146</v>
      </c>
      <c r="B148" s="14">
        <v>2021</v>
      </c>
      <c r="C148" s="13" t="str">
        <f>SUBSTITUTE(SUBSTITUTE(SUBSTITUTE(SUBSTITUTE(ds_salaries!C148,"MI","Junior Level/ Mid"),"EN","Entry Level"),"SE","Senior Level/ Intermediate"),"EX","Executive Level/ Director")</f>
        <v>Junior Level/ Mid</v>
      </c>
      <c r="D148" s="14" t="str">
        <f>SUBSTITUTE(SUBSTITUTE(SUBSTITUTE(SUBSTITUTE(ds_salaries!D148,"PT","Part Time"),"FT","Full Time"),"CT","Contract"),"FL","Freelance")</f>
        <v>Full Time</v>
      </c>
      <c r="E148" s="14" t="s">
        <v>55</v>
      </c>
      <c r="F148" s="14">
        <v>53000</v>
      </c>
      <c r="G148" s="14" t="s">
        <v>14</v>
      </c>
      <c r="H148" s="14">
        <v>62649</v>
      </c>
      <c r="I148" s="14" t="s">
        <v>38</v>
      </c>
      <c r="J148" s="14">
        <v>50</v>
      </c>
      <c r="K148" s="14" t="s">
        <v>38</v>
      </c>
      <c r="L148" s="19" t="str">
        <f>SUBSTITUTE(SUBSTITUTE(SUBSTITUTE(ds_salaries!L148,"L","Large"),"S","Small"),"M","Medium")</f>
        <v>Medium</v>
      </c>
      <c r="M148" s="14" t="str">
        <f>IF(Table22[[#This Row],[Remote Ratio]]=0,"No remote",IF(Table22[[#This Row],[Remote Ratio]]=50,"Partially remote","Fully Remote"))</f>
        <v>Partially remote</v>
      </c>
    </row>
    <row r="149" spans="1:13" hidden="1" x14ac:dyDescent="0.25">
      <c r="A149" s="18">
        <v>147</v>
      </c>
      <c r="B149" s="13">
        <v>2021</v>
      </c>
      <c r="C149" s="13" t="str">
        <f>SUBSTITUTE(SUBSTITUTE(SUBSTITUTE(SUBSTITUTE(ds_salaries!C149,"MI","Junior Level/ Mid"),"EN","Entry Level"),"SE","Senior Level/ Intermediate"),"EX","Executive Level/ Director")</f>
        <v>Junior Level/ Mid</v>
      </c>
      <c r="D149" s="14" t="str">
        <f>SUBSTITUTE(SUBSTITUTE(SUBSTITUTE(SUBSTITUTE(ds_salaries!D149,"PT","Part Time"),"FT","Full Time"),"CT","Contract"),"FL","Freelance")</f>
        <v>Full Time</v>
      </c>
      <c r="E149" s="13" t="s">
        <v>43</v>
      </c>
      <c r="F149" s="13">
        <v>90000</v>
      </c>
      <c r="G149" s="13" t="s">
        <v>19</v>
      </c>
      <c r="H149" s="13">
        <v>90000</v>
      </c>
      <c r="I149" s="13" t="s">
        <v>29</v>
      </c>
      <c r="J149" s="13">
        <v>100</v>
      </c>
      <c r="K149" s="13" t="s">
        <v>29</v>
      </c>
      <c r="L149" s="19" t="str">
        <f>SUBSTITUTE(SUBSTITUTE(SUBSTITUTE(ds_salaries!L149,"L","Large"),"S","Small"),"M","Medium")</f>
        <v>Large</v>
      </c>
      <c r="M149" s="14" t="str">
        <f>IF(Table22[[#This Row],[Remote Ratio]]=0,"No remote",IF(Table22[[#This Row],[Remote Ratio]]=50,"Partially remote","Fully Remote"))</f>
        <v>Fully Remote</v>
      </c>
    </row>
    <row r="150" spans="1:13" hidden="1" x14ac:dyDescent="0.25">
      <c r="A150" s="17">
        <v>148</v>
      </c>
      <c r="B150" s="14">
        <v>2021</v>
      </c>
      <c r="C150" s="13" t="str">
        <f>SUBSTITUTE(SUBSTITUTE(SUBSTITUTE(SUBSTITUTE(ds_salaries!C150,"MI","Junior Level/ Mid"),"EN","Entry Level"),"SE","Senior Level/ Intermediate"),"EX","Executive Level/ Director")</f>
        <v>Senior Level/ Intermediate</v>
      </c>
      <c r="D150" s="14" t="str">
        <f>SUBSTITUTE(SUBSTITUTE(SUBSTITUTE(SUBSTITUTE(ds_salaries!D150,"PT","Part Time"),"FT","Full Time"),"CT","Contract"),"FL","Freelance")</f>
        <v>Full Time</v>
      </c>
      <c r="E150" s="14" t="s">
        <v>63</v>
      </c>
      <c r="F150" s="14">
        <v>153000</v>
      </c>
      <c r="G150" s="14" t="s">
        <v>19</v>
      </c>
      <c r="H150" s="14">
        <v>153000</v>
      </c>
      <c r="I150" s="14" t="s">
        <v>29</v>
      </c>
      <c r="J150" s="14">
        <v>100</v>
      </c>
      <c r="K150" s="14" t="s">
        <v>29</v>
      </c>
      <c r="L150" s="19" t="str">
        <f>SUBSTITUTE(SUBSTITUTE(SUBSTITUTE(ds_salaries!L150,"L","Large"),"S","Small"),"M","Medium")</f>
        <v>Large</v>
      </c>
      <c r="M150" s="14" t="str">
        <f>IF(Table22[[#This Row],[Remote Ratio]]=0,"No remote",IF(Table22[[#This Row],[Remote Ratio]]=50,"Partially remote","Fully Remote"))</f>
        <v>Fully Remote</v>
      </c>
    </row>
    <row r="151" spans="1:13" hidden="1" x14ac:dyDescent="0.25">
      <c r="A151" s="18">
        <v>149</v>
      </c>
      <c r="B151" s="13">
        <v>2021</v>
      </c>
      <c r="C151" s="13" t="str">
        <f>SUBSTITUTE(SUBSTITUTE(SUBSTITUTE(SUBSTITUTE(ds_salaries!C151,"MI","Junior Level/ Mid"),"EN","Entry Level"),"SE","Senior Level/ Intermediate"),"EX","Executive Level/ Director")</f>
        <v>Senior Level/ Intermediate</v>
      </c>
      <c r="D151" s="14" t="str">
        <f>SUBSTITUTE(SUBSTITUTE(SUBSTITUTE(SUBSTITUTE(ds_salaries!D151,"PT","Part Time"),"FT","Full Time"),"CT","Contract"),"FL","Freelance")</f>
        <v>Full Time</v>
      </c>
      <c r="E151" s="13" t="s">
        <v>88</v>
      </c>
      <c r="F151" s="13">
        <v>160000</v>
      </c>
      <c r="G151" s="13" t="s">
        <v>19</v>
      </c>
      <c r="H151" s="13">
        <v>160000</v>
      </c>
      <c r="I151" s="13" t="s">
        <v>91</v>
      </c>
      <c r="J151" s="13">
        <v>100</v>
      </c>
      <c r="K151" s="13" t="s">
        <v>29</v>
      </c>
      <c r="L151" s="19" t="str">
        <f>SUBSTITUTE(SUBSTITUTE(SUBSTITUTE(ds_salaries!L151,"L","Large"),"S","Small"),"M","Medium")</f>
        <v>Small</v>
      </c>
      <c r="M151" s="14" t="str">
        <f>IF(Table22[[#This Row],[Remote Ratio]]=0,"No remote",IF(Table22[[#This Row],[Remote Ratio]]=50,"Partially remote","Fully Remote"))</f>
        <v>Fully Remote</v>
      </c>
    </row>
    <row r="152" spans="1:13" hidden="1" x14ac:dyDescent="0.25">
      <c r="A152" s="17">
        <v>150</v>
      </c>
      <c r="B152" s="14">
        <v>2021</v>
      </c>
      <c r="C152" s="13" t="str">
        <f>SUBSTITUTE(SUBSTITUTE(SUBSTITUTE(SUBSTITUTE(ds_salaries!C152,"MI","Junior Level/ Mid"),"EN","Entry Level"),"SE","Senior Level/ Intermediate"),"EX","Executive Level/ Director")</f>
        <v>Senior Level/ Intermediate</v>
      </c>
      <c r="D152" s="14" t="str">
        <f>SUBSTITUTE(SUBSTITUTE(SUBSTITUTE(SUBSTITUTE(ds_salaries!D152,"PT","Part Time"),"FT","Full Time"),"CT","Contract"),"FL","Freelance")</f>
        <v>Full Time</v>
      </c>
      <c r="E152" s="14" t="s">
        <v>54</v>
      </c>
      <c r="F152" s="14">
        <v>168000</v>
      </c>
      <c r="G152" s="14" t="s">
        <v>19</v>
      </c>
      <c r="H152" s="14">
        <v>168000</v>
      </c>
      <c r="I152" s="14" t="s">
        <v>20</v>
      </c>
      <c r="J152" s="14">
        <v>0</v>
      </c>
      <c r="K152" s="14" t="s">
        <v>20</v>
      </c>
      <c r="L152" s="19" t="str">
        <f>SUBSTITUTE(SUBSTITUTE(SUBSTITUTE(ds_salaries!L152,"L","Large"),"S","Small"),"M","Medium")</f>
        <v>Small</v>
      </c>
      <c r="M152" s="14" t="str">
        <f>IF(Table22[[#This Row],[Remote Ratio]]=0,"No remote",IF(Table22[[#This Row],[Remote Ratio]]=50,"Partially remote","Fully Remote"))</f>
        <v>No remote</v>
      </c>
    </row>
    <row r="153" spans="1:13" hidden="1" x14ac:dyDescent="0.25">
      <c r="A153" s="18">
        <v>151</v>
      </c>
      <c r="B153" s="13">
        <v>2021</v>
      </c>
      <c r="C153" s="13" t="str">
        <f>SUBSTITUTE(SUBSTITUTE(SUBSTITUTE(SUBSTITUTE(ds_salaries!C153,"MI","Junior Level/ Mid"),"EN","Entry Level"),"SE","Senior Level/ Intermediate"),"EX","Executive Level/ Director")</f>
        <v>Junior Level/ Mid</v>
      </c>
      <c r="D153" s="14" t="str">
        <f>SUBSTITUTE(SUBSTITUTE(SUBSTITUTE(SUBSTITUTE(ds_salaries!D153,"PT","Part Time"),"FT","Full Time"),"CT","Contract"),"FL","Freelance")</f>
        <v>Full Time</v>
      </c>
      <c r="E153" s="13" t="s">
        <v>13</v>
      </c>
      <c r="F153" s="13">
        <v>150000</v>
      </c>
      <c r="G153" s="13" t="s">
        <v>19</v>
      </c>
      <c r="H153" s="13">
        <v>150000</v>
      </c>
      <c r="I153" s="13" t="s">
        <v>29</v>
      </c>
      <c r="J153" s="13">
        <v>100</v>
      </c>
      <c r="K153" s="13" t="s">
        <v>29</v>
      </c>
      <c r="L153" s="19" t="str">
        <f>SUBSTITUTE(SUBSTITUTE(SUBSTITUTE(ds_salaries!L153,"L","Large"),"S","Small"),"M","Medium")</f>
        <v>Medium</v>
      </c>
      <c r="M153" s="14" t="str">
        <f>IF(Table22[[#This Row],[Remote Ratio]]=0,"No remote",IF(Table22[[#This Row],[Remote Ratio]]=50,"Partially remote","Fully Remote"))</f>
        <v>Fully Remote</v>
      </c>
    </row>
    <row r="154" spans="1:13" hidden="1" x14ac:dyDescent="0.25">
      <c r="A154" s="17">
        <v>152</v>
      </c>
      <c r="B154" s="14">
        <v>2021</v>
      </c>
      <c r="C154" s="13" t="str">
        <f>SUBSTITUTE(SUBSTITUTE(SUBSTITUTE(SUBSTITUTE(ds_salaries!C154,"MI","Junior Level/ Mid"),"EN","Entry Level"),"SE","Senior Level/ Intermediate"),"EX","Executive Level/ Director")</f>
        <v>Junior Level/ Mid</v>
      </c>
      <c r="D154" s="14" t="str">
        <f>SUBSTITUTE(SUBSTITUTE(SUBSTITUTE(SUBSTITUTE(ds_salaries!D154,"PT","Part Time"),"FT","Full Time"),"CT","Contract"),"FL","Freelance")</f>
        <v>Full Time</v>
      </c>
      <c r="E154" s="14" t="s">
        <v>13</v>
      </c>
      <c r="F154" s="14">
        <v>95000</v>
      </c>
      <c r="G154" s="14" t="s">
        <v>61</v>
      </c>
      <c r="H154" s="14">
        <v>75774</v>
      </c>
      <c r="I154" s="14" t="s">
        <v>62</v>
      </c>
      <c r="J154" s="14">
        <v>100</v>
      </c>
      <c r="K154" s="14" t="s">
        <v>62</v>
      </c>
      <c r="L154" s="19" t="str">
        <f>SUBSTITUTE(SUBSTITUTE(SUBSTITUTE(ds_salaries!L154,"L","Large"),"S","Small"),"M","Medium")</f>
        <v>Large</v>
      </c>
      <c r="M154" s="14" t="str">
        <f>IF(Table22[[#This Row],[Remote Ratio]]=0,"No remote",IF(Table22[[#This Row],[Remote Ratio]]=50,"Partially remote","Fully Remote"))</f>
        <v>Fully Remote</v>
      </c>
    </row>
    <row r="155" spans="1:13" hidden="1" x14ac:dyDescent="0.25">
      <c r="A155" s="18">
        <v>153</v>
      </c>
      <c r="B155" s="13">
        <v>2021</v>
      </c>
      <c r="C155" s="13" t="str">
        <f>SUBSTITUTE(SUBSTITUTE(SUBSTITUTE(SUBSTITUTE(ds_salaries!C155,"MI","Junior Level/ Mid"),"EN","Entry Level"),"SE","Senior Level/ Intermediate"),"EX","Executive Level/ Director")</f>
        <v>Entry Level</v>
      </c>
      <c r="D155" s="14" t="str">
        <f>SUBSTITUTE(SUBSTITUTE(SUBSTITUTE(SUBSTITUTE(ds_salaries!D155,"PT","Part Time"),"FT","Full Time"),"CT","Contract"),"FL","Freelance")</f>
        <v>Full Time</v>
      </c>
      <c r="E155" s="13" t="s">
        <v>13</v>
      </c>
      <c r="F155" s="13">
        <v>13400</v>
      </c>
      <c r="G155" s="13" t="s">
        <v>19</v>
      </c>
      <c r="H155" s="13">
        <v>13400</v>
      </c>
      <c r="I155" s="13" t="s">
        <v>103</v>
      </c>
      <c r="J155" s="13">
        <v>100</v>
      </c>
      <c r="K155" s="13" t="s">
        <v>103</v>
      </c>
      <c r="L155" s="19" t="str">
        <f>SUBSTITUTE(SUBSTITUTE(SUBSTITUTE(ds_salaries!L155,"L","Large"),"S","Small"),"M","Medium")</f>
        <v>Large</v>
      </c>
      <c r="M155" s="14" t="str">
        <f>IF(Table22[[#This Row],[Remote Ratio]]=0,"No remote",IF(Table22[[#This Row],[Remote Ratio]]=50,"Partially remote","Fully Remote"))</f>
        <v>Fully Remote</v>
      </c>
    </row>
    <row r="156" spans="1:13" hidden="1" x14ac:dyDescent="0.25">
      <c r="A156" s="17">
        <v>154</v>
      </c>
      <c r="B156" s="14">
        <v>2021</v>
      </c>
      <c r="C156" s="13" t="str">
        <f>SUBSTITUTE(SUBSTITUTE(SUBSTITUTE(SUBSTITUTE(ds_salaries!C156,"MI","Junior Level/ Mid"),"EN","Entry Level"),"SE","Senior Level/ Intermediate"),"EX","Executive Level/ Director")</f>
        <v>Senior Level/ Intermediate</v>
      </c>
      <c r="D156" s="14" t="str">
        <f>SUBSTITUTE(SUBSTITUTE(SUBSTITUTE(SUBSTITUTE(ds_salaries!D156,"PT","Part Time"),"FT","Full Time"),"CT","Contract"),"FL","Freelance")</f>
        <v>Full Time</v>
      </c>
      <c r="E156" s="14" t="s">
        <v>79</v>
      </c>
      <c r="F156" s="14">
        <v>144000</v>
      </c>
      <c r="G156" s="14" t="s">
        <v>19</v>
      </c>
      <c r="H156" s="14">
        <v>144000</v>
      </c>
      <c r="I156" s="14" t="s">
        <v>29</v>
      </c>
      <c r="J156" s="14">
        <v>100</v>
      </c>
      <c r="K156" s="14" t="s">
        <v>29</v>
      </c>
      <c r="L156" s="19" t="str">
        <f>SUBSTITUTE(SUBSTITUTE(SUBSTITUTE(ds_salaries!L156,"L","Large"),"S","Small"),"M","Medium")</f>
        <v>Large</v>
      </c>
      <c r="M156" s="14" t="str">
        <f>IF(Table22[[#This Row],[Remote Ratio]]=0,"No remote",IF(Table22[[#This Row],[Remote Ratio]]=50,"Partially remote","Fully Remote"))</f>
        <v>Fully Remote</v>
      </c>
    </row>
    <row r="157" spans="1:13" x14ac:dyDescent="0.25">
      <c r="A157" s="18">
        <v>155</v>
      </c>
      <c r="B157" s="13">
        <v>2021</v>
      </c>
      <c r="C157" s="13" t="str">
        <f>SUBSTITUTE(SUBSTITUTE(SUBSTITUTE(SUBSTITUTE(ds_salaries!C157,"MI","Junior Level/ Mid"),"EN","Entry Level"),"SE","Senior Level/ Intermediate"),"EX","Executive Level/ Director")</f>
        <v>Senior Level/ Intermediate</v>
      </c>
      <c r="D157" s="14" t="str">
        <f>SUBSTITUTE(SUBSTITUTE(SUBSTITUTE(SUBSTITUTE(ds_salaries!D157,"PT","Part Time"),"FT","Full Time"),"CT","Contract"),"FL","Freelance")</f>
        <v>Full Time</v>
      </c>
      <c r="E157" s="13" t="s">
        <v>95</v>
      </c>
      <c r="F157" s="13">
        <v>159500</v>
      </c>
      <c r="G157" s="13" t="s">
        <v>61</v>
      </c>
      <c r="H157" s="13">
        <v>127221</v>
      </c>
      <c r="I157" s="13" t="s">
        <v>62</v>
      </c>
      <c r="J157" s="13">
        <v>50</v>
      </c>
      <c r="K157" s="13" t="s">
        <v>62</v>
      </c>
      <c r="L157" s="19" t="str">
        <f>SUBSTITUTE(SUBSTITUTE(SUBSTITUTE(ds_salaries!L157,"L","Large"),"S","Small"),"M","Medium")</f>
        <v>Large</v>
      </c>
      <c r="M157" s="14" t="str">
        <f>IF(Table22[[#This Row],[Remote Ratio]]=0,"No remote",IF(Table22[[#This Row],[Remote Ratio]]=50,"Partially remote","Fully Remote"))</f>
        <v>Partially remote</v>
      </c>
    </row>
    <row r="158" spans="1:13" hidden="1" x14ac:dyDescent="0.25">
      <c r="A158" s="17">
        <v>156</v>
      </c>
      <c r="B158" s="14">
        <v>2021</v>
      </c>
      <c r="C158" s="13" t="str">
        <f>SUBSTITUTE(SUBSTITUTE(SUBSTITUTE(SUBSTITUTE(ds_salaries!C158,"MI","Junior Level/ Mid"),"EN","Entry Level"),"SE","Senior Level/ Intermediate"),"EX","Executive Level/ Director")</f>
        <v>Junior Level/ Mid</v>
      </c>
      <c r="D158" s="14" t="str">
        <f>SUBSTITUTE(SUBSTITUTE(SUBSTITUTE(SUBSTITUTE(ds_salaries!D158,"PT","Part Time"),"FT","Full Time"),"CT","Contract"),"FL","Freelance")</f>
        <v>Full Time</v>
      </c>
      <c r="E158" s="14" t="s">
        <v>13</v>
      </c>
      <c r="F158" s="14">
        <v>160000</v>
      </c>
      <c r="G158" s="14" t="s">
        <v>89</v>
      </c>
      <c r="H158" s="14">
        <v>119059</v>
      </c>
      <c r="I158" s="14" t="s">
        <v>90</v>
      </c>
      <c r="J158" s="14">
        <v>100</v>
      </c>
      <c r="K158" s="14" t="s">
        <v>104</v>
      </c>
      <c r="L158" s="19" t="str">
        <f>SUBSTITUTE(SUBSTITUTE(SUBSTITUTE(ds_salaries!L158,"L","Large"),"S","Small"),"M","Medium")</f>
        <v>Medium</v>
      </c>
      <c r="M158" s="14" t="str">
        <f>IF(Table22[[#This Row],[Remote Ratio]]=0,"No remote",IF(Table22[[#This Row],[Remote Ratio]]=50,"Partially remote","Fully Remote"))</f>
        <v>Fully Remote</v>
      </c>
    </row>
    <row r="159" spans="1:13" x14ac:dyDescent="0.25">
      <c r="A159" s="18">
        <v>157</v>
      </c>
      <c r="B159" s="13">
        <v>2021</v>
      </c>
      <c r="C159" s="13" t="str">
        <f>SUBSTITUTE(SUBSTITUTE(SUBSTITUTE(SUBSTITUTE(ds_salaries!C159,"MI","Junior Level/ Mid"),"EN","Entry Level"),"SE","Senior Level/ Intermediate"),"EX","Executive Level/ Director")</f>
        <v>Junior Level/ Mid</v>
      </c>
      <c r="D159" s="14" t="str">
        <f>SUBSTITUTE(SUBSTITUTE(SUBSTITUTE(SUBSTITUTE(ds_salaries!D159,"PT","Part Time"),"FT","Full Time"),"CT","Contract"),"FL","Freelance")</f>
        <v>Full Time</v>
      </c>
      <c r="E159" s="13" t="s">
        <v>100</v>
      </c>
      <c r="F159" s="13">
        <v>423000</v>
      </c>
      <c r="G159" s="13" t="s">
        <v>19</v>
      </c>
      <c r="H159" s="13">
        <v>423000</v>
      </c>
      <c r="I159" s="13" t="s">
        <v>29</v>
      </c>
      <c r="J159" s="13">
        <v>50</v>
      </c>
      <c r="K159" s="13" t="s">
        <v>29</v>
      </c>
      <c r="L159" s="19" t="str">
        <f>SUBSTITUTE(SUBSTITUTE(SUBSTITUTE(ds_salaries!L159,"L","Large"),"S","Small"),"M","Medium")</f>
        <v>Large</v>
      </c>
      <c r="M159" s="14" t="str">
        <f>IF(Table22[[#This Row],[Remote Ratio]]=0,"No remote",IF(Table22[[#This Row],[Remote Ratio]]=50,"Partially remote","Fully Remote"))</f>
        <v>Partially remote</v>
      </c>
    </row>
    <row r="160" spans="1:13" hidden="1" x14ac:dyDescent="0.25">
      <c r="A160" s="17">
        <v>158</v>
      </c>
      <c r="B160" s="14">
        <v>2021</v>
      </c>
      <c r="C160" s="13" t="str">
        <f>SUBSTITUTE(SUBSTITUTE(SUBSTITUTE(SUBSTITUTE(ds_salaries!C160,"MI","Junior Level/ Mid"),"EN","Entry Level"),"SE","Senior Level/ Intermediate"),"EX","Executive Level/ Director")</f>
        <v>Senior Level/ Intermediate</v>
      </c>
      <c r="D160" s="14" t="str">
        <f>SUBSTITUTE(SUBSTITUTE(SUBSTITUTE(SUBSTITUTE(ds_salaries!D160,"PT","Part Time"),"FT","Full Time"),"CT","Contract"),"FL","Freelance")</f>
        <v>Full Time</v>
      </c>
      <c r="E160" s="14" t="s">
        <v>105</v>
      </c>
      <c r="F160" s="14">
        <v>120000</v>
      </c>
      <c r="G160" s="14" t="s">
        <v>19</v>
      </c>
      <c r="H160" s="14">
        <v>120000</v>
      </c>
      <c r="I160" s="14" t="s">
        <v>29</v>
      </c>
      <c r="J160" s="14">
        <v>100</v>
      </c>
      <c r="K160" s="14" t="s">
        <v>29</v>
      </c>
      <c r="L160" s="19" t="str">
        <f>SUBSTITUTE(SUBSTITUTE(SUBSTITUTE(ds_salaries!L160,"L","Large"),"S","Small"),"M","Medium")</f>
        <v>Medium</v>
      </c>
      <c r="M160" s="14" t="str">
        <f>IF(Table22[[#This Row],[Remote Ratio]]=0,"No remote",IF(Table22[[#This Row],[Remote Ratio]]=50,"Partially remote","Fully Remote"))</f>
        <v>Fully Remote</v>
      </c>
    </row>
    <row r="161" spans="1:13" hidden="1" x14ac:dyDescent="0.25">
      <c r="A161" s="18">
        <v>159</v>
      </c>
      <c r="B161" s="13">
        <v>2021</v>
      </c>
      <c r="C161" s="13" t="str">
        <f>SUBSTITUTE(SUBSTITUTE(SUBSTITUTE(SUBSTITUTE(ds_salaries!C161,"MI","Junior Level/ Mid"),"EN","Entry Level"),"SE","Senior Level/ Intermediate"),"EX","Executive Level/ Director")</f>
        <v>Entry Level</v>
      </c>
      <c r="D161" s="14" t="str">
        <f>SUBSTITUTE(SUBSTITUTE(SUBSTITUTE(SUBSTITUTE(ds_salaries!D161,"PT","Part Time"),"FT","Full Time"),"CT","Contract"),"FL","Freelance")</f>
        <v>Full Time</v>
      </c>
      <c r="E161" s="13" t="s">
        <v>28</v>
      </c>
      <c r="F161" s="13">
        <v>125000</v>
      </c>
      <c r="G161" s="13" t="s">
        <v>19</v>
      </c>
      <c r="H161" s="13">
        <v>125000</v>
      </c>
      <c r="I161" s="13" t="s">
        <v>29</v>
      </c>
      <c r="J161" s="13">
        <v>100</v>
      </c>
      <c r="K161" s="13" t="s">
        <v>29</v>
      </c>
      <c r="L161" s="19" t="str">
        <f>SUBSTITUTE(SUBSTITUTE(SUBSTITUTE(ds_salaries!L161,"L","Large"),"S","Small"),"M","Medium")</f>
        <v>Small</v>
      </c>
      <c r="M161" s="14" t="str">
        <f>IF(Table22[[#This Row],[Remote Ratio]]=0,"No remote",IF(Table22[[#This Row],[Remote Ratio]]=50,"Partially remote","Fully Remote"))</f>
        <v>Fully Remote</v>
      </c>
    </row>
    <row r="162" spans="1:13" x14ac:dyDescent="0.25">
      <c r="A162" s="17">
        <v>160</v>
      </c>
      <c r="B162" s="14">
        <v>2021</v>
      </c>
      <c r="C162" s="13" t="str">
        <f>SUBSTITUTE(SUBSTITUTE(SUBSTITUTE(SUBSTITUTE(ds_salaries!C162,"MI","Junior Level/ Mid"),"EN","Entry Level"),"SE","Senior Level/ Intermediate"),"EX","Executive Level/ Director")</f>
        <v>Executive Level/ Director</v>
      </c>
      <c r="D162" s="14" t="str">
        <f>SUBSTITUTE(SUBSTITUTE(SUBSTITUTE(SUBSTITUTE(ds_salaries!D162,"PT","Part Time"),"FT","Full Time"),"CT","Contract"),"FL","Freelance")</f>
        <v>Full Time</v>
      </c>
      <c r="E162" s="14" t="s">
        <v>81</v>
      </c>
      <c r="F162" s="14">
        <v>230000</v>
      </c>
      <c r="G162" s="14" t="s">
        <v>19</v>
      </c>
      <c r="H162" s="14">
        <v>230000</v>
      </c>
      <c r="I162" s="14" t="s">
        <v>75</v>
      </c>
      <c r="J162" s="14">
        <v>50</v>
      </c>
      <c r="K162" s="14" t="s">
        <v>75</v>
      </c>
      <c r="L162" s="19" t="str">
        <f>SUBSTITUTE(SUBSTITUTE(SUBSTITUTE(ds_salaries!L162,"L","Large"),"S","Small"),"M","Medium")</f>
        <v>Large</v>
      </c>
      <c r="M162" s="14" t="str">
        <f>IF(Table22[[#This Row],[Remote Ratio]]=0,"No remote",IF(Table22[[#This Row],[Remote Ratio]]=50,"Partially remote","Fully Remote"))</f>
        <v>Partially remote</v>
      </c>
    </row>
    <row r="163" spans="1:13" hidden="1" x14ac:dyDescent="0.25">
      <c r="A163" s="18">
        <v>161</v>
      </c>
      <c r="B163" s="13">
        <v>2021</v>
      </c>
      <c r="C163" s="13" t="str">
        <f>SUBSTITUTE(SUBSTITUTE(SUBSTITUTE(SUBSTITUTE(ds_salaries!C163,"MI","Junior Level/ Mid"),"EN","Entry Level"),"SE","Senior Level/ Intermediate"),"EX","Executive Level/ Director")</f>
        <v>Executive Level/ Director</v>
      </c>
      <c r="D163" s="14" t="str">
        <f>SUBSTITUTE(SUBSTITUTE(SUBSTITUTE(SUBSTITUTE(ds_salaries!D163,"PT","Part Time"),"FT","Full Time"),"CT","Contract"),"FL","Freelance")</f>
        <v>Full Time</v>
      </c>
      <c r="E163" s="13" t="s">
        <v>106</v>
      </c>
      <c r="F163" s="13">
        <v>85000</v>
      </c>
      <c r="G163" s="13" t="s">
        <v>19</v>
      </c>
      <c r="H163" s="13">
        <v>85000</v>
      </c>
      <c r="I163" s="13" t="s">
        <v>75</v>
      </c>
      <c r="J163" s="13">
        <v>0</v>
      </c>
      <c r="K163" s="13" t="s">
        <v>75</v>
      </c>
      <c r="L163" s="19" t="str">
        <f>SUBSTITUTE(SUBSTITUTE(SUBSTITUTE(ds_salaries!L163,"L","Large"),"S","Small"),"M","Medium")</f>
        <v>Medium</v>
      </c>
      <c r="M163" s="14" t="str">
        <f>IF(Table22[[#This Row],[Remote Ratio]]=0,"No remote",IF(Table22[[#This Row],[Remote Ratio]]=50,"Partially remote","Fully Remote"))</f>
        <v>No remote</v>
      </c>
    </row>
    <row r="164" spans="1:13" x14ac:dyDescent="0.25">
      <c r="A164" s="17">
        <v>162</v>
      </c>
      <c r="B164" s="14">
        <v>2021</v>
      </c>
      <c r="C164" s="13" t="str">
        <f>SUBSTITUTE(SUBSTITUTE(SUBSTITUTE(SUBSTITUTE(ds_salaries!C164,"MI","Junior Level/ Mid"),"EN","Entry Level"),"SE","Senior Level/ Intermediate"),"EX","Executive Level/ Director")</f>
        <v>Junior Level/ Mid</v>
      </c>
      <c r="D164" s="14" t="str">
        <f>SUBSTITUTE(SUBSTITUTE(SUBSTITUTE(SUBSTITUTE(ds_salaries!D164,"PT","Part Time"),"FT","Full Time"),"CT","Contract"),"FL","Freelance")</f>
        <v>Full Time</v>
      </c>
      <c r="E164" s="14" t="s">
        <v>43</v>
      </c>
      <c r="F164" s="14">
        <v>24000</v>
      </c>
      <c r="G164" s="14" t="s">
        <v>14</v>
      </c>
      <c r="H164" s="14">
        <v>28369</v>
      </c>
      <c r="I164" s="14" t="s">
        <v>107</v>
      </c>
      <c r="J164" s="14">
        <v>50</v>
      </c>
      <c r="K164" s="14" t="s">
        <v>107</v>
      </c>
      <c r="L164" s="19" t="str">
        <f>SUBSTITUTE(SUBSTITUTE(SUBSTITUTE(ds_salaries!L164,"L","Large"),"S","Small"),"M","Medium")</f>
        <v>Large</v>
      </c>
      <c r="M164" s="14" t="str">
        <f>IF(Table22[[#This Row],[Remote Ratio]]=0,"No remote",IF(Table22[[#This Row],[Remote Ratio]]=50,"Partially remote","Fully Remote"))</f>
        <v>Partially remote</v>
      </c>
    </row>
    <row r="165" spans="1:13" x14ac:dyDescent="0.25">
      <c r="A165" s="18">
        <v>163</v>
      </c>
      <c r="B165" s="13">
        <v>2021</v>
      </c>
      <c r="C165" s="13" t="str">
        <f>SUBSTITUTE(SUBSTITUTE(SUBSTITUTE(SUBSTITUTE(ds_salaries!C165,"MI","Junior Level/ Mid"),"EN","Entry Level"),"SE","Senior Level/ Intermediate"),"EX","Executive Level/ Director")</f>
        <v>Entry Level</v>
      </c>
      <c r="D165" s="14" t="str">
        <f>SUBSTITUTE(SUBSTITUTE(SUBSTITUTE(SUBSTITUTE(ds_salaries!D165,"PT","Part Time"),"FT","Full Time"),"CT","Contract"),"FL","Freelance")</f>
        <v>Full Time</v>
      </c>
      <c r="E165" s="13" t="s">
        <v>46</v>
      </c>
      <c r="F165" s="13">
        <v>54000</v>
      </c>
      <c r="G165" s="13" t="s">
        <v>14</v>
      </c>
      <c r="H165" s="13">
        <v>63831</v>
      </c>
      <c r="I165" s="13" t="s">
        <v>15</v>
      </c>
      <c r="J165" s="13">
        <v>50</v>
      </c>
      <c r="K165" s="13" t="s">
        <v>15</v>
      </c>
      <c r="L165" s="19" t="str">
        <f>SUBSTITUTE(SUBSTITUTE(SUBSTITUTE(ds_salaries!L165,"L","Large"),"S","Small"),"M","Medium")</f>
        <v>Large</v>
      </c>
      <c r="M165" s="14" t="str">
        <f>IF(Table22[[#This Row],[Remote Ratio]]=0,"No remote",IF(Table22[[#This Row],[Remote Ratio]]=50,"Partially remote","Fully Remote"))</f>
        <v>Partially remote</v>
      </c>
    </row>
    <row r="166" spans="1:13" x14ac:dyDescent="0.25">
      <c r="A166" s="17">
        <v>164</v>
      </c>
      <c r="B166" s="14">
        <v>2021</v>
      </c>
      <c r="C166" s="13" t="str">
        <f>SUBSTITUTE(SUBSTITUTE(SUBSTITUTE(SUBSTITUTE(ds_salaries!C166,"MI","Junior Level/ Mid"),"EN","Entry Level"),"SE","Senior Level/ Intermediate"),"EX","Executive Level/ Director")</f>
        <v>Executive Level/ Director</v>
      </c>
      <c r="D166" s="14" t="str">
        <f>SUBSTITUTE(SUBSTITUTE(SUBSTITUTE(SUBSTITUTE(ds_salaries!D166,"PT","Part Time"),"FT","Full Time"),"CT","Contract"),"FL","Freelance")</f>
        <v>Full Time</v>
      </c>
      <c r="E166" s="14" t="s">
        <v>54</v>
      </c>
      <c r="F166" s="14">
        <v>110000</v>
      </c>
      <c r="G166" s="14" t="s">
        <v>14</v>
      </c>
      <c r="H166" s="14">
        <v>130026</v>
      </c>
      <c r="I166" s="14" t="s">
        <v>15</v>
      </c>
      <c r="J166" s="14">
        <v>50</v>
      </c>
      <c r="K166" s="14" t="s">
        <v>15</v>
      </c>
      <c r="L166" s="19" t="str">
        <f>SUBSTITUTE(SUBSTITUTE(SUBSTITUTE(ds_salaries!L166,"L","Large"),"S","Small"),"M","Medium")</f>
        <v>Medium</v>
      </c>
      <c r="M166" s="14" t="str">
        <f>IF(Table22[[#This Row],[Remote Ratio]]=0,"No remote",IF(Table22[[#This Row],[Remote Ratio]]=50,"Partially remote","Fully Remote"))</f>
        <v>Partially remote</v>
      </c>
    </row>
    <row r="167" spans="1:13" hidden="1" x14ac:dyDescent="0.25">
      <c r="A167" s="18">
        <v>165</v>
      </c>
      <c r="B167" s="13">
        <v>2021</v>
      </c>
      <c r="C167" s="13" t="str">
        <f>SUBSTITUTE(SUBSTITUTE(SUBSTITUTE(SUBSTITUTE(ds_salaries!C167,"MI","Junior Level/ Mid"),"EN","Entry Level"),"SE","Senior Level/ Intermediate"),"EX","Executive Level/ Director")</f>
        <v>Senior Level/ Intermediate</v>
      </c>
      <c r="D167" s="14" t="str">
        <f>SUBSTITUTE(SUBSTITUTE(SUBSTITUTE(SUBSTITUTE(ds_salaries!D167,"PT","Part Time"),"FT","Full Time"),"CT","Contract"),"FL","Freelance")</f>
        <v>Full Time</v>
      </c>
      <c r="E167" s="13" t="s">
        <v>108</v>
      </c>
      <c r="F167" s="13">
        <v>165000</v>
      </c>
      <c r="G167" s="13" t="s">
        <v>19</v>
      </c>
      <c r="H167" s="13">
        <v>165000</v>
      </c>
      <c r="I167" s="13" t="s">
        <v>29</v>
      </c>
      <c r="J167" s="13">
        <v>100</v>
      </c>
      <c r="K167" s="13" t="s">
        <v>29</v>
      </c>
      <c r="L167" s="19" t="str">
        <f>SUBSTITUTE(SUBSTITUTE(SUBSTITUTE(ds_salaries!L167,"L","Large"),"S","Small"),"M","Medium")</f>
        <v>Large</v>
      </c>
      <c r="M167" s="14" t="str">
        <f>IF(Table22[[#This Row],[Remote Ratio]]=0,"No remote",IF(Table22[[#This Row],[Remote Ratio]]=50,"Partially remote","Fully Remote"))</f>
        <v>Fully Remote</v>
      </c>
    </row>
    <row r="168" spans="1:13" hidden="1" x14ac:dyDescent="0.25">
      <c r="A168" s="17">
        <v>166</v>
      </c>
      <c r="B168" s="14">
        <v>2021</v>
      </c>
      <c r="C168" s="13" t="str">
        <f>SUBSTITUTE(SUBSTITUTE(SUBSTITUTE(SUBSTITUTE(ds_salaries!C168,"MI","Junior Level/ Mid"),"EN","Entry Level"),"SE","Senior Level/ Intermediate"),"EX","Executive Level/ Director")</f>
        <v>Entry Level</v>
      </c>
      <c r="D168" s="14" t="str">
        <f>SUBSTITUTE(SUBSTITUTE(SUBSTITUTE(SUBSTITUTE(ds_salaries!D168,"PT","Part Time"),"FT","Full Time"),"CT","Contract"),"FL","Freelance")</f>
        <v>Full Time</v>
      </c>
      <c r="E168" s="14" t="s">
        <v>43</v>
      </c>
      <c r="F168" s="14">
        <v>80000</v>
      </c>
      <c r="G168" s="14" t="s">
        <v>19</v>
      </c>
      <c r="H168" s="14">
        <v>80000</v>
      </c>
      <c r="I168" s="14" t="s">
        <v>29</v>
      </c>
      <c r="J168" s="14">
        <v>100</v>
      </c>
      <c r="K168" s="14" t="s">
        <v>29</v>
      </c>
      <c r="L168" s="19" t="str">
        <f>SUBSTITUTE(SUBSTITUTE(SUBSTITUTE(ds_salaries!L168,"L","Large"),"S","Small"),"M","Medium")</f>
        <v>Large</v>
      </c>
      <c r="M168" s="14" t="str">
        <f>IF(Table22[[#This Row],[Remote Ratio]]=0,"No remote",IF(Table22[[#This Row],[Remote Ratio]]=50,"Partially remote","Fully Remote"))</f>
        <v>Fully Remote</v>
      </c>
    </row>
    <row r="169" spans="1:13" hidden="1" x14ac:dyDescent="0.25">
      <c r="A169" s="18">
        <v>167</v>
      </c>
      <c r="B169" s="13">
        <v>2021</v>
      </c>
      <c r="C169" s="13" t="str">
        <f>SUBSTITUTE(SUBSTITUTE(SUBSTITUTE(SUBSTITUTE(ds_salaries!C169,"MI","Junior Level/ Mid"),"EN","Entry Level"),"SE","Senior Level/ Intermediate"),"EX","Executive Level/ Director")</f>
        <v>Executive Level/ Director</v>
      </c>
      <c r="D169" s="14" t="str">
        <f>SUBSTITUTE(SUBSTITUTE(SUBSTITUTE(SUBSTITUTE(ds_salaries!D169,"PT","Part Time"),"FT","Full Time"),"CT","Contract"),"FL","Freelance")</f>
        <v>Full Time</v>
      </c>
      <c r="E169" s="13" t="s">
        <v>54</v>
      </c>
      <c r="F169" s="13">
        <v>250000</v>
      </c>
      <c r="G169" s="13" t="s">
        <v>19</v>
      </c>
      <c r="H169" s="13">
        <v>250000</v>
      </c>
      <c r="I169" s="13" t="s">
        <v>29</v>
      </c>
      <c r="J169" s="13">
        <v>0</v>
      </c>
      <c r="K169" s="13" t="s">
        <v>29</v>
      </c>
      <c r="L169" s="19" t="str">
        <f>SUBSTITUTE(SUBSTITUTE(SUBSTITUTE(ds_salaries!L169,"L","Large"),"S","Small"),"M","Medium")</f>
        <v>Large</v>
      </c>
      <c r="M169" s="14" t="str">
        <f>IF(Table22[[#This Row],[Remote Ratio]]=0,"No remote",IF(Table22[[#This Row],[Remote Ratio]]=50,"Partially remote","Fully Remote"))</f>
        <v>No remote</v>
      </c>
    </row>
    <row r="170" spans="1:13" x14ac:dyDescent="0.25">
      <c r="A170" s="17">
        <v>168</v>
      </c>
      <c r="B170" s="14">
        <v>2021</v>
      </c>
      <c r="C170" s="13" t="str">
        <f>SUBSTITUTE(SUBSTITUTE(SUBSTITUTE(SUBSTITUTE(ds_salaries!C170,"MI","Junior Level/ Mid"),"EN","Entry Level"),"SE","Senior Level/ Intermediate"),"EX","Executive Level/ Director")</f>
        <v>Entry Level</v>
      </c>
      <c r="D170" s="14" t="str">
        <f>SUBSTITUTE(SUBSTITUTE(SUBSTITUTE(SUBSTITUTE(ds_salaries!D170,"PT","Part Time"),"FT","Full Time"),"CT","Contract"),"FL","Freelance")</f>
        <v>Full Time</v>
      </c>
      <c r="E170" s="14" t="s">
        <v>51</v>
      </c>
      <c r="F170" s="14">
        <v>55000</v>
      </c>
      <c r="G170" s="14" t="s">
        <v>19</v>
      </c>
      <c r="H170" s="14">
        <v>55000</v>
      </c>
      <c r="I170" s="14" t="s">
        <v>29</v>
      </c>
      <c r="J170" s="14">
        <v>50</v>
      </c>
      <c r="K170" s="14" t="s">
        <v>29</v>
      </c>
      <c r="L170" s="19" t="str">
        <f>SUBSTITUTE(SUBSTITUTE(SUBSTITUTE(ds_salaries!L170,"L","Large"),"S","Small"),"M","Medium")</f>
        <v>Small</v>
      </c>
      <c r="M170" s="14" t="str">
        <f>IF(Table22[[#This Row],[Remote Ratio]]=0,"No remote",IF(Table22[[#This Row],[Remote Ratio]]=50,"Partially remote","Fully Remote"))</f>
        <v>Partially remote</v>
      </c>
    </row>
    <row r="171" spans="1:13" hidden="1" x14ac:dyDescent="0.25">
      <c r="A171" s="18">
        <v>169</v>
      </c>
      <c r="B171" s="13">
        <v>2021</v>
      </c>
      <c r="C171" s="13" t="str">
        <f>SUBSTITUTE(SUBSTITUTE(SUBSTITUTE(SUBSTITUTE(ds_salaries!C171,"MI","Junior Level/ Mid"),"EN","Entry Level"),"SE","Senior Level/ Intermediate"),"EX","Executive Level/ Director")</f>
        <v>Junior Level/ Mid</v>
      </c>
      <c r="D171" s="14" t="str">
        <f>SUBSTITUTE(SUBSTITUTE(SUBSTITUTE(SUBSTITUTE(ds_salaries!D171,"PT","Part Time"),"FT","Full Time"),"CT","Contract"),"FL","Freelance")</f>
        <v>Full Time</v>
      </c>
      <c r="E171" s="13" t="s">
        <v>109</v>
      </c>
      <c r="F171" s="13">
        <v>150000</v>
      </c>
      <c r="G171" s="13" t="s">
        <v>19</v>
      </c>
      <c r="H171" s="13">
        <v>150000</v>
      </c>
      <c r="I171" s="13" t="s">
        <v>29</v>
      </c>
      <c r="J171" s="13">
        <v>100</v>
      </c>
      <c r="K171" s="13" t="s">
        <v>29</v>
      </c>
      <c r="L171" s="19" t="str">
        <f>SUBSTITUTE(SUBSTITUTE(SUBSTITUTE(ds_salaries!L171,"L","Large"),"S","Small"),"M","Medium")</f>
        <v>Large</v>
      </c>
      <c r="M171" s="14" t="str">
        <f>IF(Table22[[#This Row],[Remote Ratio]]=0,"No remote",IF(Table22[[#This Row],[Remote Ratio]]=50,"Partially remote","Fully Remote"))</f>
        <v>Fully Remote</v>
      </c>
    </row>
    <row r="172" spans="1:13" hidden="1" x14ac:dyDescent="0.25">
      <c r="A172" s="17">
        <v>170</v>
      </c>
      <c r="B172" s="14">
        <v>2021</v>
      </c>
      <c r="C172" s="13" t="str">
        <f>SUBSTITUTE(SUBSTITUTE(SUBSTITUTE(SUBSTITUTE(ds_salaries!C172,"MI","Junior Level/ Mid"),"EN","Entry Level"),"SE","Senior Level/ Intermediate"),"EX","Executive Level/ Director")</f>
        <v>Junior Level/ Mid</v>
      </c>
      <c r="D172" s="14" t="str">
        <f>SUBSTITUTE(SUBSTITUTE(SUBSTITUTE(SUBSTITUTE(ds_salaries!D172,"PT","Part Time"),"FT","Full Time"),"CT","Contract"),"FL","Freelance")</f>
        <v>Full Time</v>
      </c>
      <c r="E172" s="14" t="s">
        <v>109</v>
      </c>
      <c r="F172" s="14">
        <v>170000</v>
      </c>
      <c r="G172" s="14" t="s">
        <v>19</v>
      </c>
      <c r="H172" s="14">
        <v>170000</v>
      </c>
      <c r="I172" s="14" t="s">
        <v>29</v>
      </c>
      <c r="J172" s="14">
        <v>100</v>
      </c>
      <c r="K172" s="14" t="s">
        <v>29</v>
      </c>
      <c r="L172" s="19" t="str">
        <f>SUBSTITUTE(SUBSTITUTE(SUBSTITUTE(ds_salaries!L172,"L","Large"),"S","Small"),"M","Medium")</f>
        <v>Large</v>
      </c>
      <c r="M172" s="14" t="str">
        <f>IF(Table22[[#This Row],[Remote Ratio]]=0,"No remote",IF(Table22[[#This Row],[Remote Ratio]]=50,"Partially remote","Fully Remote"))</f>
        <v>Fully Remote</v>
      </c>
    </row>
    <row r="173" spans="1:13" hidden="1" x14ac:dyDescent="0.25">
      <c r="A173" s="18">
        <v>171</v>
      </c>
      <c r="B173" s="13">
        <v>2021</v>
      </c>
      <c r="C173" s="13" t="str">
        <f>SUBSTITUTE(SUBSTITUTE(SUBSTITUTE(SUBSTITUTE(ds_salaries!C173,"MI","Junior Level/ Mid"),"EN","Entry Level"),"SE","Senior Level/ Intermediate"),"EX","Executive Level/ Director")</f>
        <v>Junior Level/ Mid</v>
      </c>
      <c r="D173" s="14" t="str">
        <f>SUBSTITUTE(SUBSTITUTE(SUBSTITUTE(SUBSTITUTE(ds_salaries!D173,"PT","Part Time"),"FT","Full Time"),"CT","Contract"),"FL","Freelance")</f>
        <v>Full Time</v>
      </c>
      <c r="E173" s="13" t="s">
        <v>43</v>
      </c>
      <c r="F173" s="13">
        <v>60000</v>
      </c>
      <c r="G173" s="13" t="s">
        <v>23</v>
      </c>
      <c r="H173" s="13">
        <v>82528</v>
      </c>
      <c r="I173" s="13" t="s">
        <v>24</v>
      </c>
      <c r="J173" s="13">
        <v>100</v>
      </c>
      <c r="K173" s="13" t="s">
        <v>24</v>
      </c>
      <c r="L173" s="19" t="str">
        <f>SUBSTITUTE(SUBSTITUTE(SUBSTITUTE(ds_salaries!L173,"L","Large"),"S","Small"),"M","Medium")</f>
        <v>Large</v>
      </c>
      <c r="M173" s="14" t="str">
        <f>IF(Table22[[#This Row],[Remote Ratio]]=0,"No remote",IF(Table22[[#This Row],[Remote Ratio]]=50,"Partially remote","Fully Remote"))</f>
        <v>Fully Remote</v>
      </c>
    </row>
    <row r="174" spans="1:13" hidden="1" x14ac:dyDescent="0.25">
      <c r="A174" s="17">
        <v>172</v>
      </c>
      <c r="B174" s="14">
        <v>2021</v>
      </c>
      <c r="C174" s="13" t="str">
        <f>SUBSTITUTE(SUBSTITUTE(SUBSTITUTE(SUBSTITUTE(ds_salaries!C174,"MI","Junior Level/ Mid"),"EN","Entry Level"),"SE","Senior Level/ Intermediate"),"EX","Executive Level/ Director")</f>
        <v>Entry Level</v>
      </c>
      <c r="D174" s="14" t="str">
        <f>SUBSTITUTE(SUBSTITUTE(SUBSTITUTE(SUBSTITUTE(ds_salaries!D174,"PT","Part Time"),"FT","Full Time"),"CT","Contract"),"FL","Freelance")</f>
        <v>Full Time</v>
      </c>
      <c r="E174" s="14" t="s">
        <v>31</v>
      </c>
      <c r="F174" s="14">
        <v>60000</v>
      </c>
      <c r="G174" s="14" t="s">
        <v>19</v>
      </c>
      <c r="H174" s="14">
        <v>60000</v>
      </c>
      <c r="I174" s="14" t="s">
        <v>29</v>
      </c>
      <c r="J174" s="14">
        <v>100</v>
      </c>
      <c r="K174" s="14" t="s">
        <v>29</v>
      </c>
      <c r="L174" s="19" t="str">
        <f>SUBSTITUTE(SUBSTITUTE(SUBSTITUTE(ds_salaries!L174,"L","Large"),"S","Small"),"M","Medium")</f>
        <v>Small</v>
      </c>
      <c r="M174" s="14" t="str">
        <f>IF(Table22[[#This Row],[Remote Ratio]]=0,"No remote",IF(Table22[[#This Row],[Remote Ratio]]=50,"Partially remote","Fully Remote"))</f>
        <v>Fully Remote</v>
      </c>
    </row>
    <row r="175" spans="1:13" hidden="1" x14ac:dyDescent="0.25">
      <c r="A175" s="18">
        <v>173</v>
      </c>
      <c r="B175" s="13">
        <v>2021</v>
      </c>
      <c r="C175" s="13" t="str">
        <f>SUBSTITUTE(SUBSTITUTE(SUBSTITUTE(SUBSTITUTE(ds_salaries!C175,"MI","Junior Level/ Mid"),"EN","Entry Level"),"SE","Senior Level/ Intermediate"),"EX","Executive Level/ Director")</f>
        <v>Senior Level/ Intermediate</v>
      </c>
      <c r="D175" s="14" t="str">
        <f>SUBSTITUTE(SUBSTITUTE(SUBSTITUTE(SUBSTITUTE(ds_salaries!D175,"PT","Part Time"),"FT","Full Time"),"CT","Contract"),"FL","Freelance")</f>
        <v>Full Time</v>
      </c>
      <c r="E175" s="13" t="s">
        <v>76</v>
      </c>
      <c r="F175" s="13">
        <v>235000</v>
      </c>
      <c r="G175" s="13" t="s">
        <v>19</v>
      </c>
      <c r="H175" s="13">
        <v>235000</v>
      </c>
      <c r="I175" s="13" t="s">
        <v>29</v>
      </c>
      <c r="J175" s="13">
        <v>100</v>
      </c>
      <c r="K175" s="13" t="s">
        <v>29</v>
      </c>
      <c r="L175" s="19" t="str">
        <f>SUBSTITUTE(SUBSTITUTE(SUBSTITUTE(ds_salaries!L175,"L","Large"),"S","Small"),"M","Medium")</f>
        <v>Large</v>
      </c>
      <c r="M175" s="14" t="str">
        <f>IF(Table22[[#This Row],[Remote Ratio]]=0,"No remote",IF(Table22[[#This Row],[Remote Ratio]]=50,"Partially remote","Fully Remote"))</f>
        <v>Fully Remote</v>
      </c>
    </row>
    <row r="176" spans="1:13" x14ac:dyDescent="0.25">
      <c r="A176" s="17">
        <v>174</v>
      </c>
      <c r="B176" s="14">
        <v>2021</v>
      </c>
      <c r="C176" s="13" t="str">
        <f>SUBSTITUTE(SUBSTITUTE(SUBSTITUTE(SUBSTITUTE(ds_salaries!C176,"MI","Junior Level/ Mid"),"EN","Entry Level"),"SE","Senior Level/ Intermediate"),"EX","Executive Level/ Director")</f>
        <v>Senior Level/ Intermediate</v>
      </c>
      <c r="D176" s="14" t="str">
        <f>SUBSTITUTE(SUBSTITUTE(SUBSTITUTE(SUBSTITUTE(ds_salaries!D176,"PT","Part Time"),"FT","Full Time"),"CT","Contract"),"FL","Freelance")</f>
        <v>Full Time</v>
      </c>
      <c r="E176" s="14" t="s">
        <v>55</v>
      </c>
      <c r="F176" s="14">
        <v>51400</v>
      </c>
      <c r="G176" s="14" t="s">
        <v>14</v>
      </c>
      <c r="H176" s="14">
        <v>60757</v>
      </c>
      <c r="I176" s="14" t="s">
        <v>47</v>
      </c>
      <c r="J176" s="14">
        <v>50</v>
      </c>
      <c r="K176" s="14" t="s">
        <v>47</v>
      </c>
      <c r="L176" s="19" t="str">
        <f>SUBSTITUTE(SUBSTITUTE(SUBSTITUTE(ds_salaries!L176,"L","Large"),"S","Small"),"M","Medium")</f>
        <v>Large</v>
      </c>
      <c r="M176" s="14" t="str">
        <f>IF(Table22[[#This Row],[Remote Ratio]]=0,"No remote",IF(Table22[[#This Row],[Remote Ratio]]=50,"Partially remote","Fully Remote"))</f>
        <v>Partially remote</v>
      </c>
    </row>
    <row r="177" spans="1:13" hidden="1" x14ac:dyDescent="0.25">
      <c r="A177" s="18">
        <v>175</v>
      </c>
      <c r="B177" s="13">
        <v>2021</v>
      </c>
      <c r="C177" s="13" t="str">
        <f>SUBSTITUTE(SUBSTITUTE(SUBSTITUTE(SUBSTITUTE(ds_salaries!C177,"MI","Junior Level/ Mid"),"EN","Entry Level"),"SE","Senior Level/ Intermediate"),"EX","Executive Level/ Director")</f>
        <v>Senior Level/ Intermediate</v>
      </c>
      <c r="D177" s="14" t="str">
        <f>SUBSTITUTE(SUBSTITUTE(SUBSTITUTE(SUBSTITUTE(ds_salaries!D177,"PT","Part Time"),"FT","Full Time"),"CT","Contract"),"FL","Freelance")</f>
        <v>Full Time</v>
      </c>
      <c r="E177" s="13" t="s">
        <v>63</v>
      </c>
      <c r="F177" s="13">
        <v>174000</v>
      </c>
      <c r="G177" s="13" t="s">
        <v>19</v>
      </c>
      <c r="H177" s="13">
        <v>174000</v>
      </c>
      <c r="I177" s="13" t="s">
        <v>29</v>
      </c>
      <c r="J177" s="13">
        <v>100</v>
      </c>
      <c r="K177" s="13" t="s">
        <v>29</v>
      </c>
      <c r="L177" s="19" t="str">
        <f>SUBSTITUTE(SUBSTITUTE(SUBSTITUTE(ds_salaries!L177,"L","Large"),"S","Small"),"M","Medium")</f>
        <v>Large</v>
      </c>
      <c r="M177" s="14" t="str">
        <f>IF(Table22[[#This Row],[Remote Ratio]]=0,"No remote",IF(Table22[[#This Row],[Remote Ratio]]=50,"Partially remote","Fully Remote"))</f>
        <v>Fully Remote</v>
      </c>
    </row>
    <row r="178" spans="1:13" hidden="1" x14ac:dyDescent="0.25">
      <c r="A178" s="17">
        <v>176</v>
      </c>
      <c r="B178" s="14">
        <v>2021</v>
      </c>
      <c r="C178" s="13" t="str">
        <f>SUBSTITUTE(SUBSTITUTE(SUBSTITUTE(SUBSTITUTE(ds_salaries!C178,"MI","Junior Level/ Mid"),"EN","Entry Level"),"SE","Senior Level/ Intermediate"),"EX","Executive Level/ Director")</f>
        <v>Junior Level/ Mid</v>
      </c>
      <c r="D178" s="14" t="str">
        <f>SUBSTITUTE(SUBSTITUTE(SUBSTITUTE(SUBSTITUTE(ds_salaries!D178,"PT","Part Time"),"FT","Full Time"),"CT","Contract"),"FL","Freelance")</f>
        <v>Full Time</v>
      </c>
      <c r="E178" s="14" t="s">
        <v>13</v>
      </c>
      <c r="F178" s="14">
        <v>58000</v>
      </c>
      <c r="G178" s="14" t="s">
        <v>57</v>
      </c>
      <c r="H178" s="14">
        <v>2859</v>
      </c>
      <c r="I178" s="14" t="s">
        <v>58</v>
      </c>
      <c r="J178" s="14">
        <v>0</v>
      </c>
      <c r="K178" s="14" t="s">
        <v>58</v>
      </c>
      <c r="L178" s="19" t="str">
        <f>SUBSTITUTE(SUBSTITUTE(SUBSTITUTE(ds_salaries!L178,"L","Large"),"S","Small"),"M","Medium")</f>
        <v>Small</v>
      </c>
      <c r="M178" s="14" t="str">
        <f>IF(Table22[[#This Row],[Remote Ratio]]=0,"No remote",IF(Table22[[#This Row],[Remote Ratio]]=50,"Partially remote","Fully Remote"))</f>
        <v>No remote</v>
      </c>
    </row>
    <row r="179" spans="1:13" hidden="1" x14ac:dyDescent="0.25">
      <c r="A179" s="18">
        <v>177</v>
      </c>
      <c r="B179" s="13">
        <v>2021</v>
      </c>
      <c r="C179" s="13" t="str">
        <f>SUBSTITUTE(SUBSTITUTE(SUBSTITUTE(SUBSTITUTE(ds_salaries!C179,"MI","Junior Level/ Mid"),"EN","Entry Level"),"SE","Senior Level/ Intermediate"),"EX","Executive Level/ Director")</f>
        <v>Junior Level/ Mid</v>
      </c>
      <c r="D179" s="14" t="str">
        <f>SUBSTITUTE(SUBSTITUTE(SUBSTITUTE(SUBSTITUTE(ds_salaries!D179,"PT","Part Time"),"FT","Full Time"),"CT","Contract"),"FL","Freelance")</f>
        <v>Full Time</v>
      </c>
      <c r="E179" s="13" t="s">
        <v>13</v>
      </c>
      <c r="F179" s="13">
        <v>30400000</v>
      </c>
      <c r="G179" s="13" t="s">
        <v>110</v>
      </c>
      <c r="H179" s="13">
        <v>40038</v>
      </c>
      <c r="I179" s="13" t="s">
        <v>111</v>
      </c>
      <c r="J179" s="13">
        <v>100</v>
      </c>
      <c r="K179" s="13" t="s">
        <v>111</v>
      </c>
      <c r="L179" s="19" t="str">
        <f>SUBSTITUTE(SUBSTITUTE(SUBSTITUTE(ds_salaries!L179,"L","Large"),"S","Small"),"M","Medium")</f>
        <v>Large</v>
      </c>
      <c r="M179" s="14" t="str">
        <f>IF(Table22[[#This Row],[Remote Ratio]]=0,"No remote",IF(Table22[[#This Row],[Remote Ratio]]=50,"Partially remote","Fully Remote"))</f>
        <v>Fully Remote</v>
      </c>
    </row>
    <row r="180" spans="1:13" x14ac:dyDescent="0.25">
      <c r="A180" s="17">
        <v>178</v>
      </c>
      <c r="B180" s="14">
        <v>2021</v>
      </c>
      <c r="C180" s="13" t="str">
        <f>SUBSTITUTE(SUBSTITUTE(SUBSTITUTE(SUBSTITUTE(ds_salaries!C180,"MI","Junior Level/ Mid"),"EN","Entry Level"),"SE","Senior Level/ Intermediate"),"EX","Executive Level/ Director")</f>
        <v>Entry Level</v>
      </c>
      <c r="D180" s="14" t="str">
        <f>SUBSTITUTE(SUBSTITUTE(SUBSTITUTE(SUBSTITUTE(ds_salaries!D180,"PT","Part Time"),"FT","Full Time"),"CT","Contract"),"FL","Freelance")</f>
        <v>Full Time</v>
      </c>
      <c r="E180" s="14" t="s">
        <v>28</v>
      </c>
      <c r="F180" s="14">
        <v>81000</v>
      </c>
      <c r="G180" s="14" t="s">
        <v>19</v>
      </c>
      <c r="H180" s="14">
        <v>81000</v>
      </c>
      <c r="I180" s="14" t="s">
        <v>29</v>
      </c>
      <c r="J180" s="14">
        <v>50</v>
      </c>
      <c r="K180" s="14" t="s">
        <v>29</v>
      </c>
      <c r="L180" s="19" t="str">
        <f>SUBSTITUTE(SUBSTITUTE(SUBSTITUTE(ds_salaries!L180,"L","Large"),"S","Small"),"M","Medium")</f>
        <v>Small</v>
      </c>
      <c r="M180" s="14" t="str">
        <f>IF(Table22[[#This Row],[Remote Ratio]]=0,"No remote",IF(Table22[[#This Row],[Remote Ratio]]=50,"Partially remote","Fully Remote"))</f>
        <v>Partially remote</v>
      </c>
    </row>
    <row r="181" spans="1:13" hidden="1" x14ac:dyDescent="0.25">
      <c r="A181" s="18">
        <v>179</v>
      </c>
      <c r="B181" s="13">
        <v>2021</v>
      </c>
      <c r="C181" s="13" t="str">
        <f>SUBSTITUTE(SUBSTITUTE(SUBSTITUTE(SUBSTITUTE(ds_salaries!C181,"MI","Junior Level/ Mid"),"EN","Entry Level"),"SE","Senior Level/ Intermediate"),"EX","Executive Level/ Director")</f>
        <v>Junior Level/ Mid</v>
      </c>
      <c r="D181" s="14" t="str">
        <f>SUBSTITUTE(SUBSTITUTE(SUBSTITUTE(SUBSTITUTE(ds_salaries!D181,"PT","Part Time"),"FT","Full Time"),"CT","Contract"),"FL","Freelance")</f>
        <v>Full Time</v>
      </c>
      <c r="E181" s="13" t="s">
        <v>13</v>
      </c>
      <c r="F181" s="13">
        <v>420000</v>
      </c>
      <c r="G181" s="13" t="s">
        <v>39</v>
      </c>
      <c r="H181" s="13">
        <v>5679</v>
      </c>
      <c r="I181" s="13" t="s">
        <v>40</v>
      </c>
      <c r="J181" s="13">
        <v>100</v>
      </c>
      <c r="K181" s="13" t="s">
        <v>29</v>
      </c>
      <c r="L181" s="19" t="str">
        <f>SUBSTITUTE(SUBSTITUTE(SUBSTITUTE(ds_salaries!L181,"L","Large"),"S","Small"),"M","Medium")</f>
        <v>Small</v>
      </c>
      <c r="M181" s="14" t="str">
        <f>IF(Table22[[#This Row],[Remote Ratio]]=0,"No remote",IF(Table22[[#This Row],[Remote Ratio]]=50,"Partially remote","Fully Remote"))</f>
        <v>Fully Remote</v>
      </c>
    </row>
    <row r="182" spans="1:13" hidden="1" x14ac:dyDescent="0.25">
      <c r="A182" s="17">
        <v>180</v>
      </c>
      <c r="B182" s="14">
        <v>2021</v>
      </c>
      <c r="C182" s="13" t="str">
        <f>SUBSTITUTE(SUBSTITUTE(SUBSTITUTE(SUBSTITUTE(ds_salaries!C182,"MI","Junior Level/ Mid"),"EN","Entry Level"),"SE","Senior Level/ Intermediate"),"EX","Executive Level/ Director")</f>
        <v>Junior Level/ Mid</v>
      </c>
      <c r="D182" s="14" t="str">
        <f>SUBSTITUTE(SUBSTITUTE(SUBSTITUTE(SUBSTITUTE(ds_salaries!D182,"PT","Part Time"),"FT","Full Time"),"CT","Contract"),"FL","Freelance")</f>
        <v>Full Time</v>
      </c>
      <c r="E182" s="14" t="s">
        <v>22</v>
      </c>
      <c r="F182" s="14">
        <v>1672000</v>
      </c>
      <c r="G182" s="14" t="s">
        <v>39</v>
      </c>
      <c r="H182" s="14">
        <v>22611</v>
      </c>
      <c r="I182" s="14" t="s">
        <v>40</v>
      </c>
      <c r="J182" s="14">
        <v>0</v>
      </c>
      <c r="K182" s="14" t="s">
        <v>40</v>
      </c>
      <c r="L182" s="19" t="str">
        <f>SUBSTITUTE(SUBSTITUTE(SUBSTITUTE(ds_salaries!L182,"L","Large"),"S","Small"),"M","Medium")</f>
        <v>Large</v>
      </c>
      <c r="M182" s="14" t="str">
        <f>IF(Table22[[#This Row],[Remote Ratio]]=0,"No remote",IF(Table22[[#This Row],[Remote Ratio]]=50,"Partially remote","Fully Remote"))</f>
        <v>No remote</v>
      </c>
    </row>
    <row r="183" spans="1:13" x14ac:dyDescent="0.25">
      <c r="A183" s="18">
        <v>181</v>
      </c>
      <c r="B183" s="13">
        <v>2021</v>
      </c>
      <c r="C183" s="13" t="str">
        <f>SUBSTITUTE(SUBSTITUTE(SUBSTITUTE(SUBSTITUTE(ds_salaries!C183,"MI","Junior Level/ Mid"),"EN","Entry Level"),"SE","Senior Level/ Intermediate"),"EX","Executive Level/ Director")</f>
        <v>Junior Level/ Mid</v>
      </c>
      <c r="D183" s="14" t="str">
        <f>SUBSTITUTE(SUBSTITUTE(SUBSTITUTE(SUBSTITUTE(ds_salaries!D183,"PT","Part Time"),"FT","Full Time"),"CT","Contract"),"FL","Freelance")</f>
        <v>Full Time</v>
      </c>
      <c r="E183" s="13" t="s">
        <v>13</v>
      </c>
      <c r="F183" s="13">
        <v>76760</v>
      </c>
      <c r="G183" s="13" t="s">
        <v>14</v>
      </c>
      <c r="H183" s="13">
        <v>90734</v>
      </c>
      <c r="I183" s="13" t="s">
        <v>15</v>
      </c>
      <c r="J183" s="13">
        <v>50</v>
      </c>
      <c r="K183" s="13" t="s">
        <v>15</v>
      </c>
      <c r="L183" s="19" t="str">
        <f>SUBSTITUTE(SUBSTITUTE(SUBSTITUTE(ds_salaries!L183,"L","Large"),"S","Small"),"M","Medium")</f>
        <v>Large</v>
      </c>
      <c r="M183" s="14" t="str">
        <f>IF(Table22[[#This Row],[Remote Ratio]]=0,"No remote",IF(Table22[[#This Row],[Remote Ratio]]=50,"Partially remote","Fully Remote"))</f>
        <v>Partially remote</v>
      </c>
    </row>
    <row r="184" spans="1:13" hidden="1" x14ac:dyDescent="0.25">
      <c r="A184" s="17">
        <v>182</v>
      </c>
      <c r="B184" s="14">
        <v>2021</v>
      </c>
      <c r="C184" s="13" t="str">
        <f>SUBSTITUTE(SUBSTITUTE(SUBSTITUTE(SUBSTITUTE(ds_salaries!C184,"MI","Junior Level/ Mid"),"EN","Entry Level"),"SE","Senior Level/ Intermediate"),"EX","Executive Level/ Director")</f>
        <v>Junior Level/ Mid</v>
      </c>
      <c r="D184" s="14" t="str">
        <f>SUBSTITUTE(SUBSTITUTE(SUBSTITUTE(SUBSTITUTE(ds_salaries!D184,"PT","Part Time"),"FT","Full Time"),"CT","Contract"),"FL","Freelance")</f>
        <v>Full Time</v>
      </c>
      <c r="E184" s="14" t="s">
        <v>43</v>
      </c>
      <c r="F184" s="14">
        <v>22000</v>
      </c>
      <c r="G184" s="14" t="s">
        <v>14</v>
      </c>
      <c r="H184" s="14">
        <v>26005</v>
      </c>
      <c r="I184" s="14" t="s">
        <v>96</v>
      </c>
      <c r="J184" s="14">
        <v>0</v>
      </c>
      <c r="K184" s="14" t="s">
        <v>29</v>
      </c>
      <c r="L184" s="19" t="str">
        <f>SUBSTITUTE(SUBSTITUTE(SUBSTITUTE(ds_salaries!L184,"L","Large"),"S","Small"),"M","Medium")</f>
        <v>Large</v>
      </c>
      <c r="M184" s="14" t="str">
        <f>IF(Table22[[#This Row],[Remote Ratio]]=0,"No remote",IF(Table22[[#This Row],[Remote Ratio]]=50,"Partially remote","Fully Remote"))</f>
        <v>No remote</v>
      </c>
    </row>
    <row r="185" spans="1:13" x14ac:dyDescent="0.25">
      <c r="A185" s="18">
        <v>183</v>
      </c>
      <c r="B185" s="13">
        <v>2021</v>
      </c>
      <c r="C185" s="13" t="str">
        <f>SUBSTITUTE(SUBSTITUTE(SUBSTITUTE(SUBSTITUTE(ds_salaries!C185,"MI","Junior Level/ Mid"),"EN","Entry Level"),"SE","Senior Level/ Intermediate"),"EX","Executive Level/ Director")</f>
        <v>Senior Level/ Intermediate</v>
      </c>
      <c r="D185" s="14" t="str">
        <f>SUBSTITUTE(SUBSTITUTE(SUBSTITUTE(SUBSTITUTE(ds_salaries!D185,"PT","Part Time"),"FT","Full Time"),"CT","Contract"),"FL","Freelance")</f>
        <v>Full Time</v>
      </c>
      <c r="E185" s="13" t="s">
        <v>112</v>
      </c>
      <c r="F185" s="13">
        <v>45000</v>
      </c>
      <c r="G185" s="13" t="s">
        <v>23</v>
      </c>
      <c r="H185" s="13">
        <v>61896</v>
      </c>
      <c r="I185" s="13" t="s">
        <v>24</v>
      </c>
      <c r="J185" s="13">
        <v>50</v>
      </c>
      <c r="K185" s="13" t="s">
        <v>24</v>
      </c>
      <c r="L185" s="19" t="str">
        <f>SUBSTITUTE(SUBSTITUTE(SUBSTITUTE(ds_salaries!L185,"L","Large"),"S","Small"),"M","Medium")</f>
        <v>Large</v>
      </c>
      <c r="M185" s="14" t="str">
        <f>IF(Table22[[#This Row],[Remote Ratio]]=0,"No remote",IF(Table22[[#This Row],[Remote Ratio]]=50,"Partially remote","Fully Remote"))</f>
        <v>Partially remote</v>
      </c>
    </row>
    <row r="186" spans="1:13" x14ac:dyDescent="0.25">
      <c r="A186" s="17">
        <v>184</v>
      </c>
      <c r="B186" s="14">
        <v>2021</v>
      </c>
      <c r="C186" s="13" t="str">
        <f>SUBSTITUTE(SUBSTITUTE(SUBSTITUTE(SUBSTITUTE(ds_salaries!C186,"MI","Junior Level/ Mid"),"EN","Entry Level"),"SE","Senior Level/ Intermediate"),"EX","Executive Level/ Director")</f>
        <v>Junior Level/ Mid</v>
      </c>
      <c r="D186" s="14" t="str">
        <f>SUBSTITUTE(SUBSTITUTE(SUBSTITUTE(SUBSTITUTE(ds_salaries!D186,"PT","Part Time"),"FT","Full Time"),"CT","Contract"),"FL","Freelance")</f>
        <v>Freelance</v>
      </c>
      <c r="E186" s="14" t="s">
        <v>18</v>
      </c>
      <c r="F186" s="14">
        <v>12000</v>
      </c>
      <c r="G186" s="14" t="s">
        <v>19</v>
      </c>
      <c r="H186" s="14">
        <v>12000</v>
      </c>
      <c r="I186" s="14" t="s">
        <v>42</v>
      </c>
      <c r="J186" s="14">
        <v>50</v>
      </c>
      <c r="K186" s="14" t="s">
        <v>42</v>
      </c>
      <c r="L186" s="19" t="str">
        <f>SUBSTITUTE(SUBSTITUTE(SUBSTITUTE(ds_salaries!L186,"L","Large"),"S","Small"),"M","Medium")</f>
        <v>Medium</v>
      </c>
      <c r="M186" s="14" t="str">
        <f>IF(Table22[[#This Row],[Remote Ratio]]=0,"No remote",IF(Table22[[#This Row],[Remote Ratio]]=50,"Partially remote","Fully Remote"))</f>
        <v>Partially remote</v>
      </c>
    </row>
    <row r="187" spans="1:13" hidden="1" x14ac:dyDescent="0.25">
      <c r="A187" s="18">
        <v>185</v>
      </c>
      <c r="B187" s="13">
        <v>2021</v>
      </c>
      <c r="C187" s="13" t="str">
        <f>SUBSTITUTE(SUBSTITUTE(SUBSTITUTE(SUBSTITUTE(ds_salaries!C187,"MI","Junior Level/ Mid"),"EN","Entry Level"),"SE","Senior Level/ Intermediate"),"EX","Executive Level/ Director")</f>
        <v>Junior Level/ Mid</v>
      </c>
      <c r="D187" s="14" t="str">
        <f>SUBSTITUTE(SUBSTITUTE(SUBSTITUTE(SUBSTITUTE(ds_salaries!D187,"PT","Part Time"),"FT","Full Time"),"CT","Contract"),"FL","Freelance")</f>
        <v>Full Time</v>
      </c>
      <c r="E187" s="13" t="s">
        <v>43</v>
      </c>
      <c r="F187" s="13">
        <v>4000</v>
      </c>
      <c r="G187" s="13" t="s">
        <v>19</v>
      </c>
      <c r="H187" s="13">
        <v>4000</v>
      </c>
      <c r="I187" s="13" t="s">
        <v>113</v>
      </c>
      <c r="J187" s="13">
        <v>100</v>
      </c>
      <c r="K187" s="13" t="s">
        <v>113</v>
      </c>
      <c r="L187" s="19" t="str">
        <f>SUBSTITUTE(SUBSTITUTE(SUBSTITUTE(ds_salaries!L187,"L","Large"),"S","Small"),"M","Medium")</f>
        <v>Medium</v>
      </c>
      <c r="M187" s="14" t="str">
        <f>IF(Table22[[#This Row],[Remote Ratio]]=0,"No remote",IF(Table22[[#This Row],[Remote Ratio]]=50,"Partially remote","Fully Remote"))</f>
        <v>Fully Remote</v>
      </c>
    </row>
    <row r="188" spans="1:13" hidden="1" x14ac:dyDescent="0.25">
      <c r="A188" s="17">
        <v>186</v>
      </c>
      <c r="B188" s="14">
        <v>2021</v>
      </c>
      <c r="C188" s="13" t="str">
        <f>SUBSTITUTE(SUBSTITUTE(SUBSTITUTE(SUBSTITUTE(ds_salaries!C188,"MI","Junior Level/ Mid"),"EN","Entry Level"),"SE","Senior Level/ Intermediate"),"EX","Executive Level/ Director")</f>
        <v>Senior Level/ Intermediate</v>
      </c>
      <c r="D188" s="14" t="str">
        <f>SUBSTITUTE(SUBSTITUTE(SUBSTITUTE(SUBSTITUTE(ds_salaries!D188,"PT","Part Time"),"FT","Full Time"),"CT","Contract"),"FL","Freelance")</f>
        <v>Full Time</v>
      </c>
      <c r="E188" s="14" t="s">
        <v>83</v>
      </c>
      <c r="F188" s="14">
        <v>50000</v>
      </c>
      <c r="G188" s="14" t="s">
        <v>19</v>
      </c>
      <c r="H188" s="14">
        <v>50000</v>
      </c>
      <c r="I188" s="14" t="s">
        <v>101</v>
      </c>
      <c r="J188" s="14">
        <v>100</v>
      </c>
      <c r="K188" s="14" t="s">
        <v>24</v>
      </c>
      <c r="L188" s="19" t="str">
        <f>SUBSTITUTE(SUBSTITUTE(SUBSTITUTE(ds_salaries!L188,"L","Large"),"S","Small"),"M","Medium")</f>
        <v>Medium</v>
      </c>
      <c r="M188" s="14" t="str">
        <f>IF(Table22[[#This Row],[Remote Ratio]]=0,"No remote",IF(Table22[[#This Row],[Remote Ratio]]=50,"Partially remote","Fully Remote"))</f>
        <v>Fully Remote</v>
      </c>
    </row>
    <row r="189" spans="1:13" hidden="1" x14ac:dyDescent="0.25">
      <c r="A189" s="18">
        <v>187</v>
      </c>
      <c r="B189" s="13">
        <v>2021</v>
      </c>
      <c r="C189" s="13" t="str">
        <f>SUBSTITUTE(SUBSTITUTE(SUBSTITUTE(SUBSTITUTE(ds_salaries!C189,"MI","Junior Level/ Mid"),"EN","Entry Level"),"SE","Senior Level/ Intermediate"),"EX","Executive Level/ Director")</f>
        <v>Executive Level/ Director</v>
      </c>
      <c r="D189" s="14" t="str">
        <f>SUBSTITUTE(SUBSTITUTE(SUBSTITUTE(SUBSTITUTE(ds_salaries!D189,"PT","Part Time"),"FT","Full Time"),"CT","Contract"),"FL","Freelance")</f>
        <v>Full Time</v>
      </c>
      <c r="E189" s="13" t="s">
        <v>46</v>
      </c>
      <c r="F189" s="13">
        <v>59000</v>
      </c>
      <c r="G189" s="13" t="s">
        <v>14</v>
      </c>
      <c r="H189" s="13">
        <v>69741</v>
      </c>
      <c r="I189" s="13" t="s">
        <v>38</v>
      </c>
      <c r="J189" s="13">
        <v>100</v>
      </c>
      <c r="K189" s="13" t="s">
        <v>67</v>
      </c>
      <c r="L189" s="19" t="str">
        <f>SUBSTITUTE(SUBSTITUTE(SUBSTITUTE(ds_salaries!L189,"L","Large"),"S","Small"),"M","Medium")</f>
        <v>Small</v>
      </c>
      <c r="M189" s="14" t="str">
        <f>IF(Table22[[#This Row],[Remote Ratio]]=0,"No remote",IF(Table22[[#This Row],[Remote Ratio]]=50,"Partially remote","Fully Remote"))</f>
        <v>Fully Remote</v>
      </c>
    </row>
    <row r="190" spans="1:13" x14ac:dyDescent="0.25">
      <c r="A190" s="17">
        <v>188</v>
      </c>
      <c r="B190" s="14">
        <v>2021</v>
      </c>
      <c r="C190" s="13" t="str">
        <f>SUBSTITUTE(SUBSTITUTE(SUBSTITUTE(SUBSTITUTE(ds_salaries!C190,"MI","Junior Level/ Mid"),"EN","Entry Level"),"SE","Senior Level/ Intermediate"),"EX","Executive Level/ Director")</f>
        <v>Senior Level/ Intermediate</v>
      </c>
      <c r="D190" s="14" t="str">
        <f>SUBSTITUTE(SUBSTITUTE(SUBSTITUTE(SUBSTITUTE(ds_salaries!D190,"PT","Part Time"),"FT","Full Time"),"CT","Contract"),"FL","Freelance")</f>
        <v>Full Time</v>
      </c>
      <c r="E190" s="14" t="s">
        <v>43</v>
      </c>
      <c r="F190" s="14">
        <v>65000</v>
      </c>
      <c r="G190" s="14" t="s">
        <v>14</v>
      </c>
      <c r="H190" s="14">
        <v>76833</v>
      </c>
      <c r="I190" s="14" t="s">
        <v>96</v>
      </c>
      <c r="J190" s="14">
        <v>50</v>
      </c>
      <c r="K190" s="14" t="s">
        <v>24</v>
      </c>
      <c r="L190" s="19" t="str">
        <f>SUBSTITUTE(SUBSTITUTE(SUBSTITUTE(ds_salaries!L190,"L","Large"),"S","Small"),"M","Medium")</f>
        <v>Small</v>
      </c>
      <c r="M190" s="14" t="str">
        <f>IF(Table22[[#This Row],[Remote Ratio]]=0,"No remote",IF(Table22[[#This Row],[Remote Ratio]]=50,"Partially remote","Fully Remote"))</f>
        <v>Partially remote</v>
      </c>
    </row>
    <row r="191" spans="1:13" x14ac:dyDescent="0.25">
      <c r="A191" s="18">
        <v>189</v>
      </c>
      <c r="B191" s="13">
        <v>2021</v>
      </c>
      <c r="C191" s="13" t="str">
        <f>SUBSTITUTE(SUBSTITUTE(SUBSTITUTE(SUBSTITUTE(ds_salaries!C191,"MI","Junior Level/ Mid"),"EN","Entry Level"),"SE","Senior Level/ Intermediate"),"EX","Executive Level/ Director")</f>
        <v>Junior Level/ Mid</v>
      </c>
      <c r="D191" s="14" t="str">
        <f>SUBSTITUTE(SUBSTITUTE(SUBSTITUTE(SUBSTITUTE(ds_salaries!D191,"PT","Part Time"),"FT","Full Time"),"CT","Contract"),"FL","Freelance")</f>
        <v>Full Time</v>
      </c>
      <c r="E191" s="13" t="s">
        <v>28</v>
      </c>
      <c r="F191" s="13">
        <v>74000</v>
      </c>
      <c r="G191" s="13" t="s">
        <v>19</v>
      </c>
      <c r="H191" s="13">
        <v>74000</v>
      </c>
      <c r="I191" s="13" t="s">
        <v>20</v>
      </c>
      <c r="J191" s="13">
        <v>50</v>
      </c>
      <c r="K191" s="13" t="s">
        <v>20</v>
      </c>
      <c r="L191" s="19" t="str">
        <f>SUBSTITUTE(SUBSTITUTE(SUBSTITUTE(ds_salaries!L191,"L","Large"),"S","Small"),"M","Medium")</f>
        <v>Small</v>
      </c>
      <c r="M191" s="14" t="str">
        <f>IF(Table22[[#This Row],[Remote Ratio]]=0,"No remote",IF(Table22[[#This Row],[Remote Ratio]]=50,"Partially remote","Fully Remote"))</f>
        <v>Partially remote</v>
      </c>
    </row>
    <row r="192" spans="1:13" hidden="1" x14ac:dyDescent="0.25">
      <c r="A192" s="17">
        <v>190</v>
      </c>
      <c r="B192" s="14">
        <v>2021</v>
      </c>
      <c r="C192" s="13" t="str">
        <f>SUBSTITUTE(SUBSTITUTE(SUBSTITUTE(SUBSTITUTE(ds_salaries!C192,"MI","Junior Level/ Mid"),"EN","Entry Level"),"SE","Senior Level/ Intermediate"),"EX","Executive Level/ Director")</f>
        <v>Senior Level/ Intermediate</v>
      </c>
      <c r="D192" s="14" t="str">
        <f>SUBSTITUTE(SUBSTITUTE(SUBSTITUTE(SUBSTITUTE(ds_salaries!D192,"PT","Part Time"),"FT","Full Time"),"CT","Contract"),"FL","Freelance")</f>
        <v>Full Time</v>
      </c>
      <c r="E192" s="14" t="s">
        <v>79</v>
      </c>
      <c r="F192" s="14">
        <v>152000</v>
      </c>
      <c r="G192" s="14" t="s">
        <v>19</v>
      </c>
      <c r="H192" s="14">
        <v>152000</v>
      </c>
      <c r="I192" s="14" t="s">
        <v>29</v>
      </c>
      <c r="J192" s="14">
        <v>100</v>
      </c>
      <c r="K192" s="14" t="s">
        <v>38</v>
      </c>
      <c r="L192" s="19" t="str">
        <f>SUBSTITUTE(SUBSTITUTE(SUBSTITUTE(ds_salaries!L192,"L","Large"),"S","Small"),"M","Medium")</f>
        <v>Large</v>
      </c>
      <c r="M192" s="14" t="str">
        <f>IF(Table22[[#This Row],[Remote Ratio]]=0,"No remote",IF(Table22[[#This Row],[Remote Ratio]]=50,"Partially remote","Fully Remote"))</f>
        <v>Fully Remote</v>
      </c>
    </row>
    <row r="193" spans="1:13" x14ac:dyDescent="0.25">
      <c r="A193" s="18">
        <v>191</v>
      </c>
      <c r="B193" s="13">
        <v>2021</v>
      </c>
      <c r="C193" s="13" t="str">
        <f>SUBSTITUTE(SUBSTITUTE(SUBSTITUTE(SUBSTITUTE(ds_salaries!C193,"MI","Junior Level/ Mid"),"EN","Entry Level"),"SE","Senior Level/ Intermediate"),"EX","Executive Level/ Director")</f>
        <v>Entry Level</v>
      </c>
      <c r="D193" s="14" t="str">
        <f>SUBSTITUTE(SUBSTITUTE(SUBSTITUTE(SUBSTITUTE(ds_salaries!D193,"PT","Part Time"),"FT","Full Time"),"CT","Contract"),"FL","Freelance")</f>
        <v>Full Time</v>
      </c>
      <c r="E193" s="13" t="s">
        <v>28</v>
      </c>
      <c r="F193" s="13">
        <v>21844</v>
      </c>
      <c r="G193" s="13" t="s">
        <v>19</v>
      </c>
      <c r="H193" s="13">
        <v>21844</v>
      </c>
      <c r="I193" s="13" t="s">
        <v>114</v>
      </c>
      <c r="J193" s="13">
        <v>50</v>
      </c>
      <c r="K193" s="13" t="s">
        <v>114</v>
      </c>
      <c r="L193" s="19" t="str">
        <f>SUBSTITUTE(SUBSTITUTE(SUBSTITUTE(ds_salaries!L193,"L","Large"),"S","Small"),"M","Medium")</f>
        <v>Medium</v>
      </c>
      <c r="M193" s="14" t="str">
        <f>IF(Table22[[#This Row],[Remote Ratio]]=0,"No remote",IF(Table22[[#This Row],[Remote Ratio]]=50,"Partially remote","Fully Remote"))</f>
        <v>Partially remote</v>
      </c>
    </row>
    <row r="194" spans="1:13" hidden="1" x14ac:dyDescent="0.25">
      <c r="A194" s="17">
        <v>192</v>
      </c>
      <c r="B194" s="14">
        <v>2021</v>
      </c>
      <c r="C194" s="13" t="str">
        <f>SUBSTITUTE(SUBSTITUTE(SUBSTITUTE(SUBSTITUTE(ds_salaries!C194,"MI","Junior Level/ Mid"),"EN","Entry Level"),"SE","Senior Level/ Intermediate"),"EX","Executive Level/ Director")</f>
        <v>Junior Level/ Mid</v>
      </c>
      <c r="D194" s="14" t="str">
        <f>SUBSTITUTE(SUBSTITUTE(SUBSTITUTE(SUBSTITUTE(ds_salaries!D194,"PT","Part Time"),"FT","Full Time"),"CT","Contract"),"FL","Freelance")</f>
        <v>Full Time</v>
      </c>
      <c r="E194" s="14" t="s">
        <v>22</v>
      </c>
      <c r="F194" s="14">
        <v>18000</v>
      </c>
      <c r="G194" s="14" t="s">
        <v>19</v>
      </c>
      <c r="H194" s="14">
        <v>18000</v>
      </c>
      <c r="I194" s="14" t="s">
        <v>115</v>
      </c>
      <c r="J194" s="14">
        <v>0</v>
      </c>
      <c r="K194" s="14" t="s">
        <v>115</v>
      </c>
      <c r="L194" s="19" t="str">
        <f>SUBSTITUTE(SUBSTITUTE(SUBSTITUTE(ds_salaries!L194,"L","Large"),"S","Small"),"M","Medium")</f>
        <v>Small</v>
      </c>
      <c r="M194" s="14" t="str">
        <f>IF(Table22[[#This Row],[Remote Ratio]]=0,"No remote",IF(Table22[[#This Row],[Remote Ratio]]=50,"Partially remote","Fully Remote"))</f>
        <v>No remote</v>
      </c>
    </row>
    <row r="195" spans="1:13" hidden="1" x14ac:dyDescent="0.25">
      <c r="A195" s="18">
        <v>193</v>
      </c>
      <c r="B195" s="13">
        <v>2021</v>
      </c>
      <c r="C195" s="13" t="str">
        <f>SUBSTITUTE(SUBSTITUTE(SUBSTITUTE(SUBSTITUTE(ds_salaries!C195,"MI","Junior Level/ Mid"),"EN","Entry Level"),"SE","Senior Level/ Intermediate"),"EX","Executive Level/ Director")</f>
        <v>Senior Level/ Intermediate</v>
      </c>
      <c r="D195" s="14" t="str">
        <f>SUBSTITUTE(SUBSTITUTE(SUBSTITUTE(SUBSTITUTE(ds_salaries!D195,"PT","Part Time"),"FT","Full Time"),"CT","Contract"),"FL","Freelance")</f>
        <v>Full Time</v>
      </c>
      <c r="E195" s="13" t="s">
        <v>79</v>
      </c>
      <c r="F195" s="13">
        <v>174000</v>
      </c>
      <c r="G195" s="13" t="s">
        <v>19</v>
      </c>
      <c r="H195" s="13">
        <v>174000</v>
      </c>
      <c r="I195" s="13" t="s">
        <v>29</v>
      </c>
      <c r="J195" s="13">
        <v>100</v>
      </c>
      <c r="K195" s="13" t="s">
        <v>29</v>
      </c>
      <c r="L195" s="19" t="str">
        <f>SUBSTITUTE(SUBSTITUTE(SUBSTITUTE(ds_salaries!L195,"L","Large"),"S","Small"),"M","Medium")</f>
        <v>Large</v>
      </c>
      <c r="M195" s="14" t="str">
        <f>IF(Table22[[#This Row],[Remote Ratio]]=0,"No remote",IF(Table22[[#This Row],[Remote Ratio]]=50,"Partially remote","Fully Remote"))</f>
        <v>Fully Remote</v>
      </c>
    </row>
    <row r="196" spans="1:13" x14ac:dyDescent="0.25">
      <c r="A196" s="17">
        <v>194</v>
      </c>
      <c r="B196" s="14">
        <v>2021</v>
      </c>
      <c r="C196" s="13" t="str">
        <f>SUBSTITUTE(SUBSTITUTE(SUBSTITUTE(SUBSTITUTE(ds_salaries!C196,"MI","Junior Level/ Mid"),"EN","Entry Level"),"SE","Senior Level/ Intermediate"),"EX","Executive Level/ Director")</f>
        <v>Senior Level/ Intermediate</v>
      </c>
      <c r="D196" s="14" t="str">
        <f>SUBSTITUTE(SUBSTITUTE(SUBSTITUTE(SUBSTITUTE(ds_salaries!D196,"PT","Part Time"),"FT","Full Time"),"CT","Contract"),"FL","Freelance")</f>
        <v>Full Time</v>
      </c>
      <c r="E196" s="14" t="s">
        <v>55</v>
      </c>
      <c r="F196" s="14">
        <v>120500</v>
      </c>
      <c r="G196" s="14" t="s">
        <v>61</v>
      </c>
      <c r="H196" s="14">
        <v>96113</v>
      </c>
      <c r="I196" s="14" t="s">
        <v>62</v>
      </c>
      <c r="J196" s="14">
        <v>50</v>
      </c>
      <c r="K196" s="14" t="s">
        <v>62</v>
      </c>
      <c r="L196" s="19" t="str">
        <f>SUBSTITUTE(SUBSTITUTE(SUBSTITUTE(ds_salaries!L196,"L","Large"),"S","Small"),"M","Medium")</f>
        <v>Large</v>
      </c>
      <c r="M196" s="14" t="str">
        <f>IF(Table22[[#This Row],[Remote Ratio]]=0,"No remote",IF(Table22[[#This Row],[Remote Ratio]]=50,"Partially remote","Fully Remote"))</f>
        <v>Partially remote</v>
      </c>
    </row>
    <row r="197" spans="1:13" x14ac:dyDescent="0.25">
      <c r="A197" s="18">
        <v>195</v>
      </c>
      <c r="B197" s="13">
        <v>2021</v>
      </c>
      <c r="C197" s="13" t="str">
        <f>SUBSTITUTE(SUBSTITUTE(SUBSTITUTE(SUBSTITUTE(ds_salaries!C197,"MI","Junior Level/ Mid"),"EN","Entry Level"),"SE","Senior Level/ Intermediate"),"EX","Executive Level/ Director")</f>
        <v>Junior Level/ Mid</v>
      </c>
      <c r="D197" s="14" t="str">
        <f>SUBSTITUTE(SUBSTITUTE(SUBSTITUTE(SUBSTITUTE(ds_salaries!D197,"PT","Part Time"),"FT","Full Time"),"CT","Contract"),"FL","Freelance")</f>
        <v>Full Time</v>
      </c>
      <c r="E197" s="13" t="s">
        <v>13</v>
      </c>
      <c r="F197" s="13">
        <v>147000</v>
      </c>
      <c r="G197" s="13" t="s">
        <v>19</v>
      </c>
      <c r="H197" s="13">
        <v>147000</v>
      </c>
      <c r="I197" s="13" t="s">
        <v>29</v>
      </c>
      <c r="J197" s="13">
        <v>50</v>
      </c>
      <c r="K197" s="13" t="s">
        <v>29</v>
      </c>
      <c r="L197" s="19" t="str">
        <f>SUBSTITUTE(SUBSTITUTE(SUBSTITUTE(ds_salaries!L197,"L","Large"),"S","Small"),"M","Medium")</f>
        <v>Large</v>
      </c>
      <c r="M197" s="14" t="str">
        <f>IF(Table22[[#This Row],[Remote Ratio]]=0,"No remote",IF(Table22[[#This Row],[Remote Ratio]]=50,"Partially remote","Fully Remote"))</f>
        <v>Partially remote</v>
      </c>
    </row>
    <row r="198" spans="1:13" hidden="1" x14ac:dyDescent="0.25">
      <c r="A198" s="17">
        <v>196</v>
      </c>
      <c r="B198" s="14">
        <v>2021</v>
      </c>
      <c r="C198" s="13" t="str">
        <f>SUBSTITUTE(SUBSTITUTE(SUBSTITUTE(SUBSTITUTE(ds_salaries!C198,"MI","Junior Level/ Mid"),"EN","Entry Level"),"SE","Senior Level/ Intermediate"),"EX","Executive Level/ Director")</f>
        <v>Entry Level</v>
      </c>
      <c r="D198" s="14" t="str">
        <f>SUBSTITUTE(SUBSTITUTE(SUBSTITUTE(SUBSTITUTE(ds_salaries!D198,"PT","Part Time"),"FT","Full Time"),"CT","Contract"),"FL","Freelance")</f>
        <v>Full Time</v>
      </c>
      <c r="E198" s="14" t="s">
        <v>51</v>
      </c>
      <c r="F198" s="14">
        <v>9272</v>
      </c>
      <c r="G198" s="14" t="s">
        <v>19</v>
      </c>
      <c r="H198" s="14">
        <v>9272</v>
      </c>
      <c r="I198" s="14" t="s">
        <v>116</v>
      </c>
      <c r="J198" s="14">
        <v>100</v>
      </c>
      <c r="K198" s="14" t="s">
        <v>116</v>
      </c>
      <c r="L198" s="19" t="str">
        <f>SUBSTITUTE(SUBSTITUTE(SUBSTITUTE(ds_salaries!L198,"L","Large"),"S","Small"),"M","Medium")</f>
        <v>Small</v>
      </c>
      <c r="M198" s="14" t="str">
        <f>IF(Table22[[#This Row],[Remote Ratio]]=0,"No remote",IF(Table22[[#This Row],[Remote Ratio]]=50,"Partially remote","Fully Remote"))</f>
        <v>Fully Remote</v>
      </c>
    </row>
    <row r="199" spans="1:13" hidden="1" x14ac:dyDescent="0.25">
      <c r="A199" s="18">
        <v>197</v>
      </c>
      <c r="B199" s="13">
        <v>2021</v>
      </c>
      <c r="C199" s="13" t="str">
        <f>SUBSTITUTE(SUBSTITUTE(SUBSTITUTE(SUBSTITUTE(ds_salaries!C199,"MI","Junior Level/ Mid"),"EN","Entry Level"),"SE","Senior Level/ Intermediate"),"EX","Executive Level/ Director")</f>
        <v>Senior Level/ Intermediate</v>
      </c>
      <c r="D199" s="14" t="str">
        <f>SUBSTITUTE(SUBSTITUTE(SUBSTITUTE(SUBSTITUTE(ds_salaries!D199,"PT","Part Time"),"FT","Full Time"),"CT","Contract"),"FL","Freelance")</f>
        <v>Full Time</v>
      </c>
      <c r="E199" s="13" t="s">
        <v>28</v>
      </c>
      <c r="F199" s="13">
        <v>1799997</v>
      </c>
      <c r="G199" s="13" t="s">
        <v>39</v>
      </c>
      <c r="H199" s="13">
        <v>24342</v>
      </c>
      <c r="I199" s="13" t="s">
        <v>40</v>
      </c>
      <c r="J199" s="13">
        <v>100</v>
      </c>
      <c r="K199" s="13" t="s">
        <v>40</v>
      </c>
      <c r="L199" s="19" t="str">
        <f>SUBSTITUTE(SUBSTITUTE(SUBSTITUTE(ds_salaries!L199,"L","Large"),"S","Small"),"M","Medium")</f>
        <v>Large</v>
      </c>
      <c r="M199" s="14" t="str">
        <f>IF(Table22[[#This Row],[Remote Ratio]]=0,"No remote",IF(Table22[[#This Row],[Remote Ratio]]=50,"Partially remote","Fully Remote"))</f>
        <v>Fully Remote</v>
      </c>
    </row>
    <row r="200" spans="1:13" x14ac:dyDescent="0.25">
      <c r="A200" s="17">
        <v>198</v>
      </c>
      <c r="B200" s="14">
        <v>2021</v>
      </c>
      <c r="C200" s="13" t="str">
        <f>SUBSTITUTE(SUBSTITUTE(SUBSTITUTE(SUBSTITUTE(ds_salaries!C200,"MI","Junior Level/ Mid"),"EN","Entry Level"),"SE","Senior Level/ Intermediate"),"EX","Executive Level/ Director")</f>
        <v>Senior Level/ Intermediate</v>
      </c>
      <c r="D200" s="14" t="str">
        <f>SUBSTITUTE(SUBSTITUTE(SUBSTITUTE(SUBSTITUTE(ds_salaries!D200,"PT","Part Time"),"FT","Full Time"),"CT","Contract"),"FL","Freelance")</f>
        <v>Full Time</v>
      </c>
      <c r="E200" s="14" t="s">
        <v>79</v>
      </c>
      <c r="F200" s="14">
        <v>4000000</v>
      </c>
      <c r="G200" s="14" t="s">
        <v>39</v>
      </c>
      <c r="H200" s="14">
        <v>54094</v>
      </c>
      <c r="I200" s="14" t="s">
        <v>40</v>
      </c>
      <c r="J200" s="14">
        <v>50</v>
      </c>
      <c r="K200" s="14" t="s">
        <v>29</v>
      </c>
      <c r="L200" s="19" t="str">
        <f>SUBSTITUTE(SUBSTITUTE(SUBSTITUTE(ds_salaries!L200,"L","Large"),"S","Small"),"M","Medium")</f>
        <v>Large</v>
      </c>
      <c r="M200" s="14" t="str">
        <f>IF(Table22[[#This Row],[Remote Ratio]]=0,"No remote",IF(Table22[[#This Row],[Remote Ratio]]=50,"Partially remote","Fully Remote"))</f>
        <v>Partially remote</v>
      </c>
    </row>
    <row r="201" spans="1:13" hidden="1" x14ac:dyDescent="0.25">
      <c r="A201" s="18">
        <v>199</v>
      </c>
      <c r="B201" s="13">
        <v>2021</v>
      </c>
      <c r="C201" s="13" t="str">
        <f>SUBSTITUTE(SUBSTITUTE(SUBSTITUTE(SUBSTITUTE(ds_salaries!C201,"MI","Junior Level/ Mid"),"EN","Entry Level"),"SE","Senior Level/ Intermediate"),"EX","Executive Level/ Director")</f>
        <v>Entry Level</v>
      </c>
      <c r="D201" s="14" t="str">
        <f>SUBSTITUTE(SUBSTITUTE(SUBSTITUTE(SUBSTITUTE(ds_salaries!D201,"PT","Part Time"),"FT","Full Time"),"CT","Contract"),"FL","Freelance")</f>
        <v>Full Time</v>
      </c>
      <c r="E201" s="13" t="s">
        <v>46</v>
      </c>
      <c r="F201" s="13">
        <v>90000</v>
      </c>
      <c r="G201" s="13" t="s">
        <v>19</v>
      </c>
      <c r="H201" s="13">
        <v>90000</v>
      </c>
      <c r="I201" s="13" t="s">
        <v>29</v>
      </c>
      <c r="J201" s="13">
        <v>100</v>
      </c>
      <c r="K201" s="13" t="s">
        <v>29</v>
      </c>
      <c r="L201" s="19" t="str">
        <f>SUBSTITUTE(SUBSTITUTE(SUBSTITUTE(ds_salaries!L201,"L","Large"),"S","Small"),"M","Medium")</f>
        <v>Small</v>
      </c>
      <c r="M201" s="14" t="str">
        <f>IF(Table22[[#This Row],[Remote Ratio]]=0,"No remote",IF(Table22[[#This Row],[Remote Ratio]]=50,"Partially remote","Fully Remote"))</f>
        <v>Fully Remote</v>
      </c>
    </row>
    <row r="202" spans="1:13" x14ac:dyDescent="0.25">
      <c r="A202" s="17">
        <v>200</v>
      </c>
      <c r="B202" s="14">
        <v>2021</v>
      </c>
      <c r="C202" s="13" t="str">
        <f>SUBSTITUTE(SUBSTITUTE(SUBSTITUTE(SUBSTITUTE(ds_salaries!C202,"MI","Junior Level/ Mid"),"EN","Entry Level"),"SE","Senior Level/ Intermediate"),"EX","Executive Level/ Director")</f>
        <v>Junior Level/ Mid</v>
      </c>
      <c r="D202" s="14" t="str">
        <f>SUBSTITUTE(SUBSTITUTE(SUBSTITUTE(SUBSTITUTE(ds_salaries!D202,"PT","Part Time"),"FT","Full Time"),"CT","Contract"),"FL","Freelance")</f>
        <v>Full Time</v>
      </c>
      <c r="E202" s="14" t="s">
        <v>13</v>
      </c>
      <c r="F202" s="14">
        <v>52000</v>
      </c>
      <c r="G202" s="14" t="s">
        <v>14</v>
      </c>
      <c r="H202" s="14">
        <v>61467</v>
      </c>
      <c r="I202" s="14" t="s">
        <v>15</v>
      </c>
      <c r="J202" s="14">
        <v>50</v>
      </c>
      <c r="K202" s="14" t="s">
        <v>64</v>
      </c>
      <c r="L202" s="19" t="str">
        <f>SUBSTITUTE(SUBSTITUTE(SUBSTITUTE(ds_salaries!L202,"L","Large"),"S","Small"),"M","Medium")</f>
        <v>Medium</v>
      </c>
      <c r="M202" s="14" t="str">
        <f>IF(Table22[[#This Row],[Remote Ratio]]=0,"No remote",IF(Table22[[#This Row],[Remote Ratio]]=50,"Partially remote","Fully Remote"))</f>
        <v>Partially remote</v>
      </c>
    </row>
    <row r="203" spans="1:13" hidden="1" x14ac:dyDescent="0.25">
      <c r="A203" s="18">
        <v>201</v>
      </c>
      <c r="B203" s="13">
        <v>2021</v>
      </c>
      <c r="C203" s="13" t="str">
        <f>SUBSTITUTE(SUBSTITUTE(SUBSTITUTE(SUBSTITUTE(ds_salaries!C203,"MI","Junior Level/ Mid"),"EN","Entry Level"),"SE","Senior Level/ Intermediate"),"EX","Executive Level/ Director")</f>
        <v>Senior Level/ Intermediate</v>
      </c>
      <c r="D203" s="14" t="str">
        <f>SUBSTITUTE(SUBSTITUTE(SUBSTITUTE(SUBSTITUTE(ds_salaries!D203,"PT","Part Time"),"FT","Full Time"),"CT","Contract"),"FL","Freelance")</f>
        <v>Full Time</v>
      </c>
      <c r="E203" s="13" t="s">
        <v>68</v>
      </c>
      <c r="F203" s="13">
        <v>195000</v>
      </c>
      <c r="G203" s="13" t="s">
        <v>19</v>
      </c>
      <c r="H203" s="13">
        <v>195000</v>
      </c>
      <c r="I203" s="13" t="s">
        <v>29</v>
      </c>
      <c r="J203" s="13">
        <v>100</v>
      </c>
      <c r="K203" s="13" t="s">
        <v>29</v>
      </c>
      <c r="L203" s="19" t="str">
        <f>SUBSTITUTE(SUBSTITUTE(SUBSTITUTE(ds_salaries!L203,"L","Large"),"S","Small"),"M","Medium")</f>
        <v>Medium</v>
      </c>
      <c r="M203" s="14" t="str">
        <f>IF(Table22[[#This Row],[Remote Ratio]]=0,"No remote",IF(Table22[[#This Row],[Remote Ratio]]=50,"Partially remote","Fully Remote"))</f>
        <v>Fully Remote</v>
      </c>
    </row>
    <row r="204" spans="1:13" hidden="1" x14ac:dyDescent="0.25">
      <c r="A204" s="17">
        <v>202</v>
      </c>
      <c r="B204" s="14">
        <v>2021</v>
      </c>
      <c r="C204" s="13" t="str">
        <f>SUBSTITUTE(SUBSTITUTE(SUBSTITUTE(SUBSTITUTE(ds_salaries!C204,"MI","Junior Level/ Mid"),"EN","Entry Level"),"SE","Senior Level/ Intermediate"),"EX","Executive Level/ Director")</f>
        <v>Junior Level/ Mid</v>
      </c>
      <c r="D204" s="14" t="str">
        <f>SUBSTITUTE(SUBSTITUTE(SUBSTITUTE(SUBSTITUTE(ds_salaries!D204,"PT","Part Time"),"FT","Full Time"),"CT","Contract"),"FL","Freelance")</f>
        <v>Full Time</v>
      </c>
      <c r="E204" s="14" t="s">
        <v>13</v>
      </c>
      <c r="F204" s="14">
        <v>32000</v>
      </c>
      <c r="G204" s="14" t="s">
        <v>14</v>
      </c>
      <c r="H204" s="14">
        <v>37825</v>
      </c>
      <c r="I204" s="14" t="s">
        <v>67</v>
      </c>
      <c r="J204" s="14">
        <v>100</v>
      </c>
      <c r="K204" s="14" t="s">
        <v>67</v>
      </c>
      <c r="L204" s="19" t="str">
        <f>SUBSTITUTE(SUBSTITUTE(SUBSTITUTE(ds_salaries!L204,"L","Large"),"S","Small"),"M","Medium")</f>
        <v>Large</v>
      </c>
      <c r="M204" s="14" t="str">
        <f>IF(Table22[[#This Row],[Remote Ratio]]=0,"No remote",IF(Table22[[#This Row],[Remote Ratio]]=50,"Partially remote","Fully Remote"))</f>
        <v>Fully Remote</v>
      </c>
    </row>
    <row r="205" spans="1:13" hidden="1" x14ac:dyDescent="0.25">
      <c r="A205" s="18">
        <v>203</v>
      </c>
      <c r="B205" s="13">
        <v>2021</v>
      </c>
      <c r="C205" s="13" t="str">
        <f>SUBSTITUTE(SUBSTITUTE(SUBSTITUTE(SUBSTITUTE(ds_salaries!C205,"MI","Junior Level/ Mid"),"EN","Entry Level"),"SE","Senior Level/ Intermediate"),"EX","Executive Level/ Director")</f>
        <v>Senior Level/ Intermediate</v>
      </c>
      <c r="D205" s="14" t="str">
        <f>SUBSTITUTE(SUBSTITUTE(SUBSTITUTE(SUBSTITUTE(ds_salaries!D205,"PT","Part Time"),"FT","Full Time"),"CT","Contract"),"FL","Freelance")</f>
        <v>Full Time</v>
      </c>
      <c r="E205" s="13" t="s">
        <v>55</v>
      </c>
      <c r="F205" s="13">
        <v>50000</v>
      </c>
      <c r="G205" s="13" t="s">
        <v>19</v>
      </c>
      <c r="H205" s="13">
        <v>50000</v>
      </c>
      <c r="I205" s="13" t="s">
        <v>38</v>
      </c>
      <c r="J205" s="13">
        <v>100</v>
      </c>
      <c r="K205" s="13" t="s">
        <v>29</v>
      </c>
      <c r="L205" s="19" t="str">
        <f>SUBSTITUTE(SUBSTITUTE(SUBSTITUTE(ds_salaries!L205,"L","Large"),"S","Small"),"M","Medium")</f>
        <v>Small</v>
      </c>
      <c r="M205" s="14" t="str">
        <f>IF(Table22[[#This Row],[Remote Ratio]]=0,"No remote",IF(Table22[[#This Row],[Remote Ratio]]=50,"Partially remote","Fully Remote"))</f>
        <v>Fully Remote</v>
      </c>
    </row>
    <row r="206" spans="1:13" hidden="1" x14ac:dyDescent="0.25">
      <c r="A206" s="17">
        <v>204</v>
      </c>
      <c r="B206" s="14">
        <v>2021</v>
      </c>
      <c r="C206" s="13" t="str">
        <f>SUBSTITUTE(SUBSTITUTE(SUBSTITUTE(SUBSTITUTE(ds_salaries!C206,"MI","Junior Level/ Mid"),"EN","Entry Level"),"SE","Senior Level/ Intermediate"),"EX","Executive Level/ Director")</f>
        <v>Junior Level/ Mid</v>
      </c>
      <c r="D206" s="14" t="str">
        <f>SUBSTITUTE(SUBSTITUTE(SUBSTITUTE(SUBSTITUTE(ds_salaries!D206,"PT","Part Time"),"FT","Full Time"),"CT","Contract"),"FL","Freelance")</f>
        <v>Full Time</v>
      </c>
      <c r="E206" s="14" t="s">
        <v>13</v>
      </c>
      <c r="F206" s="14">
        <v>160000</v>
      </c>
      <c r="G206" s="14" t="s">
        <v>19</v>
      </c>
      <c r="H206" s="14">
        <v>160000</v>
      </c>
      <c r="I206" s="14" t="s">
        <v>29</v>
      </c>
      <c r="J206" s="14">
        <v>100</v>
      </c>
      <c r="K206" s="14" t="s">
        <v>29</v>
      </c>
      <c r="L206" s="19" t="str">
        <f>SUBSTITUTE(SUBSTITUTE(SUBSTITUTE(ds_salaries!L206,"L","Large"),"S","Small"),"M","Medium")</f>
        <v>Large</v>
      </c>
      <c r="M206" s="14" t="str">
        <f>IF(Table22[[#This Row],[Remote Ratio]]=0,"No remote",IF(Table22[[#This Row],[Remote Ratio]]=50,"Partially remote","Fully Remote"))</f>
        <v>Fully Remote</v>
      </c>
    </row>
    <row r="207" spans="1:13" hidden="1" x14ac:dyDescent="0.25">
      <c r="A207" s="18">
        <v>205</v>
      </c>
      <c r="B207" s="13">
        <v>2021</v>
      </c>
      <c r="C207" s="13" t="str">
        <f>SUBSTITUTE(SUBSTITUTE(SUBSTITUTE(SUBSTITUTE(ds_salaries!C207,"MI","Junior Level/ Mid"),"EN","Entry Level"),"SE","Senior Level/ Intermediate"),"EX","Executive Level/ Director")</f>
        <v>Junior Level/ Mid</v>
      </c>
      <c r="D207" s="14" t="str">
        <f>SUBSTITUTE(SUBSTITUTE(SUBSTITUTE(SUBSTITUTE(ds_salaries!D207,"PT","Part Time"),"FT","Full Time"),"CT","Contract"),"FL","Freelance")</f>
        <v>Full Time</v>
      </c>
      <c r="E207" s="13" t="s">
        <v>13</v>
      </c>
      <c r="F207" s="13">
        <v>69600</v>
      </c>
      <c r="G207" s="13" t="s">
        <v>117</v>
      </c>
      <c r="H207" s="13">
        <v>12901</v>
      </c>
      <c r="I207" s="13" t="s">
        <v>91</v>
      </c>
      <c r="J207" s="13">
        <v>0</v>
      </c>
      <c r="K207" s="13" t="s">
        <v>91</v>
      </c>
      <c r="L207" s="19" t="str">
        <f>SUBSTITUTE(SUBSTITUTE(SUBSTITUTE(ds_salaries!L207,"L","Large"),"S","Small"),"M","Medium")</f>
        <v>Small</v>
      </c>
      <c r="M207" s="14" t="str">
        <f>IF(Table22[[#This Row],[Remote Ratio]]=0,"No remote",IF(Table22[[#This Row],[Remote Ratio]]=50,"Partially remote","Fully Remote"))</f>
        <v>No remote</v>
      </c>
    </row>
    <row r="208" spans="1:13" hidden="1" x14ac:dyDescent="0.25">
      <c r="A208" s="17">
        <v>206</v>
      </c>
      <c r="B208" s="14">
        <v>2021</v>
      </c>
      <c r="C208" s="13" t="str">
        <f>SUBSTITUTE(SUBSTITUTE(SUBSTITUTE(SUBSTITUTE(ds_salaries!C208,"MI","Junior Level/ Mid"),"EN","Entry Level"),"SE","Senior Level/ Intermediate"),"EX","Executive Level/ Director")</f>
        <v>Senior Level/ Intermediate</v>
      </c>
      <c r="D208" s="14" t="str">
        <f>SUBSTITUTE(SUBSTITUTE(SUBSTITUTE(SUBSTITUTE(ds_salaries!D208,"PT","Part Time"),"FT","Full Time"),"CT","Contract"),"FL","Freelance")</f>
        <v>Full Time</v>
      </c>
      <c r="E208" s="14" t="s">
        <v>28</v>
      </c>
      <c r="F208" s="14">
        <v>200000</v>
      </c>
      <c r="G208" s="14" t="s">
        <v>19</v>
      </c>
      <c r="H208" s="14">
        <v>200000</v>
      </c>
      <c r="I208" s="14" t="s">
        <v>29</v>
      </c>
      <c r="J208" s="14">
        <v>100</v>
      </c>
      <c r="K208" s="14" t="s">
        <v>29</v>
      </c>
      <c r="L208" s="19" t="str">
        <f>SUBSTITUTE(SUBSTITUTE(SUBSTITUTE(ds_salaries!L208,"L","Large"),"S","Small"),"M","Medium")</f>
        <v>Large</v>
      </c>
      <c r="M208" s="14" t="str">
        <f>IF(Table22[[#This Row],[Remote Ratio]]=0,"No remote",IF(Table22[[#This Row],[Remote Ratio]]=50,"Partially remote","Fully Remote"))</f>
        <v>Fully Remote</v>
      </c>
    </row>
    <row r="209" spans="1:13" hidden="1" x14ac:dyDescent="0.25">
      <c r="A209" s="18">
        <v>207</v>
      </c>
      <c r="B209" s="13">
        <v>2021</v>
      </c>
      <c r="C209" s="13" t="str">
        <f>SUBSTITUTE(SUBSTITUTE(SUBSTITUTE(SUBSTITUTE(ds_salaries!C209,"MI","Junior Level/ Mid"),"EN","Entry Level"),"SE","Senior Level/ Intermediate"),"EX","Executive Level/ Director")</f>
        <v>Senior Level/ Intermediate</v>
      </c>
      <c r="D209" s="14" t="str">
        <f>SUBSTITUTE(SUBSTITUTE(SUBSTITUTE(SUBSTITUTE(ds_salaries!D209,"PT","Part Time"),"FT","Full Time"),"CT","Contract"),"FL","Freelance")</f>
        <v>Full Time</v>
      </c>
      <c r="E209" s="13" t="s">
        <v>43</v>
      </c>
      <c r="F209" s="13">
        <v>165000</v>
      </c>
      <c r="G209" s="13" t="s">
        <v>19</v>
      </c>
      <c r="H209" s="13">
        <v>165000</v>
      </c>
      <c r="I209" s="13" t="s">
        <v>29</v>
      </c>
      <c r="J209" s="13">
        <v>0</v>
      </c>
      <c r="K209" s="13" t="s">
        <v>29</v>
      </c>
      <c r="L209" s="19" t="str">
        <f>SUBSTITUTE(SUBSTITUTE(SUBSTITUTE(ds_salaries!L209,"L","Large"),"S","Small"),"M","Medium")</f>
        <v>Medium</v>
      </c>
      <c r="M209" s="14" t="str">
        <f>IF(Table22[[#This Row],[Remote Ratio]]=0,"No remote",IF(Table22[[#This Row],[Remote Ratio]]=50,"Partially remote","Fully Remote"))</f>
        <v>No remote</v>
      </c>
    </row>
    <row r="210" spans="1:13" hidden="1" x14ac:dyDescent="0.25">
      <c r="A210" s="17">
        <v>208</v>
      </c>
      <c r="B210" s="14">
        <v>2021</v>
      </c>
      <c r="C210" s="13" t="str">
        <f>SUBSTITUTE(SUBSTITUTE(SUBSTITUTE(SUBSTITUTE(ds_salaries!C210,"MI","Junior Level/ Mid"),"EN","Entry Level"),"SE","Senior Level/ Intermediate"),"EX","Executive Level/ Director")</f>
        <v>Junior Level/ Mid</v>
      </c>
      <c r="D210" s="14" t="str">
        <f>SUBSTITUTE(SUBSTITUTE(SUBSTITUTE(SUBSTITUTE(ds_salaries!D210,"PT","Part Time"),"FT","Full Time"),"CT","Contract"),"FL","Freelance")</f>
        <v>Freelance</v>
      </c>
      <c r="E210" s="14" t="s">
        <v>43</v>
      </c>
      <c r="F210" s="14">
        <v>20000</v>
      </c>
      <c r="G210" s="14" t="s">
        <v>19</v>
      </c>
      <c r="H210" s="14">
        <v>20000</v>
      </c>
      <c r="I210" s="14" t="s">
        <v>77</v>
      </c>
      <c r="J210" s="14">
        <v>0</v>
      </c>
      <c r="K210" s="14" t="s">
        <v>29</v>
      </c>
      <c r="L210" s="19" t="str">
        <f>SUBSTITUTE(SUBSTITUTE(SUBSTITUTE(ds_salaries!L210,"L","Large"),"S","Small"),"M","Medium")</f>
        <v>Large</v>
      </c>
      <c r="M210" s="14" t="str">
        <f>IF(Table22[[#This Row],[Remote Ratio]]=0,"No remote",IF(Table22[[#This Row],[Remote Ratio]]=50,"Partially remote","Fully Remote"))</f>
        <v>No remote</v>
      </c>
    </row>
    <row r="211" spans="1:13" hidden="1" x14ac:dyDescent="0.25">
      <c r="A211" s="18">
        <v>209</v>
      </c>
      <c r="B211" s="13">
        <v>2021</v>
      </c>
      <c r="C211" s="13" t="str">
        <f>SUBSTITUTE(SUBSTITUTE(SUBSTITUTE(SUBSTITUTE(ds_salaries!C211,"MI","Junior Level/ Mid"),"EN","Entry Level"),"SE","Senior Level/ Intermediate"),"EX","Executive Level/ Director")</f>
        <v>Senior Level/ Intermediate</v>
      </c>
      <c r="D211" s="14" t="str">
        <f>SUBSTITUTE(SUBSTITUTE(SUBSTITUTE(SUBSTITUTE(ds_salaries!D211,"PT","Part Time"),"FT","Full Time"),"CT","Contract"),"FL","Freelance")</f>
        <v>Full Time</v>
      </c>
      <c r="E211" s="13" t="s">
        <v>105</v>
      </c>
      <c r="F211" s="13">
        <v>120000</v>
      </c>
      <c r="G211" s="13" t="s">
        <v>19</v>
      </c>
      <c r="H211" s="13">
        <v>120000</v>
      </c>
      <c r="I211" s="13" t="s">
        <v>29</v>
      </c>
      <c r="J211" s="13">
        <v>0</v>
      </c>
      <c r="K211" s="13" t="s">
        <v>29</v>
      </c>
      <c r="L211" s="19" t="str">
        <f>SUBSTITUTE(SUBSTITUTE(SUBSTITUTE(ds_salaries!L211,"L","Large"),"S","Small"),"M","Medium")</f>
        <v>Large</v>
      </c>
      <c r="M211" s="14" t="str">
        <f>IF(Table22[[#This Row],[Remote Ratio]]=0,"No remote",IF(Table22[[#This Row],[Remote Ratio]]=50,"Partially remote","Fully Remote"))</f>
        <v>No remote</v>
      </c>
    </row>
    <row r="212" spans="1:13" x14ac:dyDescent="0.25">
      <c r="A212" s="17">
        <v>210</v>
      </c>
      <c r="B212" s="14">
        <v>2021</v>
      </c>
      <c r="C212" s="13" t="str">
        <f>SUBSTITUTE(SUBSTITUTE(SUBSTITUTE(SUBSTITUTE(ds_salaries!C212,"MI","Junior Level/ Mid"),"EN","Entry Level"),"SE","Senior Level/ Intermediate"),"EX","Executive Level/ Director")</f>
        <v>Junior Level/ Mid</v>
      </c>
      <c r="D212" s="14" t="str">
        <f>SUBSTITUTE(SUBSTITUTE(SUBSTITUTE(SUBSTITUTE(ds_salaries!D212,"PT","Part Time"),"FT","Full Time"),"CT","Contract"),"FL","Freelance")</f>
        <v>Full Time</v>
      </c>
      <c r="E212" s="14" t="s">
        <v>28</v>
      </c>
      <c r="F212" s="14">
        <v>21000</v>
      </c>
      <c r="G212" s="14" t="s">
        <v>14</v>
      </c>
      <c r="H212" s="14">
        <v>24823</v>
      </c>
      <c r="I212" s="14" t="s">
        <v>118</v>
      </c>
      <c r="J212" s="14">
        <v>50</v>
      </c>
      <c r="K212" s="14" t="s">
        <v>118</v>
      </c>
      <c r="L212" s="19" t="str">
        <f>SUBSTITUTE(SUBSTITUTE(SUBSTITUTE(ds_salaries!L212,"L","Large"),"S","Small"),"M","Medium")</f>
        <v>Large</v>
      </c>
      <c r="M212" s="14" t="str">
        <f>IF(Table22[[#This Row],[Remote Ratio]]=0,"No remote",IF(Table22[[#This Row],[Remote Ratio]]=50,"Partially remote","Fully Remote"))</f>
        <v>Partially remote</v>
      </c>
    </row>
    <row r="213" spans="1:13" x14ac:dyDescent="0.25">
      <c r="A213" s="18">
        <v>211</v>
      </c>
      <c r="B213" s="13">
        <v>2021</v>
      </c>
      <c r="C213" s="13" t="str">
        <f>SUBSTITUTE(SUBSTITUTE(SUBSTITUTE(SUBSTITUTE(ds_salaries!C213,"MI","Junior Level/ Mid"),"EN","Entry Level"),"SE","Senior Level/ Intermediate"),"EX","Executive Level/ Director")</f>
        <v>Junior Level/ Mid</v>
      </c>
      <c r="D213" s="14" t="str">
        <f>SUBSTITUTE(SUBSTITUTE(SUBSTITUTE(SUBSTITUTE(ds_salaries!D213,"PT","Part Time"),"FT","Full Time"),"CT","Contract"),"FL","Freelance")</f>
        <v>Full Time</v>
      </c>
      <c r="E213" s="13" t="s">
        <v>55</v>
      </c>
      <c r="F213" s="13">
        <v>48000</v>
      </c>
      <c r="G213" s="13" t="s">
        <v>14</v>
      </c>
      <c r="H213" s="13">
        <v>56738</v>
      </c>
      <c r="I213" s="13" t="s">
        <v>38</v>
      </c>
      <c r="J213" s="13">
        <v>50</v>
      </c>
      <c r="K213" s="13" t="s">
        <v>38</v>
      </c>
      <c r="L213" s="19" t="str">
        <f>SUBSTITUTE(SUBSTITUTE(SUBSTITUTE(ds_salaries!L213,"L","Large"),"S","Small"),"M","Medium")</f>
        <v>Small</v>
      </c>
      <c r="M213" s="14" t="str">
        <f>IF(Table22[[#This Row],[Remote Ratio]]=0,"No remote",IF(Table22[[#This Row],[Remote Ratio]]=50,"Partially remote","Fully Remote"))</f>
        <v>Partially remote</v>
      </c>
    </row>
    <row r="214" spans="1:13" x14ac:dyDescent="0.25">
      <c r="A214" s="17">
        <v>212</v>
      </c>
      <c r="B214" s="14">
        <v>2021</v>
      </c>
      <c r="C214" s="13" t="str">
        <f>SUBSTITUTE(SUBSTITUTE(SUBSTITUTE(SUBSTITUTE(ds_salaries!C214,"MI","Junior Level/ Mid"),"EN","Entry Level"),"SE","Senior Level/ Intermediate"),"EX","Executive Level/ Director")</f>
        <v>Junior Level/ Mid</v>
      </c>
      <c r="D214" s="14" t="str">
        <f>SUBSTITUTE(SUBSTITUTE(SUBSTITUTE(SUBSTITUTE(ds_salaries!D214,"PT","Part Time"),"FT","Full Time"),"CT","Contract"),"FL","Freelance")</f>
        <v>Full Time</v>
      </c>
      <c r="E214" s="14" t="s">
        <v>43</v>
      </c>
      <c r="F214" s="14">
        <v>48000</v>
      </c>
      <c r="G214" s="14" t="s">
        <v>23</v>
      </c>
      <c r="H214" s="14">
        <v>66022</v>
      </c>
      <c r="I214" s="14" t="s">
        <v>119</v>
      </c>
      <c r="J214" s="14">
        <v>50</v>
      </c>
      <c r="K214" s="14" t="s">
        <v>24</v>
      </c>
      <c r="L214" s="19" t="str">
        <f>SUBSTITUTE(SUBSTITUTE(SUBSTITUTE(ds_salaries!L214,"L","Large"),"S","Small"),"M","Medium")</f>
        <v>Small</v>
      </c>
      <c r="M214" s="14" t="str">
        <f>IF(Table22[[#This Row],[Remote Ratio]]=0,"No remote",IF(Table22[[#This Row],[Remote Ratio]]=50,"Partially remote","Fully Remote"))</f>
        <v>Partially remote</v>
      </c>
    </row>
    <row r="215" spans="1:13" hidden="1" x14ac:dyDescent="0.25">
      <c r="A215" s="18">
        <v>213</v>
      </c>
      <c r="B215" s="13">
        <v>2021</v>
      </c>
      <c r="C215" s="13" t="str">
        <f>SUBSTITUTE(SUBSTITUTE(SUBSTITUTE(SUBSTITUTE(ds_salaries!C215,"MI","Junior Level/ Mid"),"EN","Entry Level"),"SE","Senior Level/ Intermediate"),"EX","Executive Level/ Director")</f>
        <v>Entry Level</v>
      </c>
      <c r="D215" s="14" t="str">
        <f>SUBSTITUTE(SUBSTITUTE(SUBSTITUTE(SUBSTITUTE(ds_salaries!D215,"PT","Part Time"),"FT","Full Time"),"CT","Contract"),"FL","Freelance")</f>
        <v>Full Time</v>
      </c>
      <c r="E215" s="13" t="s">
        <v>22</v>
      </c>
      <c r="F215" s="13">
        <v>435000</v>
      </c>
      <c r="G215" s="13" t="s">
        <v>39</v>
      </c>
      <c r="H215" s="13">
        <v>5882</v>
      </c>
      <c r="I215" s="13" t="s">
        <v>40</v>
      </c>
      <c r="J215" s="13">
        <v>0</v>
      </c>
      <c r="K215" s="13" t="s">
        <v>120</v>
      </c>
      <c r="L215" s="19" t="str">
        <f>SUBSTITUTE(SUBSTITUTE(SUBSTITUTE(ds_salaries!L215,"L","Large"),"S","Small"),"M","Medium")</f>
        <v>Large</v>
      </c>
      <c r="M215" s="14" t="str">
        <f>IF(Table22[[#This Row],[Remote Ratio]]=0,"No remote",IF(Table22[[#This Row],[Remote Ratio]]=50,"Partially remote","Fully Remote"))</f>
        <v>No remote</v>
      </c>
    </row>
    <row r="216" spans="1:13" x14ac:dyDescent="0.25">
      <c r="A216" s="17">
        <v>214</v>
      </c>
      <c r="B216" s="14">
        <v>2021</v>
      </c>
      <c r="C216" s="13" t="str">
        <f>SUBSTITUTE(SUBSTITUTE(SUBSTITUTE(SUBSTITUTE(ds_salaries!C216,"MI","Junior Level/ Mid"),"EN","Entry Level"),"SE","Senior Level/ Intermediate"),"EX","Executive Level/ Director")</f>
        <v>Entry Level</v>
      </c>
      <c r="D216" s="14" t="str">
        <f>SUBSTITUTE(SUBSTITUTE(SUBSTITUTE(SUBSTITUTE(ds_salaries!D216,"PT","Part Time"),"FT","Full Time"),"CT","Contract"),"FL","Freelance")</f>
        <v>Full Time</v>
      </c>
      <c r="E216" s="14" t="s">
        <v>28</v>
      </c>
      <c r="F216" s="14">
        <v>21000</v>
      </c>
      <c r="G216" s="14" t="s">
        <v>14</v>
      </c>
      <c r="H216" s="14">
        <v>24823</v>
      </c>
      <c r="I216" s="14" t="s">
        <v>15</v>
      </c>
      <c r="J216" s="14">
        <v>50</v>
      </c>
      <c r="K216" s="14" t="s">
        <v>15</v>
      </c>
      <c r="L216" s="19" t="str">
        <f>SUBSTITUTE(SUBSTITUTE(SUBSTITUTE(ds_salaries!L216,"L","Large"),"S","Small"),"M","Medium")</f>
        <v>Medium</v>
      </c>
      <c r="M216" s="14" t="str">
        <f>IF(Table22[[#This Row],[Remote Ratio]]=0,"No remote",IF(Table22[[#This Row],[Remote Ratio]]=50,"Partially remote","Fully Remote"))</f>
        <v>Partially remote</v>
      </c>
    </row>
    <row r="217" spans="1:13" hidden="1" x14ac:dyDescent="0.25">
      <c r="A217" s="18">
        <v>215</v>
      </c>
      <c r="B217" s="13">
        <v>2021</v>
      </c>
      <c r="C217" s="13" t="str">
        <f>SUBSTITUTE(SUBSTITUTE(SUBSTITUTE(SUBSTITUTE(ds_salaries!C217,"MI","Junior Level/ Mid"),"EN","Entry Level"),"SE","Senior Level/ Intermediate"),"EX","Executive Level/ Director")</f>
        <v>Senior Level/ Intermediate</v>
      </c>
      <c r="D217" s="14" t="str">
        <f>SUBSTITUTE(SUBSTITUTE(SUBSTITUTE(SUBSTITUTE(ds_salaries!D217,"PT","Part Time"),"FT","Full Time"),"CT","Contract"),"FL","Freelance")</f>
        <v>Full Time</v>
      </c>
      <c r="E217" s="13" t="s">
        <v>97</v>
      </c>
      <c r="F217" s="13">
        <v>185000</v>
      </c>
      <c r="G217" s="13" t="s">
        <v>19</v>
      </c>
      <c r="H217" s="13">
        <v>185000</v>
      </c>
      <c r="I217" s="13" t="s">
        <v>29</v>
      </c>
      <c r="J217" s="13">
        <v>100</v>
      </c>
      <c r="K217" s="13" t="s">
        <v>29</v>
      </c>
      <c r="L217" s="19" t="str">
        <f>SUBSTITUTE(SUBSTITUTE(SUBSTITUTE(ds_salaries!L217,"L","Large"),"S","Small"),"M","Medium")</f>
        <v>Large</v>
      </c>
      <c r="M217" s="14" t="str">
        <f>IF(Table22[[#This Row],[Remote Ratio]]=0,"No remote",IF(Table22[[#This Row],[Remote Ratio]]=50,"Partially remote","Fully Remote"))</f>
        <v>Fully Remote</v>
      </c>
    </row>
    <row r="218" spans="1:13" x14ac:dyDescent="0.25">
      <c r="A218" s="17">
        <v>216</v>
      </c>
      <c r="B218" s="14">
        <v>2021</v>
      </c>
      <c r="C218" s="13" t="str">
        <f>SUBSTITUTE(SUBSTITUTE(SUBSTITUTE(SUBSTITUTE(ds_salaries!C218,"MI","Junior Level/ Mid"),"EN","Entry Level"),"SE","Senior Level/ Intermediate"),"EX","Executive Level/ Director")</f>
        <v>Entry Level</v>
      </c>
      <c r="D218" s="14" t="str">
        <f>SUBSTITUTE(SUBSTITUTE(SUBSTITUTE(SUBSTITUTE(ds_salaries!D218,"PT","Part Time"),"FT","Full Time"),"CT","Contract"),"FL","Freelance")</f>
        <v>Part Time</v>
      </c>
      <c r="E218" s="14" t="s">
        <v>74</v>
      </c>
      <c r="F218" s="14">
        <v>180000</v>
      </c>
      <c r="G218" s="14" t="s">
        <v>71</v>
      </c>
      <c r="H218" s="14">
        <v>28609</v>
      </c>
      <c r="I218" s="14" t="s">
        <v>72</v>
      </c>
      <c r="J218" s="14">
        <v>50</v>
      </c>
      <c r="K218" s="14" t="s">
        <v>72</v>
      </c>
      <c r="L218" s="19" t="str">
        <f>SUBSTITUTE(SUBSTITUTE(SUBSTITUTE(ds_salaries!L218,"L","Large"),"S","Small"),"M","Medium")</f>
        <v>Small</v>
      </c>
      <c r="M218" s="14" t="str">
        <f>IF(Table22[[#This Row],[Remote Ratio]]=0,"No remote",IF(Table22[[#This Row],[Remote Ratio]]=50,"Partially remote","Fully Remote"))</f>
        <v>Partially remote</v>
      </c>
    </row>
    <row r="219" spans="1:13" x14ac:dyDescent="0.25">
      <c r="A219" s="18">
        <v>217</v>
      </c>
      <c r="B219" s="13">
        <v>2021</v>
      </c>
      <c r="C219" s="13" t="str">
        <f>SUBSTITUTE(SUBSTITUTE(SUBSTITUTE(SUBSTITUTE(ds_salaries!C219,"MI","Junior Level/ Mid"),"EN","Entry Level"),"SE","Senior Level/ Intermediate"),"EX","Executive Level/ Director")</f>
        <v>Junior Level/ Mid</v>
      </c>
      <c r="D219" s="14" t="str">
        <f>SUBSTITUTE(SUBSTITUTE(SUBSTITUTE(SUBSTITUTE(ds_salaries!D219,"PT","Part Time"),"FT","Full Time"),"CT","Contract"),"FL","Freelance")</f>
        <v>Full Time</v>
      </c>
      <c r="E219" s="13" t="s">
        <v>13</v>
      </c>
      <c r="F219" s="13">
        <v>76760</v>
      </c>
      <c r="G219" s="13" t="s">
        <v>14</v>
      </c>
      <c r="H219" s="13">
        <v>90734</v>
      </c>
      <c r="I219" s="13" t="s">
        <v>15</v>
      </c>
      <c r="J219" s="13">
        <v>50</v>
      </c>
      <c r="K219" s="13" t="s">
        <v>15</v>
      </c>
      <c r="L219" s="19" t="str">
        <f>SUBSTITUTE(SUBSTITUTE(SUBSTITUTE(ds_salaries!L219,"L","Large"),"S","Small"),"M","Medium")</f>
        <v>Large</v>
      </c>
      <c r="M219" s="14" t="str">
        <f>IF(Table22[[#This Row],[Remote Ratio]]=0,"No remote",IF(Table22[[#This Row],[Remote Ratio]]=50,"Partially remote","Fully Remote"))</f>
        <v>Partially remote</v>
      </c>
    </row>
    <row r="220" spans="1:13" hidden="1" x14ac:dyDescent="0.25">
      <c r="A220" s="17">
        <v>218</v>
      </c>
      <c r="B220" s="14">
        <v>2021</v>
      </c>
      <c r="C220" s="13" t="str">
        <f>SUBSTITUTE(SUBSTITUTE(SUBSTITUTE(SUBSTITUTE(ds_salaries!C220,"MI","Junior Level/ Mid"),"EN","Entry Level"),"SE","Senior Level/ Intermediate"),"EX","Executive Level/ Director")</f>
        <v>Junior Level/ Mid</v>
      </c>
      <c r="D220" s="14" t="str">
        <f>SUBSTITUTE(SUBSTITUTE(SUBSTITUTE(SUBSTITUTE(ds_salaries!D220,"PT","Part Time"),"FT","Full Time"),"CT","Contract"),"FL","Freelance")</f>
        <v>Full Time</v>
      </c>
      <c r="E220" s="14" t="s">
        <v>28</v>
      </c>
      <c r="F220" s="14">
        <v>75000</v>
      </c>
      <c r="G220" s="14" t="s">
        <v>14</v>
      </c>
      <c r="H220" s="14">
        <v>88654</v>
      </c>
      <c r="I220" s="14" t="s">
        <v>102</v>
      </c>
      <c r="J220" s="14">
        <v>100</v>
      </c>
      <c r="K220" s="14" t="s">
        <v>102</v>
      </c>
      <c r="L220" s="19" t="str">
        <f>SUBSTITUTE(SUBSTITUTE(SUBSTITUTE(ds_salaries!L220,"L","Large"),"S","Small"),"M","Medium")</f>
        <v>Medium</v>
      </c>
      <c r="M220" s="14" t="str">
        <f>IF(Table22[[#This Row],[Remote Ratio]]=0,"No remote",IF(Table22[[#This Row],[Remote Ratio]]=50,"Partially remote","Fully Remote"))</f>
        <v>Fully Remote</v>
      </c>
    </row>
    <row r="221" spans="1:13" hidden="1" x14ac:dyDescent="0.25">
      <c r="A221" s="18">
        <v>219</v>
      </c>
      <c r="B221" s="13">
        <v>2021</v>
      </c>
      <c r="C221" s="13" t="str">
        <f>SUBSTITUTE(SUBSTITUTE(SUBSTITUTE(SUBSTITUTE(ds_salaries!C221,"MI","Junior Level/ Mid"),"EN","Entry Level"),"SE","Senior Level/ Intermediate"),"EX","Executive Level/ Director")</f>
        <v>Senior Level/ Intermediate</v>
      </c>
      <c r="D221" s="14" t="str">
        <f>SUBSTITUTE(SUBSTITUTE(SUBSTITUTE(SUBSTITUTE(ds_salaries!D221,"PT","Part Time"),"FT","Full Time"),"CT","Contract"),"FL","Freelance")</f>
        <v>Full Time</v>
      </c>
      <c r="E221" s="13" t="s">
        <v>105</v>
      </c>
      <c r="F221" s="13">
        <v>140000</v>
      </c>
      <c r="G221" s="13" t="s">
        <v>19</v>
      </c>
      <c r="H221" s="13">
        <v>140000</v>
      </c>
      <c r="I221" s="13" t="s">
        <v>29</v>
      </c>
      <c r="J221" s="13">
        <v>100</v>
      </c>
      <c r="K221" s="13" t="s">
        <v>29</v>
      </c>
      <c r="L221" s="19" t="str">
        <f>SUBSTITUTE(SUBSTITUTE(SUBSTITUTE(ds_salaries!L221,"L","Large"),"S","Small"),"M","Medium")</f>
        <v>Large</v>
      </c>
      <c r="M221" s="14" t="str">
        <f>IF(Table22[[#This Row],[Remote Ratio]]=0,"No remote",IF(Table22[[#This Row],[Remote Ratio]]=50,"Partially remote","Fully Remote"))</f>
        <v>Fully Remote</v>
      </c>
    </row>
    <row r="222" spans="1:13" hidden="1" x14ac:dyDescent="0.25">
      <c r="A222" s="17">
        <v>220</v>
      </c>
      <c r="B222" s="14">
        <v>2021</v>
      </c>
      <c r="C222" s="13" t="str">
        <f>SUBSTITUTE(SUBSTITUTE(SUBSTITUTE(SUBSTITUTE(ds_salaries!C222,"MI","Junior Level/ Mid"),"EN","Entry Level"),"SE","Senior Level/ Intermediate"),"EX","Executive Level/ Director")</f>
        <v>Junior Level/ Mid</v>
      </c>
      <c r="D222" s="14" t="str">
        <f>SUBSTITUTE(SUBSTITUTE(SUBSTITUTE(SUBSTITUTE(ds_salaries!D222,"PT","Part Time"),"FT","Full Time"),"CT","Contract"),"FL","Freelance")</f>
        <v>Full Time</v>
      </c>
      <c r="E222" s="14" t="s">
        <v>28</v>
      </c>
      <c r="F222" s="14">
        <v>180000</v>
      </c>
      <c r="G222" s="14" t="s">
        <v>85</v>
      </c>
      <c r="H222" s="14">
        <v>46597</v>
      </c>
      <c r="I222" s="14" t="s">
        <v>45</v>
      </c>
      <c r="J222" s="14">
        <v>100</v>
      </c>
      <c r="K222" s="14" t="s">
        <v>45</v>
      </c>
      <c r="L222" s="19" t="str">
        <f>SUBSTITUTE(SUBSTITUTE(SUBSTITUTE(ds_salaries!L222,"L","Large"),"S","Small"),"M","Medium")</f>
        <v>Large</v>
      </c>
      <c r="M222" s="14" t="str">
        <f>IF(Table22[[#This Row],[Remote Ratio]]=0,"No remote",IF(Table22[[#This Row],[Remote Ratio]]=50,"Partially remote","Fully Remote"))</f>
        <v>Fully Remote</v>
      </c>
    </row>
    <row r="223" spans="1:13" x14ac:dyDescent="0.25">
      <c r="A223" s="18">
        <v>221</v>
      </c>
      <c r="B223" s="13">
        <v>2021</v>
      </c>
      <c r="C223" s="13" t="str">
        <f>SUBSTITUTE(SUBSTITUTE(SUBSTITUTE(SUBSTITUTE(ds_salaries!C223,"MI","Junior Level/ Mid"),"EN","Entry Level"),"SE","Senior Level/ Intermediate"),"EX","Executive Level/ Director")</f>
        <v>Junior Level/ Mid</v>
      </c>
      <c r="D223" s="14" t="str">
        <f>SUBSTITUTE(SUBSTITUTE(SUBSTITUTE(SUBSTITUTE(ds_salaries!D223,"PT","Part Time"),"FT","Full Time"),"CT","Contract"),"FL","Freelance")</f>
        <v>Full Time</v>
      </c>
      <c r="E223" s="13" t="s">
        <v>13</v>
      </c>
      <c r="F223" s="13">
        <v>85000</v>
      </c>
      <c r="G223" s="13" t="s">
        <v>23</v>
      </c>
      <c r="H223" s="13">
        <v>116914</v>
      </c>
      <c r="I223" s="13" t="s">
        <v>24</v>
      </c>
      <c r="J223" s="13">
        <v>50</v>
      </c>
      <c r="K223" s="13" t="s">
        <v>24</v>
      </c>
      <c r="L223" s="19" t="str">
        <f>SUBSTITUTE(SUBSTITUTE(SUBSTITUTE(ds_salaries!L223,"L","Large"),"S","Small"),"M","Medium")</f>
        <v>Large</v>
      </c>
      <c r="M223" s="14" t="str">
        <f>IF(Table22[[#This Row],[Remote Ratio]]=0,"No remote",IF(Table22[[#This Row],[Remote Ratio]]=50,"Partially remote","Fully Remote"))</f>
        <v>Partially remote</v>
      </c>
    </row>
    <row r="224" spans="1:13" hidden="1" x14ac:dyDescent="0.25">
      <c r="A224" s="17">
        <v>222</v>
      </c>
      <c r="B224" s="14">
        <v>2021</v>
      </c>
      <c r="C224" s="13" t="str">
        <f>SUBSTITUTE(SUBSTITUTE(SUBSTITUTE(SUBSTITUTE(ds_salaries!C224,"MI","Junior Level/ Mid"),"EN","Entry Level"),"SE","Senior Level/ Intermediate"),"EX","Executive Level/ Director")</f>
        <v>Junior Level/ Mid</v>
      </c>
      <c r="D224" s="14" t="str">
        <f>SUBSTITUTE(SUBSTITUTE(SUBSTITUTE(SUBSTITUTE(ds_salaries!D224,"PT","Part Time"),"FT","Full Time"),"CT","Contract"),"FL","Freelance")</f>
        <v>Full Time</v>
      </c>
      <c r="E224" s="14" t="s">
        <v>13</v>
      </c>
      <c r="F224" s="14">
        <v>2500000</v>
      </c>
      <c r="G224" s="14" t="s">
        <v>39</v>
      </c>
      <c r="H224" s="14">
        <v>33808</v>
      </c>
      <c r="I224" s="14" t="s">
        <v>40</v>
      </c>
      <c r="J224" s="14">
        <v>0</v>
      </c>
      <c r="K224" s="14" t="s">
        <v>40</v>
      </c>
      <c r="L224" s="19" t="str">
        <f>SUBSTITUTE(SUBSTITUTE(SUBSTITUTE(ds_salaries!L224,"L","Large"),"S","Small"),"M","Medium")</f>
        <v>Medium</v>
      </c>
      <c r="M224" s="14" t="str">
        <f>IF(Table22[[#This Row],[Remote Ratio]]=0,"No remote",IF(Table22[[#This Row],[Remote Ratio]]=50,"Partially remote","Fully Remote"))</f>
        <v>No remote</v>
      </c>
    </row>
    <row r="225" spans="1:13" x14ac:dyDescent="0.25">
      <c r="A225" s="18">
        <v>223</v>
      </c>
      <c r="B225" s="13">
        <v>2021</v>
      </c>
      <c r="C225" s="13" t="str">
        <f>SUBSTITUTE(SUBSTITUTE(SUBSTITUTE(SUBSTITUTE(ds_salaries!C225,"MI","Junior Level/ Mid"),"EN","Entry Level"),"SE","Senior Level/ Intermediate"),"EX","Executive Level/ Director")</f>
        <v>Junior Level/ Mid</v>
      </c>
      <c r="D225" s="14" t="str">
        <f>SUBSTITUTE(SUBSTITUTE(SUBSTITUTE(SUBSTITUTE(ds_salaries!D225,"PT","Part Time"),"FT","Full Time"),"CT","Contract"),"FL","Freelance")</f>
        <v>Full Time</v>
      </c>
      <c r="E225" s="13" t="s">
        <v>13</v>
      </c>
      <c r="F225" s="13">
        <v>40900</v>
      </c>
      <c r="G225" s="13" t="s">
        <v>23</v>
      </c>
      <c r="H225" s="13">
        <v>56256</v>
      </c>
      <c r="I225" s="13" t="s">
        <v>24</v>
      </c>
      <c r="J225" s="13">
        <v>50</v>
      </c>
      <c r="K225" s="13" t="s">
        <v>24</v>
      </c>
      <c r="L225" s="19" t="str">
        <f>SUBSTITUTE(SUBSTITUTE(SUBSTITUTE(ds_salaries!L225,"L","Large"),"S","Small"),"M","Medium")</f>
        <v>Large</v>
      </c>
      <c r="M225" s="14" t="str">
        <f>IF(Table22[[#This Row],[Remote Ratio]]=0,"No remote",IF(Table22[[#This Row],[Remote Ratio]]=50,"Partially remote","Fully Remote"))</f>
        <v>Partially remote</v>
      </c>
    </row>
    <row r="226" spans="1:13" hidden="1" x14ac:dyDescent="0.25">
      <c r="A226" s="17">
        <v>224</v>
      </c>
      <c r="B226" s="14">
        <v>2021</v>
      </c>
      <c r="C226" s="13" t="str">
        <f>SUBSTITUTE(SUBSTITUTE(SUBSTITUTE(SUBSTITUTE(ds_salaries!C226,"MI","Junior Level/ Mid"),"EN","Entry Level"),"SE","Senior Level/ Intermediate"),"EX","Executive Level/ Director")</f>
        <v>Senior Level/ Intermediate</v>
      </c>
      <c r="D226" s="14" t="str">
        <f>SUBSTITUTE(SUBSTITUTE(SUBSTITUTE(SUBSTITUTE(ds_salaries!D226,"PT","Part Time"),"FT","Full Time"),"CT","Contract"),"FL","Freelance")</f>
        <v>Full Time</v>
      </c>
      <c r="E226" s="14" t="s">
        <v>18</v>
      </c>
      <c r="F226" s="14">
        <v>225000</v>
      </c>
      <c r="G226" s="14" t="s">
        <v>19</v>
      </c>
      <c r="H226" s="14">
        <v>225000</v>
      </c>
      <c r="I226" s="14" t="s">
        <v>29</v>
      </c>
      <c r="J226" s="14">
        <v>100</v>
      </c>
      <c r="K226" s="14" t="s">
        <v>62</v>
      </c>
      <c r="L226" s="19" t="str">
        <f>SUBSTITUTE(SUBSTITUTE(SUBSTITUTE(ds_salaries!L226,"L","Large"),"S","Small"),"M","Medium")</f>
        <v>Large</v>
      </c>
      <c r="M226" s="14" t="str">
        <f>IF(Table22[[#This Row],[Remote Ratio]]=0,"No remote",IF(Table22[[#This Row],[Remote Ratio]]=50,"Partially remote","Fully Remote"))</f>
        <v>Fully Remote</v>
      </c>
    </row>
    <row r="227" spans="1:13" hidden="1" x14ac:dyDescent="0.25">
      <c r="A227" s="18">
        <v>225</v>
      </c>
      <c r="B227" s="13">
        <v>2021</v>
      </c>
      <c r="C227" s="13" t="str">
        <f>SUBSTITUTE(SUBSTITUTE(SUBSTITUTE(SUBSTITUTE(ds_salaries!C227,"MI","Junior Level/ Mid"),"EN","Entry Level"),"SE","Senior Level/ Intermediate"),"EX","Executive Level/ Director")</f>
        <v>Executive Level/ Director</v>
      </c>
      <c r="D227" s="14" t="str">
        <f>SUBSTITUTE(SUBSTITUTE(SUBSTITUTE(SUBSTITUTE(ds_salaries!D227,"PT","Part Time"),"FT","Full Time"),"CT","Contract"),"FL","Freelance")</f>
        <v>Contract</v>
      </c>
      <c r="E227" s="13" t="s">
        <v>76</v>
      </c>
      <c r="F227" s="13">
        <v>416000</v>
      </c>
      <c r="G227" s="13" t="s">
        <v>19</v>
      </c>
      <c r="H227" s="13">
        <v>416000</v>
      </c>
      <c r="I227" s="13" t="s">
        <v>29</v>
      </c>
      <c r="J227" s="13">
        <v>100</v>
      </c>
      <c r="K227" s="13" t="s">
        <v>29</v>
      </c>
      <c r="L227" s="19" t="str">
        <f>SUBSTITUTE(SUBSTITUTE(SUBSTITUTE(ds_salaries!L227,"L","Large"),"S","Small"),"M","Medium")</f>
        <v>Small</v>
      </c>
      <c r="M227" s="14" t="str">
        <f>IF(Table22[[#This Row],[Remote Ratio]]=0,"No remote",IF(Table22[[#This Row],[Remote Ratio]]=50,"Partially remote","Fully Remote"))</f>
        <v>Fully Remote</v>
      </c>
    </row>
    <row r="228" spans="1:13" hidden="1" x14ac:dyDescent="0.25">
      <c r="A228" s="17">
        <v>226</v>
      </c>
      <c r="B228" s="14">
        <v>2021</v>
      </c>
      <c r="C228" s="13" t="str">
        <f>SUBSTITUTE(SUBSTITUTE(SUBSTITUTE(SUBSTITUTE(ds_salaries!C228,"MI","Junior Level/ Mid"),"EN","Entry Level"),"SE","Senior Level/ Intermediate"),"EX","Executive Level/ Director")</f>
        <v>Senior Level/ Intermediate</v>
      </c>
      <c r="D228" s="14" t="str">
        <f>SUBSTITUTE(SUBSTITUTE(SUBSTITUTE(SUBSTITUTE(ds_salaries!D228,"PT","Part Time"),"FT","Full Time"),"CT","Contract"),"FL","Freelance")</f>
        <v>Full Time</v>
      </c>
      <c r="E228" s="14" t="s">
        <v>13</v>
      </c>
      <c r="F228" s="14">
        <v>110000</v>
      </c>
      <c r="G228" s="14" t="s">
        <v>61</v>
      </c>
      <c r="H228" s="14">
        <v>87738</v>
      </c>
      <c r="I228" s="14" t="s">
        <v>62</v>
      </c>
      <c r="J228" s="14">
        <v>100</v>
      </c>
      <c r="K228" s="14" t="s">
        <v>62</v>
      </c>
      <c r="L228" s="19" t="str">
        <f>SUBSTITUTE(SUBSTITUTE(SUBSTITUTE(ds_salaries!L228,"L","Large"),"S","Small"),"M","Medium")</f>
        <v>Small</v>
      </c>
      <c r="M228" s="14" t="str">
        <f>IF(Table22[[#This Row],[Remote Ratio]]=0,"No remote",IF(Table22[[#This Row],[Remote Ratio]]=50,"Partially remote","Fully Remote"))</f>
        <v>Fully Remote</v>
      </c>
    </row>
    <row r="229" spans="1:13" x14ac:dyDescent="0.25">
      <c r="A229" s="18">
        <v>227</v>
      </c>
      <c r="B229" s="13">
        <v>2021</v>
      </c>
      <c r="C229" s="13" t="str">
        <f>SUBSTITUTE(SUBSTITUTE(SUBSTITUTE(SUBSTITUTE(ds_salaries!C229,"MI","Junior Level/ Mid"),"EN","Entry Level"),"SE","Senior Level/ Intermediate"),"EX","Executive Level/ Director")</f>
        <v>Junior Level/ Mid</v>
      </c>
      <c r="D229" s="14" t="str">
        <f>SUBSTITUTE(SUBSTITUTE(SUBSTITUTE(SUBSTITUTE(ds_salaries!D229,"PT","Part Time"),"FT","Full Time"),"CT","Contract"),"FL","Freelance")</f>
        <v>Full Time</v>
      </c>
      <c r="E229" s="13" t="s">
        <v>13</v>
      </c>
      <c r="F229" s="13">
        <v>75000</v>
      </c>
      <c r="G229" s="13" t="s">
        <v>14</v>
      </c>
      <c r="H229" s="13">
        <v>88654</v>
      </c>
      <c r="I229" s="13" t="s">
        <v>15</v>
      </c>
      <c r="J229" s="13">
        <v>50</v>
      </c>
      <c r="K229" s="13" t="s">
        <v>15</v>
      </c>
      <c r="L229" s="19" t="str">
        <f>SUBSTITUTE(SUBSTITUTE(SUBSTITUTE(ds_salaries!L229,"L","Large"),"S","Small"),"M","Medium")</f>
        <v>Large</v>
      </c>
      <c r="M229" s="14" t="str">
        <f>IF(Table22[[#This Row],[Remote Ratio]]=0,"No remote",IF(Table22[[#This Row],[Remote Ratio]]=50,"Partially remote","Fully Remote"))</f>
        <v>Partially remote</v>
      </c>
    </row>
    <row r="230" spans="1:13" hidden="1" x14ac:dyDescent="0.25">
      <c r="A230" s="17">
        <v>228</v>
      </c>
      <c r="B230" s="14">
        <v>2021</v>
      </c>
      <c r="C230" s="13" t="str">
        <f>SUBSTITUTE(SUBSTITUTE(SUBSTITUTE(SUBSTITUTE(ds_salaries!C230,"MI","Junior Level/ Mid"),"EN","Entry Level"),"SE","Senior Level/ Intermediate"),"EX","Executive Level/ Director")</f>
        <v>Senior Level/ Intermediate</v>
      </c>
      <c r="D230" s="14" t="str">
        <f>SUBSTITUTE(SUBSTITUTE(SUBSTITUTE(SUBSTITUTE(ds_salaries!D230,"PT","Part Time"),"FT","Full Time"),"CT","Contract"),"FL","Freelance")</f>
        <v>Full Time</v>
      </c>
      <c r="E230" s="14" t="s">
        <v>13</v>
      </c>
      <c r="F230" s="14">
        <v>135000</v>
      </c>
      <c r="G230" s="14" t="s">
        <v>19</v>
      </c>
      <c r="H230" s="14">
        <v>135000</v>
      </c>
      <c r="I230" s="14" t="s">
        <v>29</v>
      </c>
      <c r="J230" s="14">
        <v>0</v>
      </c>
      <c r="K230" s="14" t="s">
        <v>29</v>
      </c>
      <c r="L230" s="19" t="str">
        <f>SUBSTITUTE(SUBSTITUTE(SUBSTITUTE(ds_salaries!L230,"L","Large"),"S","Small"),"M","Medium")</f>
        <v>Large</v>
      </c>
      <c r="M230" s="14" t="str">
        <f>IF(Table22[[#This Row],[Remote Ratio]]=0,"No remote",IF(Table22[[#This Row],[Remote Ratio]]=50,"Partially remote","Fully Remote"))</f>
        <v>No remote</v>
      </c>
    </row>
    <row r="231" spans="1:13" hidden="1" x14ac:dyDescent="0.25">
      <c r="A231" s="18">
        <v>229</v>
      </c>
      <c r="B231" s="13">
        <v>2021</v>
      </c>
      <c r="C231" s="13" t="str">
        <f>SUBSTITUTE(SUBSTITUTE(SUBSTITUTE(SUBSTITUTE(ds_salaries!C231,"MI","Junior Level/ Mid"),"EN","Entry Level"),"SE","Senior Level/ Intermediate"),"EX","Executive Level/ Director")</f>
        <v>Senior Level/ Intermediate</v>
      </c>
      <c r="D231" s="14" t="str">
        <f>SUBSTITUTE(SUBSTITUTE(SUBSTITUTE(SUBSTITUTE(ds_salaries!D231,"PT","Part Time"),"FT","Full Time"),"CT","Contract"),"FL","Freelance")</f>
        <v>Full Time</v>
      </c>
      <c r="E231" s="13" t="s">
        <v>31</v>
      </c>
      <c r="F231" s="13">
        <v>90000</v>
      </c>
      <c r="G231" s="13" t="s">
        <v>61</v>
      </c>
      <c r="H231" s="13">
        <v>71786</v>
      </c>
      <c r="I231" s="13" t="s">
        <v>62</v>
      </c>
      <c r="J231" s="13">
        <v>100</v>
      </c>
      <c r="K231" s="13" t="s">
        <v>62</v>
      </c>
      <c r="L231" s="19" t="str">
        <f>SUBSTITUTE(SUBSTITUTE(SUBSTITUTE(ds_salaries!L231,"L","Large"),"S","Small"),"M","Medium")</f>
        <v>Medium</v>
      </c>
      <c r="M231" s="14" t="str">
        <f>IF(Table22[[#This Row],[Remote Ratio]]=0,"No remote",IF(Table22[[#This Row],[Remote Ratio]]=50,"Partially remote","Fully Remote"))</f>
        <v>Fully Remote</v>
      </c>
    </row>
    <row r="232" spans="1:13" hidden="1" x14ac:dyDescent="0.25">
      <c r="A232" s="17">
        <v>230</v>
      </c>
      <c r="B232" s="14">
        <v>2021</v>
      </c>
      <c r="C232" s="13" t="str">
        <f>SUBSTITUTE(SUBSTITUTE(SUBSTITUTE(SUBSTITUTE(ds_salaries!C232,"MI","Junior Level/ Mid"),"EN","Entry Level"),"SE","Senior Level/ Intermediate"),"EX","Executive Level/ Director")</f>
        <v>Entry Level</v>
      </c>
      <c r="D232" s="14" t="str">
        <f>SUBSTITUTE(SUBSTITUTE(SUBSTITUTE(SUBSTITUTE(ds_salaries!D232,"PT","Part Time"),"FT","Full Time"),"CT","Contract"),"FL","Freelance")</f>
        <v>Full Time</v>
      </c>
      <c r="E232" s="14" t="s">
        <v>22</v>
      </c>
      <c r="F232" s="14">
        <v>1200000</v>
      </c>
      <c r="G232" s="14" t="s">
        <v>39</v>
      </c>
      <c r="H232" s="14">
        <v>16228</v>
      </c>
      <c r="I232" s="14" t="s">
        <v>40</v>
      </c>
      <c r="J232" s="14">
        <v>100</v>
      </c>
      <c r="K232" s="14" t="s">
        <v>40</v>
      </c>
      <c r="L232" s="19" t="str">
        <f>SUBSTITUTE(SUBSTITUTE(SUBSTITUTE(ds_salaries!L232,"L","Large"),"S","Small"),"M","Medium")</f>
        <v>Large</v>
      </c>
      <c r="M232" s="14" t="str">
        <f>IF(Table22[[#This Row],[Remote Ratio]]=0,"No remote",IF(Table22[[#This Row],[Remote Ratio]]=50,"Partially remote","Fully Remote"))</f>
        <v>Fully Remote</v>
      </c>
    </row>
    <row r="233" spans="1:13" hidden="1" x14ac:dyDescent="0.25">
      <c r="A233" s="18">
        <v>231</v>
      </c>
      <c r="B233" s="13">
        <v>2021</v>
      </c>
      <c r="C233" s="13" t="str">
        <f>SUBSTITUTE(SUBSTITUTE(SUBSTITUTE(SUBSTITUTE(ds_salaries!C233,"MI","Junior Level/ Mid"),"EN","Entry Level"),"SE","Senior Level/ Intermediate"),"EX","Executive Level/ Director")</f>
        <v>Senior Level/ Intermediate</v>
      </c>
      <c r="D233" s="14" t="str">
        <f>SUBSTITUTE(SUBSTITUTE(SUBSTITUTE(SUBSTITUTE(ds_salaries!D233,"PT","Part Time"),"FT","Full Time"),"CT","Contract"),"FL","Freelance")</f>
        <v>Full Time</v>
      </c>
      <c r="E233" s="13" t="s">
        <v>69</v>
      </c>
      <c r="F233" s="13">
        <v>256000</v>
      </c>
      <c r="G233" s="13" t="s">
        <v>19</v>
      </c>
      <c r="H233" s="13">
        <v>256000</v>
      </c>
      <c r="I233" s="13" t="s">
        <v>29</v>
      </c>
      <c r="J233" s="13">
        <v>100</v>
      </c>
      <c r="K233" s="13" t="s">
        <v>29</v>
      </c>
      <c r="L233" s="19" t="str">
        <f>SUBSTITUTE(SUBSTITUTE(SUBSTITUTE(ds_salaries!L233,"L","Large"),"S","Small"),"M","Medium")</f>
        <v>Small</v>
      </c>
      <c r="M233" s="14" t="str">
        <f>IF(Table22[[#This Row],[Remote Ratio]]=0,"No remote",IF(Table22[[#This Row],[Remote Ratio]]=50,"Partially remote","Fully Remote"))</f>
        <v>Fully Remote</v>
      </c>
    </row>
    <row r="234" spans="1:13" hidden="1" x14ac:dyDescent="0.25">
      <c r="A234" s="17">
        <v>232</v>
      </c>
      <c r="B234" s="14">
        <v>2021</v>
      </c>
      <c r="C234" s="13" t="str">
        <f>SUBSTITUTE(SUBSTITUTE(SUBSTITUTE(SUBSTITUTE(ds_salaries!C234,"MI","Junior Level/ Mid"),"EN","Entry Level"),"SE","Senior Level/ Intermediate"),"EX","Executive Level/ Director")</f>
        <v>Senior Level/ Intermediate</v>
      </c>
      <c r="D234" s="14" t="str">
        <f>SUBSTITUTE(SUBSTITUTE(SUBSTITUTE(SUBSTITUTE(ds_salaries!D234,"PT","Part Time"),"FT","Full Time"),"CT","Contract"),"FL","Freelance")</f>
        <v>Full Time</v>
      </c>
      <c r="E234" s="14" t="s">
        <v>94</v>
      </c>
      <c r="F234" s="14">
        <v>200000</v>
      </c>
      <c r="G234" s="14" t="s">
        <v>19</v>
      </c>
      <c r="H234" s="14">
        <v>200000</v>
      </c>
      <c r="I234" s="14" t="s">
        <v>29</v>
      </c>
      <c r="J234" s="14">
        <v>100</v>
      </c>
      <c r="K234" s="14" t="s">
        <v>29</v>
      </c>
      <c r="L234" s="19" t="str">
        <f>SUBSTITUTE(SUBSTITUTE(SUBSTITUTE(ds_salaries!L234,"L","Large"),"S","Small"),"M","Medium")</f>
        <v>Large</v>
      </c>
      <c r="M234" s="14" t="str">
        <f>IF(Table22[[#This Row],[Remote Ratio]]=0,"No remote",IF(Table22[[#This Row],[Remote Ratio]]=50,"Partially remote","Fully Remote"))</f>
        <v>Fully Remote</v>
      </c>
    </row>
    <row r="235" spans="1:13" hidden="1" x14ac:dyDescent="0.25">
      <c r="A235" s="18">
        <v>233</v>
      </c>
      <c r="B235" s="13">
        <v>2021</v>
      </c>
      <c r="C235" s="13" t="str">
        <f>SUBSTITUTE(SUBSTITUTE(SUBSTITUTE(SUBSTITUTE(ds_salaries!C235,"MI","Junior Level/ Mid"),"EN","Entry Level"),"SE","Senior Level/ Intermediate"),"EX","Executive Level/ Director")</f>
        <v>Senior Level/ Intermediate</v>
      </c>
      <c r="D235" s="14" t="str">
        <f>SUBSTITUTE(SUBSTITUTE(SUBSTITUTE(SUBSTITUTE(ds_salaries!D235,"PT","Part Time"),"FT","Full Time"),"CT","Contract"),"FL","Freelance")</f>
        <v>Full Time</v>
      </c>
      <c r="E235" s="13" t="s">
        <v>31</v>
      </c>
      <c r="F235" s="13">
        <v>200000</v>
      </c>
      <c r="G235" s="13" t="s">
        <v>19</v>
      </c>
      <c r="H235" s="13">
        <v>200000</v>
      </c>
      <c r="I235" s="13" t="s">
        <v>29</v>
      </c>
      <c r="J235" s="13">
        <v>100</v>
      </c>
      <c r="K235" s="13" t="s">
        <v>29</v>
      </c>
      <c r="L235" s="19" t="str">
        <f>SUBSTITUTE(SUBSTITUTE(SUBSTITUTE(ds_salaries!L235,"L","Large"),"S","Small"),"M","Medium")</f>
        <v>Large</v>
      </c>
      <c r="M235" s="14" t="str">
        <f>IF(Table22[[#This Row],[Remote Ratio]]=0,"No remote",IF(Table22[[#This Row],[Remote Ratio]]=50,"Partially remote","Fully Remote"))</f>
        <v>Fully Remote</v>
      </c>
    </row>
    <row r="236" spans="1:13" hidden="1" x14ac:dyDescent="0.25">
      <c r="A236" s="17">
        <v>234</v>
      </c>
      <c r="B236" s="14">
        <v>2021</v>
      </c>
      <c r="C236" s="13" t="str">
        <f>SUBSTITUTE(SUBSTITUTE(SUBSTITUTE(SUBSTITUTE(ds_salaries!C236,"MI","Junior Level/ Mid"),"EN","Entry Level"),"SE","Senior Level/ Intermediate"),"EX","Executive Level/ Director")</f>
        <v>Junior Level/ Mid</v>
      </c>
      <c r="D236" s="14" t="str">
        <f>SUBSTITUTE(SUBSTITUTE(SUBSTITUTE(SUBSTITUTE(ds_salaries!D236,"PT","Part Time"),"FT","Full Time"),"CT","Contract"),"FL","Freelance")</f>
        <v>Full Time</v>
      </c>
      <c r="E236" s="14" t="s">
        <v>109</v>
      </c>
      <c r="F236" s="14">
        <v>180000</v>
      </c>
      <c r="G236" s="14" t="s">
        <v>19</v>
      </c>
      <c r="H236" s="14">
        <v>180000</v>
      </c>
      <c r="I236" s="14" t="s">
        <v>29</v>
      </c>
      <c r="J236" s="14">
        <v>100</v>
      </c>
      <c r="K236" s="14" t="s">
        <v>29</v>
      </c>
      <c r="L236" s="19" t="str">
        <f>SUBSTITUTE(SUBSTITUTE(SUBSTITUTE(ds_salaries!L236,"L","Large"),"S","Small"),"M","Medium")</f>
        <v>Large</v>
      </c>
      <c r="M236" s="14" t="str">
        <f>IF(Table22[[#This Row],[Remote Ratio]]=0,"No remote",IF(Table22[[#This Row],[Remote Ratio]]=50,"Partially remote","Fully Remote"))</f>
        <v>Fully Remote</v>
      </c>
    </row>
    <row r="237" spans="1:13" hidden="1" x14ac:dyDescent="0.25">
      <c r="A237" s="18">
        <v>235</v>
      </c>
      <c r="B237" s="13">
        <v>2021</v>
      </c>
      <c r="C237" s="13" t="str">
        <f>SUBSTITUTE(SUBSTITUTE(SUBSTITUTE(SUBSTITUTE(ds_salaries!C237,"MI","Junior Level/ Mid"),"EN","Entry Level"),"SE","Senior Level/ Intermediate"),"EX","Executive Level/ Director")</f>
        <v>Junior Level/ Mid</v>
      </c>
      <c r="D237" s="14" t="str">
        <f>SUBSTITUTE(SUBSTITUTE(SUBSTITUTE(SUBSTITUTE(ds_salaries!D237,"PT","Part Time"),"FT","Full Time"),"CT","Contract"),"FL","Freelance")</f>
        <v>Full Time</v>
      </c>
      <c r="E237" s="13" t="s">
        <v>106</v>
      </c>
      <c r="F237" s="13">
        <v>110000</v>
      </c>
      <c r="G237" s="13" t="s">
        <v>19</v>
      </c>
      <c r="H237" s="13">
        <v>110000</v>
      </c>
      <c r="I237" s="13" t="s">
        <v>29</v>
      </c>
      <c r="J237" s="13">
        <v>0</v>
      </c>
      <c r="K237" s="13" t="s">
        <v>29</v>
      </c>
      <c r="L237" s="19" t="str">
        <f>SUBSTITUTE(SUBSTITUTE(SUBSTITUTE(ds_salaries!L237,"L","Large"),"S","Small"),"M","Medium")</f>
        <v>Small</v>
      </c>
      <c r="M237" s="14" t="str">
        <f>IF(Table22[[#This Row],[Remote Ratio]]=0,"No remote",IF(Table22[[#This Row],[Remote Ratio]]=50,"Partially remote","Fully Remote"))</f>
        <v>No remote</v>
      </c>
    </row>
    <row r="238" spans="1:13" hidden="1" x14ac:dyDescent="0.25">
      <c r="A238" s="17">
        <v>236</v>
      </c>
      <c r="B238" s="14">
        <v>2021</v>
      </c>
      <c r="C238" s="13" t="str">
        <f>SUBSTITUTE(SUBSTITUTE(SUBSTITUTE(SUBSTITUTE(ds_salaries!C238,"MI","Junior Level/ Mid"),"EN","Entry Level"),"SE","Senior Level/ Intermediate"),"EX","Executive Level/ Director")</f>
        <v>Junior Level/ Mid</v>
      </c>
      <c r="D238" s="14" t="str">
        <f>SUBSTITUTE(SUBSTITUTE(SUBSTITUTE(SUBSTITUTE(ds_salaries!D238,"PT","Part Time"),"FT","Full Time"),"CT","Contract"),"FL","Freelance")</f>
        <v>Full Time</v>
      </c>
      <c r="E238" s="14" t="s">
        <v>55</v>
      </c>
      <c r="F238" s="14">
        <v>80000</v>
      </c>
      <c r="G238" s="14" t="s">
        <v>61</v>
      </c>
      <c r="H238" s="14">
        <v>63810</v>
      </c>
      <c r="I238" s="14" t="s">
        <v>62</v>
      </c>
      <c r="J238" s="14">
        <v>100</v>
      </c>
      <c r="K238" s="14" t="s">
        <v>62</v>
      </c>
      <c r="L238" s="19" t="str">
        <f>SUBSTITUTE(SUBSTITUTE(SUBSTITUTE(ds_salaries!L238,"L","Large"),"S","Small"),"M","Medium")</f>
        <v>Medium</v>
      </c>
      <c r="M238" s="14" t="str">
        <f>IF(Table22[[#This Row],[Remote Ratio]]=0,"No remote",IF(Table22[[#This Row],[Remote Ratio]]=50,"Partially remote","Fully Remote"))</f>
        <v>Fully Remote</v>
      </c>
    </row>
    <row r="239" spans="1:13" hidden="1" x14ac:dyDescent="0.25">
      <c r="A239" s="18">
        <v>237</v>
      </c>
      <c r="B239" s="13">
        <v>2021</v>
      </c>
      <c r="C239" s="13" t="str">
        <f>SUBSTITUTE(SUBSTITUTE(SUBSTITUTE(SUBSTITUTE(ds_salaries!C239,"MI","Junior Level/ Mid"),"EN","Entry Level"),"SE","Senior Level/ Intermediate"),"EX","Executive Level/ Director")</f>
        <v>Junior Level/ Mid</v>
      </c>
      <c r="D239" s="14" t="str">
        <f>SUBSTITUTE(SUBSTITUTE(SUBSTITUTE(SUBSTITUTE(ds_salaries!D239,"PT","Part Time"),"FT","Full Time"),"CT","Contract"),"FL","Freelance")</f>
        <v>Full Time</v>
      </c>
      <c r="E239" s="13" t="s">
        <v>13</v>
      </c>
      <c r="F239" s="13">
        <v>39600</v>
      </c>
      <c r="G239" s="13" t="s">
        <v>14</v>
      </c>
      <c r="H239" s="13">
        <v>46809</v>
      </c>
      <c r="I239" s="13" t="s">
        <v>67</v>
      </c>
      <c r="J239" s="13">
        <v>100</v>
      </c>
      <c r="K239" s="13" t="s">
        <v>67</v>
      </c>
      <c r="L239" s="19" t="str">
        <f>SUBSTITUTE(SUBSTITUTE(SUBSTITUTE(ds_salaries!L239,"L","Large"),"S","Small"),"M","Medium")</f>
        <v>Medium</v>
      </c>
      <c r="M239" s="14" t="str">
        <f>IF(Table22[[#This Row],[Remote Ratio]]=0,"No remote",IF(Table22[[#This Row],[Remote Ratio]]=50,"Partially remote","Fully Remote"))</f>
        <v>Fully Remote</v>
      </c>
    </row>
    <row r="240" spans="1:13" hidden="1" x14ac:dyDescent="0.25">
      <c r="A240" s="17">
        <v>238</v>
      </c>
      <c r="B240" s="14">
        <v>2021</v>
      </c>
      <c r="C240" s="13" t="str">
        <f>SUBSTITUTE(SUBSTITUTE(SUBSTITUTE(SUBSTITUTE(ds_salaries!C240,"MI","Junior Level/ Mid"),"EN","Entry Level"),"SE","Senior Level/ Intermediate"),"EX","Executive Level/ Director")</f>
        <v>Entry Level</v>
      </c>
      <c r="D240" s="14" t="str">
        <f>SUBSTITUTE(SUBSTITUTE(SUBSTITUTE(SUBSTITUTE(ds_salaries!D240,"PT","Part Time"),"FT","Full Time"),"CT","Contract"),"FL","Freelance")</f>
        <v>Full Time</v>
      </c>
      <c r="E240" s="14" t="s">
        <v>13</v>
      </c>
      <c r="F240" s="14">
        <v>4000</v>
      </c>
      <c r="G240" s="14" t="s">
        <v>19</v>
      </c>
      <c r="H240" s="14">
        <v>4000</v>
      </c>
      <c r="I240" s="14" t="s">
        <v>101</v>
      </c>
      <c r="J240" s="14">
        <v>0</v>
      </c>
      <c r="K240" s="14" t="s">
        <v>101</v>
      </c>
      <c r="L240" s="19" t="str">
        <f>SUBSTITUTE(SUBSTITUTE(SUBSTITUTE(ds_salaries!L240,"L","Large"),"S","Small"),"M","Medium")</f>
        <v>Medium</v>
      </c>
      <c r="M240" s="14" t="str">
        <f>IF(Table22[[#This Row],[Remote Ratio]]=0,"No remote",IF(Table22[[#This Row],[Remote Ratio]]=50,"Partially remote","Fully Remote"))</f>
        <v>No remote</v>
      </c>
    </row>
    <row r="241" spans="1:13" x14ac:dyDescent="0.25">
      <c r="A241" s="18">
        <v>239</v>
      </c>
      <c r="B241" s="13">
        <v>2021</v>
      </c>
      <c r="C241" s="13" t="str">
        <f>SUBSTITUTE(SUBSTITUTE(SUBSTITUTE(SUBSTITUTE(ds_salaries!C241,"MI","Junior Level/ Mid"),"EN","Entry Level"),"SE","Senior Level/ Intermediate"),"EX","Executive Level/ Director")</f>
        <v>Entry Level</v>
      </c>
      <c r="D241" s="14" t="str">
        <f>SUBSTITUTE(SUBSTITUTE(SUBSTITUTE(SUBSTITUTE(ds_salaries!D241,"PT","Part Time"),"FT","Full Time"),"CT","Contract"),"FL","Freelance")</f>
        <v>Full Time</v>
      </c>
      <c r="E241" s="13" t="s">
        <v>43</v>
      </c>
      <c r="F241" s="13">
        <v>1600000</v>
      </c>
      <c r="G241" s="13" t="s">
        <v>39</v>
      </c>
      <c r="H241" s="13">
        <v>21637</v>
      </c>
      <c r="I241" s="13" t="s">
        <v>40</v>
      </c>
      <c r="J241" s="13">
        <v>50</v>
      </c>
      <c r="K241" s="13" t="s">
        <v>40</v>
      </c>
      <c r="L241" s="19" t="str">
        <f>SUBSTITUTE(SUBSTITUTE(SUBSTITUTE(ds_salaries!L241,"L","Large"),"S","Small"),"M","Medium")</f>
        <v>Medium</v>
      </c>
      <c r="M241" s="14" t="str">
        <f>IF(Table22[[#This Row],[Remote Ratio]]=0,"No remote",IF(Table22[[#This Row],[Remote Ratio]]=50,"Partially remote","Fully Remote"))</f>
        <v>Partially remote</v>
      </c>
    </row>
    <row r="242" spans="1:13" hidden="1" x14ac:dyDescent="0.25">
      <c r="A242" s="17">
        <v>240</v>
      </c>
      <c r="B242" s="14">
        <v>2021</v>
      </c>
      <c r="C242" s="13" t="str">
        <f>SUBSTITUTE(SUBSTITUTE(SUBSTITUTE(SUBSTITUTE(ds_salaries!C242,"MI","Junior Level/ Mid"),"EN","Entry Level"),"SE","Senior Level/ Intermediate"),"EX","Executive Level/ Director")</f>
        <v>Senior Level/ Intermediate</v>
      </c>
      <c r="D242" s="14" t="str">
        <f>SUBSTITUTE(SUBSTITUTE(SUBSTITUTE(SUBSTITUTE(ds_salaries!D242,"PT","Part Time"),"FT","Full Time"),"CT","Contract"),"FL","Freelance")</f>
        <v>Full Time</v>
      </c>
      <c r="E242" s="14" t="s">
        <v>13</v>
      </c>
      <c r="F242" s="14">
        <v>130000</v>
      </c>
      <c r="G242" s="14" t="s">
        <v>61</v>
      </c>
      <c r="H242" s="14">
        <v>103691</v>
      </c>
      <c r="I242" s="14" t="s">
        <v>62</v>
      </c>
      <c r="J242" s="14">
        <v>100</v>
      </c>
      <c r="K242" s="14" t="s">
        <v>62</v>
      </c>
      <c r="L242" s="19" t="str">
        <f>SUBSTITUTE(SUBSTITUTE(SUBSTITUTE(ds_salaries!L242,"L","Large"),"S","Small"),"M","Medium")</f>
        <v>Large</v>
      </c>
      <c r="M242" s="14" t="str">
        <f>IF(Table22[[#This Row],[Remote Ratio]]=0,"No remote",IF(Table22[[#This Row],[Remote Ratio]]=50,"Partially remote","Fully Remote"))</f>
        <v>Fully Remote</v>
      </c>
    </row>
    <row r="243" spans="1:13" hidden="1" x14ac:dyDescent="0.25">
      <c r="A243" s="18">
        <v>241</v>
      </c>
      <c r="B243" s="13">
        <v>2021</v>
      </c>
      <c r="C243" s="13" t="str">
        <f>SUBSTITUTE(SUBSTITUTE(SUBSTITUTE(SUBSTITUTE(ds_salaries!C243,"MI","Junior Level/ Mid"),"EN","Entry Level"),"SE","Senior Level/ Intermediate"),"EX","Executive Level/ Director")</f>
        <v>Junior Level/ Mid</v>
      </c>
      <c r="D243" s="14" t="str">
        <f>SUBSTITUTE(SUBSTITUTE(SUBSTITUTE(SUBSTITUTE(ds_salaries!D243,"PT","Part Time"),"FT","Full Time"),"CT","Contract"),"FL","Freelance")</f>
        <v>Full Time</v>
      </c>
      <c r="E243" s="13" t="s">
        <v>31</v>
      </c>
      <c r="F243" s="13">
        <v>80000</v>
      </c>
      <c r="G243" s="13" t="s">
        <v>19</v>
      </c>
      <c r="H243" s="13">
        <v>80000</v>
      </c>
      <c r="I243" s="13" t="s">
        <v>29</v>
      </c>
      <c r="J243" s="13">
        <v>100</v>
      </c>
      <c r="K243" s="13" t="s">
        <v>29</v>
      </c>
      <c r="L243" s="19" t="str">
        <f>SUBSTITUTE(SUBSTITUTE(SUBSTITUTE(ds_salaries!L243,"L","Large"),"S","Small"),"M","Medium")</f>
        <v>Large</v>
      </c>
      <c r="M243" s="14" t="str">
        <f>IF(Table22[[#This Row],[Remote Ratio]]=0,"No remote",IF(Table22[[#This Row],[Remote Ratio]]=50,"Partially remote","Fully Remote"))</f>
        <v>Fully Remote</v>
      </c>
    </row>
    <row r="244" spans="1:13" hidden="1" x14ac:dyDescent="0.25">
      <c r="A244" s="17">
        <v>242</v>
      </c>
      <c r="B244" s="14">
        <v>2021</v>
      </c>
      <c r="C244" s="13" t="str">
        <f>SUBSTITUTE(SUBSTITUTE(SUBSTITUTE(SUBSTITUTE(ds_salaries!C244,"MI","Junior Level/ Mid"),"EN","Entry Level"),"SE","Senior Level/ Intermediate"),"EX","Executive Level/ Director")</f>
        <v>Junior Level/ Mid</v>
      </c>
      <c r="D244" s="14" t="str">
        <f>SUBSTITUTE(SUBSTITUTE(SUBSTITUTE(SUBSTITUTE(ds_salaries!D244,"PT","Part Time"),"FT","Full Time"),"CT","Contract"),"FL","Freelance")</f>
        <v>Full Time</v>
      </c>
      <c r="E244" s="14" t="s">
        <v>43</v>
      </c>
      <c r="F244" s="14">
        <v>110000</v>
      </c>
      <c r="G244" s="14" t="s">
        <v>19</v>
      </c>
      <c r="H244" s="14">
        <v>110000</v>
      </c>
      <c r="I244" s="14" t="s">
        <v>29</v>
      </c>
      <c r="J244" s="14">
        <v>100</v>
      </c>
      <c r="K244" s="14" t="s">
        <v>29</v>
      </c>
      <c r="L244" s="19" t="str">
        <f>SUBSTITUTE(SUBSTITUTE(SUBSTITUTE(ds_salaries!L244,"L","Large"),"S","Small"),"M","Medium")</f>
        <v>Large</v>
      </c>
      <c r="M244" s="14" t="str">
        <f>IF(Table22[[#This Row],[Remote Ratio]]=0,"No remote",IF(Table22[[#This Row],[Remote Ratio]]=50,"Partially remote","Fully Remote"))</f>
        <v>Fully Remote</v>
      </c>
    </row>
    <row r="245" spans="1:13" hidden="1" x14ac:dyDescent="0.25">
      <c r="A245" s="18">
        <v>243</v>
      </c>
      <c r="B245" s="13">
        <v>2021</v>
      </c>
      <c r="C245" s="13" t="str">
        <f>SUBSTITUTE(SUBSTITUTE(SUBSTITUTE(SUBSTITUTE(ds_salaries!C245,"MI","Junior Level/ Mid"),"EN","Entry Level"),"SE","Senior Level/ Intermediate"),"EX","Executive Level/ Director")</f>
        <v>Senior Level/ Intermediate</v>
      </c>
      <c r="D245" s="14" t="str">
        <f>SUBSTITUTE(SUBSTITUTE(SUBSTITUTE(SUBSTITUTE(ds_salaries!D245,"PT","Part Time"),"FT","Full Time"),"CT","Contract"),"FL","Freelance")</f>
        <v>Full Time</v>
      </c>
      <c r="E245" s="13" t="s">
        <v>13</v>
      </c>
      <c r="F245" s="13">
        <v>165000</v>
      </c>
      <c r="G245" s="13" t="s">
        <v>19</v>
      </c>
      <c r="H245" s="13">
        <v>165000</v>
      </c>
      <c r="I245" s="13" t="s">
        <v>29</v>
      </c>
      <c r="J245" s="13">
        <v>100</v>
      </c>
      <c r="K245" s="13" t="s">
        <v>29</v>
      </c>
      <c r="L245" s="19" t="str">
        <f>SUBSTITUTE(SUBSTITUTE(SUBSTITUTE(ds_salaries!L245,"L","Large"),"S","Small"),"M","Medium")</f>
        <v>Large</v>
      </c>
      <c r="M245" s="14" t="str">
        <f>IF(Table22[[#This Row],[Remote Ratio]]=0,"No remote",IF(Table22[[#This Row],[Remote Ratio]]=50,"Partially remote","Fully Remote"))</f>
        <v>Fully Remote</v>
      </c>
    </row>
    <row r="246" spans="1:13" hidden="1" x14ac:dyDescent="0.25">
      <c r="A246" s="17">
        <v>244</v>
      </c>
      <c r="B246" s="14">
        <v>2021</v>
      </c>
      <c r="C246" s="13" t="str">
        <f>SUBSTITUTE(SUBSTITUTE(SUBSTITUTE(SUBSTITUTE(ds_salaries!C246,"MI","Junior Level/ Mid"),"EN","Entry Level"),"SE","Senior Level/ Intermediate"),"EX","Executive Level/ Director")</f>
        <v>Entry Level</v>
      </c>
      <c r="D246" s="14" t="str">
        <f>SUBSTITUTE(SUBSTITUTE(SUBSTITUTE(SUBSTITUTE(ds_salaries!D246,"PT","Part Time"),"FT","Full Time"),"CT","Contract"),"FL","Freelance")</f>
        <v>Full Time</v>
      </c>
      <c r="E246" s="14" t="s">
        <v>70</v>
      </c>
      <c r="F246" s="14">
        <v>1335000</v>
      </c>
      <c r="G246" s="14" t="s">
        <v>39</v>
      </c>
      <c r="H246" s="14">
        <v>18053</v>
      </c>
      <c r="I246" s="14" t="s">
        <v>40</v>
      </c>
      <c r="J246" s="14">
        <v>100</v>
      </c>
      <c r="K246" s="14" t="s">
        <v>121</v>
      </c>
      <c r="L246" s="19" t="str">
        <f>SUBSTITUTE(SUBSTITUTE(SUBSTITUTE(ds_salaries!L246,"L","Large"),"S","Small"),"M","Medium")</f>
        <v>Small</v>
      </c>
      <c r="M246" s="14" t="str">
        <f>IF(Table22[[#This Row],[Remote Ratio]]=0,"No remote",IF(Table22[[#This Row],[Remote Ratio]]=50,"Partially remote","Fully Remote"))</f>
        <v>Fully Remote</v>
      </c>
    </row>
    <row r="247" spans="1:13" x14ac:dyDescent="0.25">
      <c r="A247" s="18">
        <v>245</v>
      </c>
      <c r="B247" s="13">
        <v>2021</v>
      </c>
      <c r="C247" s="13" t="str">
        <f>SUBSTITUTE(SUBSTITUTE(SUBSTITUTE(SUBSTITUTE(ds_salaries!C247,"MI","Junior Level/ Mid"),"EN","Entry Level"),"SE","Senior Level/ Intermediate"),"EX","Executive Level/ Director")</f>
        <v>Junior Level/ Mid</v>
      </c>
      <c r="D247" s="14" t="str">
        <f>SUBSTITUTE(SUBSTITUTE(SUBSTITUTE(SUBSTITUTE(ds_salaries!D247,"PT","Part Time"),"FT","Full Time"),"CT","Contract"),"FL","Freelance")</f>
        <v>Full Time</v>
      </c>
      <c r="E247" s="13" t="s">
        <v>43</v>
      </c>
      <c r="F247" s="13">
        <v>52500</v>
      </c>
      <c r="G247" s="13" t="s">
        <v>23</v>
      </c>
      <c r="H247" s="13">
        <v>72212</v>
      </c>
      <c r="I247" s="13" t="s">
        <v>24</v>
      </c>
      <c r="J247" s="13">
        <v>50</v>
      </c>
      <c r="K247" s="13" t="s">
        <v>24</v>
      </c>
      <c r="L247" s="19" t="str">
        <f>SUBSTITUTE(SUBSTITUTE(SUBSTITUTE(ds_salaries!L247,"L","Large"),"S","Small"),"M","Medium")</f>
        <v>Large</v>
      </c>
      <c r="M247" s="14" t="str">
        <f>IF(Table22[[#This Row],[Remote Ratio]]=0,"No remote",IF(Table22[[#This Row],[Remote Ratio]]=50,"Partially remote","Fully Remote"))</f>
        <v>Partially remote</v>
      </c>
    </row>
    <row r="248" spans="1:13" x14ac:dyDescent="0.25">
      <c r="A248" s="17">
        <v>246</v>
      </c>
      <c r="B248" s="14">
        <v>2021</v>
      </c>
      <c r="C248" s="13" t="str">
        <f>SUBSTITUTE(SUBSTITUTE(SUBSTITUTE(SUBSTITUTE(ds_salaries!C248,"MI","Junior Level/ Mid"),"EN","Entry Level"),"SE","Senior Level/ Intermediate"),"EX","Executive Level/ Director")</f>
        <v>Entry Level</v>
      </c>
      <c r="D248" s="14" t="str">
        <f>SUBSTITUTE(SUBSTITUTE(SUBSTITUTE(SUBSTITUTE(ds_salaries!D248,"PT","Part Time"),"FT","Full Time"),"CT","Contract"),"FL","Freelance")</f>
        <v>Full Time</v>
      </c>
      <c r="E248" s="14" t="s">
        <v>13</v>
      </c>
      <c r="F248" s="14">
        <v>31000</v>
      </c>
      <c r="G248" s="14" t="s">
        <v>14</v>
      </c>
      <c r="H248" s="14">
        <v>36643</v>
      </c>
      <c r="I248" s="14" t="s">
        <v>38</v>
      </c>
      <c r="J248" s="14">
        <v>50</v>
      </c>
      <c r="K248" s="14" t="s">
        <v>38</v>
      </c>
      <c r="L248" s="19" t="str">
        <f>SUBSTITUTE(SUBSTITUTE(SUBSTITUTE(ds_salaries!L248,"L","Large"),"S","Small"),"M","Medium")</f>
        <v>Large</v>
      </c>
      <c r="M248" s="14" t="str">
        <f>IF(Table22[[#This Row],[Remote Ratio]]=0,"No remote",IF(Table22[[#This Row],[Remote Ratio]]=50,"Partially remote","Fully Remote"))</f>
        <v>Partially remote</v>
      </c>
    </row>
    <row r="249" spans="1:13" hidden="1" x14ac:dyDescent="0.25">
      <c r="A249" s="18">
        <v>247</v>
      </c>
      <c r="B249" s="13">
        <v>2021</v>
      </c>
      <c r="C249" s="13" t="str">
        <f>SUBSTITUTE(SUBSTITUTE(SUBSTITUTE(SUBSTITUTE(ds_salaries!C249,"MI","Junior Level/ Mid"),"EN","Entry Level"),"SE","Senior Level/ Intermediate"),"EX","Executive Level/ Director")</f>
        <v>Junior Level/ Mid</v>
      </c>
      <c r="D249" s="14" t="str">
        <f>SUBSTITUTE(SUBSTITUTE(SUBSTITUTE(SUBSTITUTE(ds_salaries!D249,"PT","Part Time"),"FT","Full Time"),"CT","Contract"),"FL","Freelance")</f>
        <v>Full Time</v>
      </c>
      <c r="E249" s="13" t="s">
        <v>43</v>
      </c>
      <c r="F249" s="13">
        <v>108000</v>
      </c>
      <c r="G249" s="13" t="s">
        <v>122</v>
      </c>
      <c r="H249" s="13">
        <v>12103</v>
      </c>
      <c r="I249" s="13" t="s">
        <v>123</v>
      </c>
      <c r="J249" s="13">
        <v>0</v>
      </c>
      <c r="K249" s="13" t="s">
        <v>123</v>
      </c>
      <c r="L249" s="19" t="str">
        <f>SUBSTITUTE(SUBSTITUTE(SUBSTITUTE(ds_salaries!L249,"L","Large"),"S","Small"),"M","Medium")</f>
        <v>Medium</v>
      </c>
      <c r="M249" s="14" t="str">
        <f>IF(Table22[[#This Row],[Remote Ratio]]=0,"No remote",IF(Table22[[#This Row],[Remote Ratio]]=50,"Partially remote","Fully Remote"))</f>
        <v>No remote</v>
      </c>
    </row>
    <row r="250" spans="1:13" x14ac:dyDescent="0.25">
      <c r="A250" s="17">
        <v>248</v>
      </c>
      <c r="B250" s="14">
        <v>2021</v>
      </c>
      <c r="C250" s="13" t="str">
        <f>SUBSTITUTE(SUBSTITUTE(SUBSTITUTE(SUBSTITUTE(ds_salaries!C250,"MI","Junior Level/ Mid"),"EN","Entry Level"),"SE","Senior Level/ Intermediate"),"EX","Executive Level/ Director")</f>
        <v>Senior Level/ Intermediate</v>
      </c>
      <c r="D250" s="14" t="str">
        <f>SUBSTITUTE(SUBSTITUTE(SUBSTITUTE(SUBSTITUTE(ds_salaries!D250,"PT","Part Time"),"FT","Full Time"),"CT","Contract"),"FL","Freelance")</f>
        <v>Full Time</v>
      </c>
      <c r="E250" s="14" t="s">
        <v>43</v>
      </c>
      <c r="F250" s="14">
        <v>70000</v>
      </c>
      <c r="G250" s="14" t="s">
        <v>23</v>
      </c>
      <c r="H250" s="14">
        <v>96282</v>
      </c>
      <c r="I250" s="14" t="s">
        <v>24</v>
      </c>
      <c r="J250" s="14">
        <v>50</v>
      </c>
      <c r="K250" s="14" t="s">
        <v>24</v>
      </c>
      <c r="L250" s="19" t="str">
        <f>SUBSTITUTE(SUBSTITUTE(SUBSTITUTE(ds_salaries!L250,"L","Large"),"S","Small"),"M","Medium")</f>
        <v>Large</v>
      </c>
      <c r="M250" s="14" t="str">
        <f>IF(Table22[[#This Row],[Remote Ratio]]=0,"No remote",IF(Table22[[#This Row],[Remote Ratio]]=50,"Partially remote","Fully Remote"))</f>
        <v>Partially remote</v>
      </c>
    </row>
    <row r="251" spans="1:13" hidden="1" x14ac:dyDescent="0.25">
      <c r="A251" s="18">
        <v>249</v>
      </c>
      <c r="B251" s="13">
        <v>2021</v>
      </c>
      <c r="C251" s="13" t="str">
        <f>SUBSTITUTE(SUBSTITUTE(SUBSTITUTE(SUBSTITUTE(ds_salaries!C251,"MI","Junior Level/ Mid"),"EN","Entry Level"),"SE","Senior Level/ Intermediate"),"EX","Executive Level/ Director")</f>
        <v>Senior Level/ Intermediate</v>
      </c>
      <c r="D251" s="14" t="str">
        <f>SUBSTITUTE(SUBSTITUTE(SUBSTITUTE(SUBSTITUTE(ds_salaries!D251,"PT","Part Time"),"FT","Full Time"),"CT","Contract"),"FL","Freelance")</f>
        <v>Full Time</v>
      </c>
      <c r="E251" s="13" t="s">
        <v>124</v>
      </c>
      <c r="F251" s="13">
        <v>170000</v>
      </c>
      <c r="G251" s="13" t="s">
        <v>19</v>
      </c>
      <c r="H251" s="13">
        <v>170000</v>
      </c>
      <c r="I251" s="13" t="s">
        <v>29</v>
      </c>
      <c r="J251" s="13">
        <v>100</v>
      </c>
      <c r="K251" s="13" t="s">
        <v>29</v>
      </c>
      <c r="L251" s="19" t="str">
        <f>SUBSTITUTE(SUBSTITUTE(SUBSTITUTE(ds_salaries!L251,"L","Large"),"S","Small"),"M","Medium")</f>
        <v>Medium</v>
      </c>
      <c r="M251" s="14" t="str">
        <f>IF(Table22[[#This Row],[Remote Ratio]]=0,"No remote",IF(Table22[[#This Row],[Remote Ratio]]=50,"Partially remote","Fully Remote"))</f>
        <v>Fully Remote</v>
      </c>
    </row>
    <row r="252" spans="1:13" x14ac:dyDescent="0.25">
      <c r="A252" s="17">
        <v>250</v>
      </c>
      <c r="B252" s="14">
        <v>2021</v>
      </c>
      <c r="C252" s="13" t="str">
        <f>SUBSTITUTE(SUBSTITUTE(SUBSTITUTE(SUBSTITUTE(ds_salaries!C252,"MI","Junior Level/ Mid"),"EN","Entry Level"),"SE","Senior Level/ Intermediate"),"EX","Executive Level/ Director")</f>
        <v>Junior Level/ Mid</v>
      </c>
      <c r="D252" s="14" t="str">
        <f>SUBSTITUTE(SUBSTITUTE(SUBSTITUTE(SUBSTITUTE(ds_salaries!D252,"PT","Part Time"),"FT","Full Time"),"CT","Contract"),"FL","Freelance")</f>
        <v>Full Time</v>
      </c>
      <c r="E252" s="14" t="s">
        <v>13</v>
      </c>
      <c r="F252" s="14">
        <v>115000</v>
      </c>
      <c r="G252" s="14" t="s">
        <v>19</v>
      </c>
      <c r="H252" s="14">
        <v>115000</v>
      </c>
      <c r="I252" s="14" t="s">
        <v>29</v>
      </c>
      <c r="J252" s="14">
        <v>50</v>
      </c>
      <c r="K252" s="14" t="s">
        <v>29</v>
      </c>
      <c r="L252" s="19" t="str">
        <f>SUBSTITUTE(SUBSTITUTE(SUBSTITUTE(ds_salaries!L252,"L","Large"),"S","Small"),"M","Medium")</f>
        <v>Large</v>
      </c>
      <c r="M252" s="14" t="str">
        <f>IF(Table22[[#This Row],[Remote Ratio]]=0,"No remote",IF(Table22[[#This Row],[Remote Ratio]]=50,"Partially remote","Fully Remote"))</f>
        <v>Partially remote</v>
      </c>
    </row>
    <row r="253" spans="1:13" hidden="1" x14ac:dyDescent="0.25">
      <c r="A253" s="18">
        <v>251</v>
      </c>
      <c r="B253" s="13">
        <v>2021</v>
      </c>
      <c r="C253" s="13" t="str">
        <f>SUBSTITUTE(SUBSTITUTE(SUBSTITUTE(SUBSTITUTE(ds_salaries!C253,"MI","Junior Level/ Mid"),"EN","Entry Level"),"SE","Senior Level/ Intermediate"),"EX","Executive Level/ Director")</f>
        <v>Entry Level</v>
      </c>
      <c r="D253" s="14" t="str">
        <f>SUBSTITUTE(SUBSTITUTE(SUBSTITUTE(SUBSTITUTE(ds_salaries!D253,"PT","Part Time"),"FT","Full Time"),"CT","Contract"),"FL","Freelance")</f>
        <v>Full Time</v>
      </c>
      <c r="E253" s="13" t="s">
        <v>13</v>
      </c>
      <c r="F253" s="13">
        <v>90000</v>
      </c>
      <c r="G253" s="13" t="s">
        <v>19</v>
      </c>
      <c r="H253" s="13">
        <v>90000</v>
      </c>
      <c r="I253" s="13" t="s">
        <v>29</v>
      </c>
      <c r="J253" s="13">
        <v>100</v>
      </c>
      <c r="K253" s="13" t="s">
        <v>29</v>
      </c>
      <c r="L253" s="19" t="str">
        <f>SUBSTITUTE(SUBSTITUTE(SUBSTITUTE(ds_salaries!L253,"L","Large"),"S","Small"),"M","Medium")</f>
        <v>Small</v>
      </c>
      <c r="M253" s="14" t="str">
        <f>IF(Table22[[#This Row],[Remote Ratio]]=0,"No remote",IF(Table22[[#This Row],[Remote Ratio]]=50,"Partially remote","Fully Remote"))</f>
        <v>Fully Remote</v>
      </c>
    </row>
    <row r="254" spans="1:13" hidden="1" x14ac:dyDescent="0.25">
      <c r="A254" s="17">
        <v>252</v>
      </c>
      <c r="B254" s="14">
        <v>2021</v>
      </c>
      <c r="C254" s="13" t="str">
        <f>SUBSTITUTE(SUBSTITUTE(SUBSTITUTE(SUBSTITUTE(ds_salaries!C254,"MI","Junior Level/ Mid"),"EN","Entry Level"),"SE","Senior Level/ Intermediate"),"EX","Executive Level/ Director")</f>
        <v>Executive Level/ Director</v>
      </c>
      <c r="D254" s="14" t="str">
        <f>SUBSTITUTE(SUBSTITUTE(SUBSTITUTE(SUBSTITUTE(ds_salaries!D254,"PT","Part Time"),"FT","Full Time"),"CT","Contract"),"FL","Freelance")</f>
        <v>Full Time</v>
      </c>
      <c r="E254" s="14" t="s">
        <v>97</v>
      </c>
      <c r="F254" s="14">
        <v>600000</v>
      </c>
      <c r="G254" s="14" t="s">
        <v>19</v>
      </c>
      <c r="H254" s="14">
        <v>600000</v>
      </c>
      <c r="I254" s="14" t="s">
        <v>29</v>
      </c>
      <c r="J254" s="14">
        <v>100</v>
      </c>
      <c r="K254" s="14" t="s">
        <v>29</v>
      </c>
      <c r="L254" s="19" t="str">
        <f>SUBSTITUTE(SUBSTITUTE(SUBSTITUTE(ds_salaries!L254,"L","Large"),"S","Small"),"M","Medium")</f>
        <v>Large</v>
      </c>
      <c r="M254" s="14" t="str">
        <f>IF(Table22[[#This Row],[Remote Ratio]]=0,"No remote",IF(Table22[[#This Row],[Remote Ratio]]=50,"Partially remote","Fully Remote"))</f>
        <v>Fully Remote</v>
      </c>
    </row>
    <row r="255" spans="1:13" hidden="1" x14ac:dyDescent="0.25">
      <c r="A255" s="18">
        <v>253</v>
      </c>
      <c r="B255" s="13">
        <v>2021</v>
      </c>
      <c r="C255" s="13" t="str">
        <f>SUBSTITUTE(SUBSTITUTE(SUBSTITUTE(SUBSTITUTE(ds_salaries!C255,"MI","Junior Level/ Mid"),"EN","Entry Level"),"SE","Senior Level/ Intermediate"),"EX","Executive Level/ Director")</f>
        <v>Entry Level</v>
      </c>
      <c r="D255" s="14" t="str">
        <f>SUBSTITUTE(SUBSTITUTE(SUBSTITUTE(SUBSTITUTE(ds_salaries!D255,"PT","Part Time"),"FT","Full Time"),"CT","Contract"),"FL","Freelance")</f>
        <v>Full Time</v>
      </c>
      <c r="E255" s="13" t="s">
        <v>13</v>
      </c>
      <c r="F255" s="13">
        <v>2100000</v>
      </c>
      <c r="G255" s="13" t="s">
        <v>39</v>
      </c>
      <c r="H255" s="13">
        <v>28399</v>
      </c>
      <c r="I255" s="13" t="s">
        <v>40</v>
      </c>
      <c r="J255" s="13">
        <v>100</v>
      </c>
      <c r="K255" s="13" t="s">
        <v>40</v>
      </c>
      <c r="L255" s="19" t="str">
        <f>SUBSTITUTE(SUBSTITUTE(SUBSTITUTE(ds_salaries!L255,"L","Large"),"S","Small"),"M","Medium")</f>
        <v>Medium</v>
      </c>
      <c r="M255" s="14" t="str">
        <f>IF(Table22[[#This Row],[Remote Ratio]]=0,"No remote",IF(Table22[[#This Row],[Remote Ratio]]=50,"Partially remote","Fully Remote"))</f>
        <v>Fully Remote</v>
      </c>
    </row>
    <row r="256" spans="1:13" hidden="1" x14ac:dyDescent="0.25">
      <c r="A256" s="17">
        <v>254</v>
      </c>
      <c r="B256" s="14">
        <v>2021</v>
      </c>
      <c r="C256" s="13" t="str">
        <f>SUBSTITUTE(SUBSTITUTE(SUBSTITUTE(SUBSTITUTE(ds_salaries!C256,"MI","Junior Level/ Mid"),"EN","Entry Level"),"SE","Senior Level/ Intermediate"),"EX","Executive Level/ Director")</f>
        <v>Junior Level/ Mid</v>
      </c>
      <c r="D256" s="14" t="str">
        <f>SUBSTITUTE(SUBSTITUTE(SUBSTITUTE(SUBSTITUTE(ds_salaries!D256,"PT","Part Time"),"FT","Full Time"),"CT","Contract"),"FL","Freelance")</f>
        <v>Full Time</v>
      </c>
      <c r="E256" s="14" t="s">
        <v>31</v>
      </c>
      <c r="F256" s="14">
        <v>93000</v>
      </c>
      <c r="G256" s="14" t="s">
        <v>19</v>
      </c>
      <c r="H256" s="14">
        <v>93000</v>
      </c>
      <c r="I256" s="14" t="s">
        <v>29</v>
      </c>
      <c r="J256" s="14">
        <v>100</v>
      </c>
      <c r="K256" s="14" t="s">
        <v>29</v>
      </c>
      <c r="L256" s="19" t="str">
        <f>SUBSTITUTE(SUBSTITUTE(SUBSTITUTE(ds_salaries!L256,"L","Large"),"S","Small"),"M","Medium")</f>
        <v>Large</v>
      </c>
      <c r="M256" s="14" t="str">
        <f>IF(Table22[[#This Row],[Remote Ratio]]=0,"No remote",IF(Table22[[#This Row],[Remote Ratio]]=50,"Partially remote","Fully Remote"))</f>
        <v>Fully Remote</v>
      </c>
    </row>
    <row r="257" spans="1:13" x14ac:dyDescent="0.25">
      <c r="A257" s="18">
        <v>255</v>
      </c>
      <c r="B257" s="13">
        <v>2021</v>
      </c>
      <c r="C257" s="13" t="str">
        <f>SUBSTITUTE(SUBSTITUTE(SUBSTITUTE(SUBSTITUTE(ds_salaries!C257,"MI","Junior Level/ Mid"),"EN","Entry Level"),"SE","Senior Level/ Intermediate"),"EX","Executive Level/ Director")</f>
        <v>Senior Level/ Intermediate</v>
      </c>
      <c r="D257" s="14" t="str">
        <f>SUBSTITUTE(SUBSTITUTE(SUBSTITUTE(SUBSTITUTE(ds_salaries!D257,"PT","Part Time"),"FT","Full Time"),"CT","Contract"),"FL","Freelance")</f>
        <v>Full Time</v>
      </c>
      <c r="E257" s="13" t="s">
        <v>125</v>
      </c>
      <c r="F257" s="13">
        <v>125000</v>
      </c>
      <c r="G257" s="13" t="s">
        <v>61</v>
      </c>
      <c r="H257" s="13">
        <v>99703</v>
      </c>
      <c r="I257" s="13" t="s">
        <v>62</v>
      </c>
      <c r="J257" s="13">
        <v>50</v>
      </c>
      <c r="K257" s="13" t="s">
        <v>62</v>
      </c>
      <c r="L257" s="19" t="str">
        <f>SUBSTITUTE(SUBSTITUTE(SUBSTITUTE(ds_salaries!L257,"L","Large"),"S","Small"),"M","Medium")</f>
        <v>Medium</v>
      </c>
      <c r="M257" s="14" t="str">
        <f>IF(Table22[[#This Row],[Remote Ratio]]=0,"No remote",IF(Table22[[#This Row],[Remote Ratio]]=50,"Partially remote","Fully Remote"))</f>
        <v>Partially remote</v>
      </c>
    </row>
    <row r="258" spans="1:13" hidden="1" x14ac:dyDescent="0.25">
      <c r="A258" s="17">
        <v>256</v>
      </c>
      <c r="B258" s="14">
        <v>2021</v>
      </c>
      <c r="C258" s="13" t="str">
        <f>SUBSTITUTE(SUBSTITUTE(SUBSTITUTE(SUBSTITUTE(ds_salaries!C258,"MI","Junior Level/ Mid"),"EN","Entry Level"),"SE","Senior Level/ Intermediate"),"EX","Executive Level/ Director")</f>
        <v>Junior Level/ Mid</v>
      </c>
      <c r="D258" s="14" t="str">
        <f>SUBSTITUTE(SUBSTITUTE(SUBSTITUTE(SUBSTITUTE(ds_salaries!D258,"PT","Part Time"),"FT","Full Time"),"CT","Contract"),"FL","Freelance")</f>
        <v>Full Time</v>
      </c>
      <c r="E258" s="14" t="s">
        <v>43</v>
      </c>
      <c r="F258" s="14">
        <v>200000</v>
      </c>
      <c r="G258" s="14" t="s">
        <v>19</v>
      </c>
      <c r="H258" s="14">
        <v>200000</v>
      </c>
      <c r="I258" s="14" t="s">
        <v>29</v>
      </c>
      <c r="J258" s="14">
        <v>100</v>
      </c>
      <c r="K258" s="14" t="s">
        <v>29</v>
      </c>
      <c r="L258" s="19" t="str">
        <f>SUBSTITUTE(SUBSTITUTE(SUBSTITUTE(ds_salaries!L258,"L","Large"),"S","Small"),"M","Medium")</f>
        <v>Large</v>
      </c>
      <c r="M258" s="14" t="str">
        <f>IF(Table22[[#This Row],[Remote Ratio]]=0,"No remote",IF(Table22[[#This Row],[Remote Ratio]]=50,"Partially remote","Fully Remote"))</f>
        <v>Fully Remote</v>
      </c>
    </row>
    <row r="259" spans="1:13" hidden="1" x14ac:dyDescent="0.25">
      <c r="A259" s="18">
        <v>257</v>
      </c>
      <c r="B259" s="13">
        <v>2021</v>
      </c>
      <c r="C259" s="13" t="str">
        <f>SUBSTITUTE(SUBSTITUTE(SUBSTITUTE(SUBSTITUTE(ds_salaries!C259,"MI","Junior Level/ Mid"),"EN","Entry Level"),"SE","Senior Level/ Intermediate"),"EX","Executive Level/ Director")</f>
        <v>Senior Level/ Intermediate</v>
      </c>
      <c r="D259" s="14" t="str">
        <f>SUBSTITUTE(SUBSTITUTE(SUBSTITUTE(SUBSTITUTE(ds_salaries!D259,"PT","Part Time"),"FT","Full Time"),"CT","Contract"),"FL","Freelance")</f>
        <v>Full Time</v>
      </c>
      <c r="E259" s="13" t="s">
        <v>76</v>
      </c>
      <c r="F259" s="13">
        <v>147000</v>
      </c>
      <c r="G259" s="13" t="s">
        <v>14</v>
      </c>
      <c r="H259" s="13">
        <v>173762</v>
      </c>
      <c r="I259" s="13" t="s">
        <v>15</v>
      </c>
      <c r="J259" s="13">
        <v>100</v>
      </c>
      <c r="K259" s="13" t="s">
        <v>15</v>
      </c>
      <c r="L259" s="19" t="str">
        <f>SUBSTITUTE(SUBSTITUTE(SUBSTITUTE(ds_salaries!L259,"L","Large"),"S","Small"),"M","Medium")</f>
        <v>Medium</v>
      </c>
      <c r="M259" s="14" t="str">
        <f>IF(Table22[[#This Row],[Remote Ratio]]=0,"No remote",IF(Table22[[#This Row],[Remote Ratio]]=50,"Partially remote","Fully Remote"))</f>
        <v>Fully Remote</v>
      </c>
    </row>
    <row r="260" spans="1:13" x14ac:dyDescent="0.25">
      <c r="A260" s="17">
        <v>258</v>
      </c>
      <c r="B260" s="14">
        <v>2021</v>
      </c>
      <c r="C260" s="13" t="str">
        <f>SUBSTITUTE(SUBSTITUTE(SUBSTITUTE(SUBSTITUTE(ds_salaries!C260,"MI","Junior Level/ Mid"),"EN","Entry Level"),"SE","Senior Level/ Intermediate"),"EX","Executive Level/ Director")</f>
        <v>Senior Level/ Intermediate</v>
      </c>
      <c r="D260" s="14" t="str">
        <f>SUBSTITUTE(SUBSTITUTE(SUBSTITUTE(SUBSTITUTE(ds_salaries!D260,"PT","Part Time"),"FT","Full Time"),"CT","Contract"),"FL","Freelance")</f>
        <v>Full Time</v>
      </c>
      <c r="E260" s="14" t="s">
        <v>28</v>
      </c>
      <c r="F260" s="14">
        <v>185000</v>
      </c>
      <c r="G260" s="14" t="s">
        <v>19</v>
      </c>
      <c r="H260" s="14">
        <v>185000</v>
      </c>
      <c r="I260" s="14" t="s">
        <v>29</v>
      </c>
      <c r="J260" s="14">
        <v>50</v>
      </c>
      <c r="K260" s="14" t="s">
        <v>29</v>
      </c>
      <c r="L260" s="19" t="str">
        <f>SUBSTITUTE(SUBSTITUTE(SUBSTITUTE(ds_salaries!L260,"L","Large"),"S","Small"),"M","Medium")</f>
        <v>Large</v>
      </c>
      <c r="M260" s="14" t="str">
        <f>IF(Table22[[#This Row],[Remote Ratio]]=0,"No remote",IF(Table22[[#This Row],[Remote Ratio]]=50,"Partially remote","Fully Remote"))</f>
        <v>Partially remote</v>
      </c>
    </row>
    <row r="261" spans="1:13" hidden="1" x14ac:dyDescent="0.25">
      <c r="A261" s="18">
        <v>259</v>
      </c>
      <c r="B261" s="13">
        <v>2021</v>
      </c>
      <c r="C261" s="13" t="str">
        <f>SUBSTITUTE(SUBSTITUTE(SUBSTITUTE(SUBSTITUTE(ds_salaries!C261,"MI","Junior Level/ Mid"),"EN","Entry Level"),"SE","Senior Level/ Intermediate"),"EX","Executive Level/ Director")</f>
        <v>Executive Level/ Director</v>
      </c>
      <c r="D261" s="14" t="str">
        <f>SUBSTITUTE(SUBSTITUTE(SUBSTITUTE(SUBSTITUTE(ds_salaries!D261,"PT","Part Time"),"FT","Full Time"),"CT","Contract"),"FL","Freelance")</f>
        <v>Full Time</v>
      </c>
      <c r="E261" s="13" t="s">
        <v>54</v>
      </c>
      <c r="F261" s="13">
        <v>120000</v>
      </c>
      <c r="G261" s="13" t="s">
        <v>14</v>
      </c>
      <c r="H261" s="13">
        <v>141846</v>
      </c>
      <c r="I261" s="13" t="s">
        <v>15</v>
      </c>
      <c r="J261" s="13">
        <v>0</v>
      </c>
      <c r="K261" s="13" t="s">
        <v>15</v>
      </c>
      <c r="L261" s="19" t="str">
        <f>SUBSTITUTE(SUBSTITUTE(SUBSTITUTE(ds_salaries!L261,"L","Large"),"S","Small"),"M","Medium")</f>
        <v>Large</v>
      </c>
      <c r="M261" s="14" t="str">
        <f>IF(Table22[[#This Row],[Remote Ratio]]=0,"No remote",IF(Table22[[#This Row],[Remote Ratio]]=50,"Partially remote","Fully Remote"))</f>
        <v>No remote</v>
      </c>
    </row>
    <row r="262" spans="1:13" x14ac:dyDescent="0.25">
      <c r="A262" s="17">
        <v>260</v>
      </c>
      <c r="B262" s="14">
        <v>2021</v>
      </c>
      <c r="C262" s="13" t="str">
        <f>SUBSTITUTE(SUBSTITUTE(SUBSTITUTE(SUBSTITUTE(ds_salaries!C262,"MI","Junior Level/ Mid"),"EN","Entry Level"),"SE","Senior Level/ Intermediate"),"EX","Executive Level/ Director")</f>
        <v>Junior Level/ Mid</v>
      </c>
      <c r="D262" s="14" t="str">
        <f>SUBSTITUTE(SUBSTITUTE(SUBSTITUTE(SUBSTITUTE(ds_salaries!D262,"PT","Part Time"),"FT","Full Time"),"CT","Contract"),"FL","Freelance")</f>
        <v>Full Time</v>
      </c>
      <c r="E262" s="14" t="s">
        <v>13</v>
      </c>
      <c r="F262" s="14">
        <v>130000</v>
      </c>
      <c r="G262" s="14" t="s">
        <v>19</v>
      </c>
      <c r="H262" s="14">
        <v>130000</v>
      </c>
      <c r="I262" s="14" t="s">
        <v>29</v>
      </c>
      <c r="J262" s="14">
        <v>50</v>
      </c>
      <c r="K262" s="14" t="s">
        <v>29</v>
      </c>
      <c r="L262" s="19" t="str">
        <f>SUBSTITUTE(SUBSTITUTE(SUBSTITUTE(ds_salaries!L262,"L","Large"),"S","Small"),"M","Medium")</f>
        <v>Large</v>
      </c>
      <c r="M262" s="14" t="str">
        <f>IF(Table22[[#This Row],[Remote Ratio]]=0,"No remote",IF(Table22[[#This Row],[Remote Ratio]]=50,"Partially remote","Fully Remote"))</f>
        <v>Partially remote</v>
      </c>
    </row>
    <row r="263" spans="1:13" x14ac:dyDescent="0.25">
      <c r="A263" s="18">
        <v>261</v>
      </c>
      <c r="B263" s="13">
        <v>2021</v>
      </c>
      <c r="C263" s="13" t="str">
        <f>SUBSTITUTE(SUBSTITUTE(SUBSTITUTE(SUBSTITUTE(ds_salaries!C263,"MI","Junior Level/ Mid"),"EN","Entry Level"),"SE","Senior Level/ Intermediate"),"EX","Executive Level/ Director")</f>
        <v>Senior Level/ Intermediate</v>
      </c>
      <c r="D263" s="14" t="str">
        <f>SUBSTITUTE(SUBSTITUTE(SUBSTITUTE(SUBSTITUTE(ds_salaries!D263,"PT","Part Time"),"FT","Full Time"),"CT","Contract"),"FL","Freelance")</f>
        <v>Full Time</v>
      </c>
      <c r="E263" s="13" t="s">
        <v>31</v>
      </c>
      <c r="F263" s="13">
        <v>54000</v>
      </c>
      <c r="G263" s="13" t="s">
        <v>14</v>
      </c>
      <c r="H263" s="13">
        <v>63831</v>
      </c>
      <c r="I263" s="13" t="s">
        <v>15</v>
      </c>
      <c r="J263" s="13">
        <v>50</v>
      </c>
      <c r="K263" s="13" t="s">
        <v>15</v>
      </c>
      <c r="L263" s="19" t="str">
        <f>SUBSTITUTE(SUBSTITUTE(SUBSTITUTE(ds_salaries!L263,"L","Large"),"S","Small"),"M","Medium")</f>
        <v>Large</v>
      </c>
      <c r="M263" s="14" t="str">
        <f>IF(Table22[[#This Row],[Remote Ratio]]=0,"No remote",IF(Table22[[#This Row],[Remote Ratio]]=50,"Partially remote","Fully Remote"))</f>
        <v>Partially remote</v>
      </c>
    </row>
    <row r="264" spans="1:13" hidden="1" x14ac:dyDescent="0.25">
      <c r="A264" s="17">
        <v>262</v>
      </c>
      <c r="B264" s="14">
        <v>2021</v>
      </c>
      <c r="C264" s="13" t="str">
        <f>SUBSTITUTE(SUBSTITUTE(SUBSTITUTE(SUBSTITUTE(ds_salaries!C264,"MI","Junior Level/ Mid"),"EN","Entry Level"),"SE","Senior Level/ Intermediate"),"EX","Executive Level/ Director")</f>
        <v>Junior Level/ Mid</v>
      </c>
      <c r="D264" s="14" t="str">
        <f>SUBSTITUTE(SUBSTITUTE(SUBSTITUTE(SUBSTITUTE(ds_salaries!D264,"PT","Part Time"),"FT","Full Time"),"CT","Contract"),"FL","Freelance")</f>
        <v>Full Time</v>
      </c>
      <c r="E264" s="14" t="s">
        <v>13</v>
      </c>
      <c r="F264" s="14">
        <v>1250000</v>
      </c>
      <c r="G264" s="14" t="s">
        <v>39</v>
      </c>
      <c r="H264" s="14">
        <v>16904</v>
      </c>
      <c r="I264" s="14" t="s">
        <v>40</v>
      </c>
      <c r="J264" s="14">
        <v>100</v>
      </c>
      <c r="K264" s="14" t="s">
        <v>40</v>
      </c>
      <c r="L264" s="19" t="str">
        <f>SUBSTITUTE(SUBSTITUTE(SUBSTITUTE(ds_salaries!L264,"L","Large"),"S","Small"),"M","Medium")</f>
        <v>Small</v>
      </c>
      <c r="M264" s="14" t="str">
        <f>IF(Table22[[#This Row],[Remote Ratio]]=0,"No remote",IF(Table22[[#This Row],[Remote Ratio]]=50,"Partially remote","Fully Remote"))</f>
        <v>Fully Remote</v>
      </c>
    </row>
    <row r="265" spans="1:13" hidden="1" x14ac:dyDescent="0.25">
      <c r="A265" s="18">
        <v>263</v>
      </c>
      <c r="B265" s="13">
        <v>2021</v>
      </c>
      <c r="C265" s="13" t="str">
        <f>SUBSTITUTE(SUBSTITUTE(SUBSTITUTE(SUBSTITUTE(ds_salaries!C265,"MI","Junior Level/ Mid"),"EN","Entry Level"),"SE","Senior Level/ Intermediate"),"EX","Executive Level/ Director")</f>
        <v>Senior Level/ Intermediate</v>
      </c>
      <c r="D265" s="14" t="str">
        <f>SUBSTITUTE(SUBSTITUTE(SUBSTITUTE(SUBSTITUTE(ds_salaries!D265,"PT","Part Time"),"FT","Full Time"),"CT","Contract"),"FL","Freelance")</f>
        <v>Full Time</v>
      </c>
      <c r="E265" s="13" t="s">
        <v>28</v>
      </c>
      <c r="F265" s="13">
        <v>4900000</v>
      </c>
      <c r="G265" s="13" t="s">
        <v>39</v>
      </c>
      <c r="H265" s="13">
        <v>66265</v>
      </c>
      <c r="I265" s="13" t="s">
        <v>40</v>
      </c>
      <c r="J265" s="13">
        <v>0</v>
      </c>
      <c r="K265" s="13" t="s">
        <v>40</v>
      </c>
      <c r="L265" s="19" t="str">
        <f>SUBSTITUTE(SUBSTITUTE(SUBSTITUTE(ds_salaries!L265,"L","Large"),"S","Small"),"M","Medium")</f>
        <v>Large</v>
      </c>
      <c r="M265" s="14" t="str">
        <f>IF(Table22[[#This Row],[Remote Ratio]]=0,"No remote",IF(Table22[[#This Row],[Remote Ratio]]=50,"Partially remote","Fully Remote"))</f>
        <v>No remote</v>
      </c>
    </row>
    <row r="266" spans="1:13" hidden="1" x14ac:dyDescent="0.25">
      <c r="A266" s="17">
        <v>264</v>
      </c>
      <c r="B266" s="14">
        <v>2021</v>
      </c>
      <c r="C266" s="13" t="str">
        <f>SUBSTITUTE(SUBSTITUTE(SUBSTITUTE(SUBSTITUTE(ds_salaries!C266,"MI","Junior Level/ Mid"),"EN","Entry Level"),"SE","Senior Level/ Intermediate"),"EX","Executive Level/ Director")</f>
        <v>Junior Level/ Mid</v>
      </c>
      <c r="D266" s="14" t="str">
        <f>SUBSTITUTE(SUBSTITUTE(SUBSTITUTE(SUBSTITUTE(ds_salaries!D266,"PT","Part Time"),"FT","Full Time"),"CT","Contract"),"FL","Freelance")</f>
        <v>Full Time</v>
      </c>
      <c r="E266" s="14" t="s">
        <v>13</v>
      </c>
      <c r="F266" s="14">
        <v>21600</v>
      </c>
      <c r="G266" s="14" t="s">
        <v>14</v>
      </c>
      <c r="H266" s="14">
        <v>25532</v>
      </c>
      <c r="I266" s="14" t="s">
        <v>126</v>
      </c>
      <c r="J266" s="14">
        <v>100</v>
      </c>
      <c r="K266" s="14" t="s">
        <v>15</v>
      </c>
      <c r="L266" s="19" t="str">
        <f>SUBSTITUTE(SUBSTITUTE(SUBSTITUTE(ds_salaries!L266,"L","Large"),"S","Small"),"M","Medium")</f>
        <v>Small</v>
      </c>
      <c r="M266" s="14" t="str">
        <f>IF(Table22[[#This Row],[Remote Ratio]]=0,"No remote",IF(Table22[[#This Row],[Remote Ratio]]=50,"Partially remote","Fully Remote"))</f>
        <v>Fully Remote</v>
      </c>
    </row>
    <row r="267" spans="1:13" x14ac:dyDescent="0.25">
      <c r="A267" s="18">
        <v>265</v>
      </c>
      <c r="B267" s="13">
        <v>2021</v>
      </c>
      <c r="C267" s="13" t="str">
        <f>SUBSTITUTE(SUBSTITUTE(SUBSTITUTE(SUBSTITUTE(ds_salaries!C267,"MI","Junior Level/ Mid"),"EN","Entry Level"),"SE","Senior Level/ Intermediate"),"EX","Executive Level/ Director")</f>
        <v>Senior Level/ Intermediate</v>
      </c>
      <c r="D267" s="14" t="str">
        <f>SUBSTITUTE(SUBSTITUTE(SUBSTITUTE(SUBSTITUTE(ds_salaries!D267,"PT","Part Time"),"FT","Full Time"),"CT","Contract"),"FL","Freelance")</f>
        <v>Full Time</v>
      </c>
      <c r="E267" s="13" t="s">
        <v>36</v>
      </c>
      <c r="F267" s="13">
        <v>160000</v>
      </c>
      <c r="G267" s="13" t="s">
        <v>19</v>
      </c>
      <c r="H267" s="13">
        <v>160000</v>
      </c>
      <c r="I267" s="13" t="s">
        <v>127</v>
      </c>
      <c r="J267" s="13">
        <v>50</v>
      </c>
      <c r="K267" s="13" t="s">
        <v>29</v>
      </c>
      <c r="L267" s="19" t="str">
        <f>SUBSTITUTE(SUBSTITUTE(SUBSTITUTE(ds_salaries!L267,"L","Large"),"S","Small"),"M","Medium")</f>
        <v>Small</v>
      </c>
      <c r="M267" s="14" t="str">
        <f>IF(Table22[[#This Row],[Remote Ratio]]=0,"No remote",IF(Table22[[#This Row],[Remote Ratio]]=50,"Partially remote","Fully Remote"))</f>
        <v>Partially remote</v>
      </c>
    </row>
    <row r="268" spans="1:13" hidden="1" x14ac:dyDescent="0.25">
      <c r="A268" s="17">
        <v>266</v>
      </c>
      <c r="B268" s="14">
        <v>2021</v>
      </c>
      <c r="C268" s="13" t="str">
        <f>SUBSTITUTE(SUBSTITUTE(SUBSTITUTE(SUBSTITUTE(ds_salaries!C268,"MI","Junior Level/ Mid"),"EN","Entry Level"),"SE","Senior Level/ Intermediate"),"EX","Executive Level/ Director")</f>
        <v>Junior Level/ Mid</v>
      </c>
      <c r="D268" s="14" t="str">
        <f>SUBSTITUTE(SUBSTITUTE(SUBSTITUTE(SUBSTITUTE(ds_salaries!D268,"PT","Part Time"),"FT","Full Time"),"CT","Contract"),"FL","Freelance")</f>
        <v>Full Time</v>
      </c>
      <c r="E268" s="14" t="s">
        <v>43</v>
      </c>
      <c r="F268" s="14">
        <v>93150</v>
      </c>
      <c r="G268" s="14" t="s">
        <v>19</v>
      </c>
      <c r="H268" s="14">
        <v>93150</v>
      </c>
      <c r="I268" s="14" t="s">
        <v>29</v>
      </c>
      <c r="J268" s="14">
        <v>0</v>
      </c>
      <c r="K268" s="14" t="s">
        <v>29</v>
      </c>
      <c r="L268" s="19" t="str">
        <f>SUBSTITUTE(SUBSTITUTE(SUBSTITUTE(ds_salaries!L268,"L","Large"),"S","Small"),"M","Medium")</f>
        <v>Medium</v>
      </c>
      <c r="M268" s="14" t="str">
        <f>IF(Table22[[#This Row],[Remote Ratio]]=0,"No remote",IF(Table22[[#This Row],[Remote Ratio]]=50,"Partially remote","Fully Remote"))</f>
        <v>No remote</v>
      </c>
    </row>
    <row r="269" spans="1:13" hidden="1" x14ac:dyDescent="0.25">
      <c r="A269" s="18">
        <v>267</v>
      </c>
      <c r="B269" s="13">
        <v>2021</v>
      </c>
      <c r="C269" s="13" t="str">
        <f>SUBSTITUTE(SUBSTITUTE(SUBSTITUTE(SUBSTITUTE(ds_salaries!C269,"MI","Junior Level/ Mid"),"EN","Entry Level"),"SE","Senior Level/ Intermediate"),"EX","Executive Level/ Director")</f>
        <v>Junior Level/ Mid</v>
      </c>
      <c r="D269" s="14" t="str">
        <f>SUBSTITUTE(SUBSTITUTE(SUBSTITUTE(SUBSTITUTE(ds_salaries!D269,"PT","Part Time"),"FT","Full Time"),"CT","Contract"),"FL","Freelance")</f>
        <v>Full Time</v>
      </c>
      <c r="E269" s="13" t="s">
        <v>43</v>
      </c>
      <c r="F269" s="13">
        <v>111775</v>
      </c>
      <c r="G269" s="13" t="s">
        <v>19</v>
      </c>
      <c r="H269" s="13">
        <v>111775</v>
      </c>
      <c r="I269" s="13" t="s">
        <v>29</v>
      </c>
      <c r="J269" s="13">
        <v>0</v>
      </c>
      <c r="K269" s="13" t="s">
        <v>29</v>
      </c>
      <c r="L269" s="19" t="str">
        <f>SUBSTITUTE(SUBSTITUTE(SUBSTITUTE(ds_salaries!L269,"L","Large"),"S","Small"),"M","Medium")</f>
        <v>Medium</v>
      </c>
      <c r="M269" s="14" t="str">
        <f>IF(Table22[[#This Row],[Remote Ratio]]=0,"No remote",IF(Table22[[#This Row],[Remote Ratio]]=50,"Partially remote","Fully Remote"))</f>
        <v>No remote</v>
      </c>
    </row>
    <row r="270" spans="1:13" hidden="1" x14ac:dyDescent="0.25">
      <c r="A270" s="17">
        <v>268</v>
      </c>
      <c r="B270" s="14">
        <v>2021</v>
      </c>
      <c r="C270" s="13" t="str">
        <f>SUBSTITUTE(SUBSTITUTE(SUBSTITUTE(SUBSTITUTE(ds_salaries!C270,"MI","Junior Level/ Mid"),"EN","Entry Level"),"SE","Senior Level/ Intermediate"),"EX","Executive Level/ Director")</f>
        <v>Junior Level/ Mid</v>
      </c>
      <c r="D270" s="14" t="str">
        <f>SUBSTITUTE(SUBSTITUTE(SUBSTITUTE(SUBSTITUTE(ds_salaries!D270,"PT","Part Time"),"FT","Full Time"),"CT","Contract"),"FL","Freelance")</f>
        <v>Full Time</v>
      </c>
      <c r="E270" s="14" t="s">
        <v>43</v>
      </c>
      <c r="F270" s="14">
        <v>250000</v>
      </c>
      <c r="G270" s="14" t="s">
        <v>122</v>
      </c>
      <c r="H270" s="14">
        <v>28016</v>
      </c>
      <c r="I270" s="14" t="s">
        <v>123</v>
      </c>
      <c r="J270" s="14">
        <v>100</v>
      </c>
      <c r="K270" s="14" t="s">
        <v>123</v>
      </c>
      <c r="L270" s="19" t="str">
        <f>SUBSTITUTE(SUBSTITUTE(SUBSTITUTE(ds_salaries!L270,"L","Large"),"S","Small"),"M","Medium")</f>
        <v>Medium</v>
      </c>
      <c r="M270" s="14" t="str">
        <f>IF(Table22[[#This Row],[Remote Ratio]]=0,"No remote",IF(Table22[[#This Row],[Remote Ratio]]=50,"Partially remote","Fully Remote"))</f>
        <v>Fully Remote</v>
      </c>
    </row>
    <row r="271" spans="1:13" x14ac:dyDescent="0.25">
      <c r="A271" s="18">
        <v>269</v>
      </c>
      <c r="B271" s="13">
        <v>2021</v>
      </c>
      <c r="C271" s="13" t="str">
        <f>SUBSTITUTE(SUBSTITUTE(SUBSTITUTE(SUBSTITUTE(ds_salaries!C271,"MI","Junior Level/ Mid"),"EN","Entry Level"),"SE","Senior Level/ Intermediate"),"EX","Executive Level/ Director")</f>
        <v>Entry Level</v>
      </c>
      <c r="D271" s="14" t="str">
        <f>SUBSTITUTE(SUBSTITUTE(SUBSTITUTE(SUBSTITUTE(ds_salaries!D271,"PT","Part Time"),"FT","Full Time"),"CT","Contract"),"FL","Freelance")</f>
        <v>Full Time</v>
      </c>
      <c r="E271" s="13" t="s">
        <v>43</v>
      </c>
      <c r="F271" s="13">
        <v>55000</v>
      </c>
      <c r="G271" s="13" t="s">
        <v>14</v>
      </c>
      <c r="H271" s="13">
        <v>65013</v>
      </c>
      <c r="I271" s="13" t="s">
        <v>15</v>
      </c>
      <c r="J271" s="13">
        <v>50</v>
      </c>
      <c r="K271" s="13" t="s">
        <v>15</v>
      </c>
      <c r="L271" s="19" t="str">
        <f>SUBSTITUTE(SUBSTITUTE(SUBSTITUTE(ds_salaries!L271,"L","Large"),"S","Small"),"M","Medium")</f>
        <v>Medium</v>
      </c>
      <c r="M271" s="14" t="str">
        <f>IF(Table22[[#This Row],[Remote Ratio]]=0,"No remote",IF(Table22[[#This Row],[Remote Ratio]]=50,"Partially remote","Fully Remote"))</f>
        <v>Partially remote</v>
      </c>
    </row>
    <row r="272" spans="1:13" hidden="1" x14ac:dyDescent="0.25">
      <c r="A272" s="17">
        <v>270</v>
      </c>
      <c r="B272" s="14">
        <v>2021</v>
      </c>
      <c r="C272" s="13" t="str">
        <f>SUBSTITUTE(SUBSTITUTE(SUBSTITUTE(SUBSTITUTE(ds_salaries!C272,"MI","Junior Level/ Mid"),"EN","Entry Level"),"SE","Senior Level/ Intermediate"),"EX","Executive Level/ Director")</f>
        <v>Entry Level</v>
      </c>
      <c r="D272" s="14" t="str">
        <f>SUBSTITUTE(SUBSTITUTE(SUBSTITUTE(SUBSTITUTE(ds_salaries!D272,"PT","Part Time"),"FT","Full Time"),"CT","Contract"),"FL","Freelance")</f>
        <v>Full Time</v>
      </c>
      <c r="E272" s="14" t="s">
        <v>43</v>
      </c>
      <c r="F272" s="14">
        <v>72500</v>
      </c>
      <c r="G272" s="14" t="s">
        <v>19</v>
      </c>
      <c r="H272" s="14">
        <v>72500</v>
      </c>
      <c r="I272" s="14" t="s">
        <v>29</v>
      </c>
      <c r="J272" s="14">
        <v>100</v>
      </c>
      <c r="K272" s="14" t="s">
        <v>29</v>
      </c>
      <c r="L272" s="19" t="str">
        <f>SUBSTITUTE(SUBSTITUTE(SUBSTITUTE(ds_salaries!L272,"L","Large"),"S","Small"),"M","Medium")</f>
        <v>Large</v>
      </c>
      <c r="M272" s="14" t="str">
        <f>IF(Table22[[#This Row],[Remote Ratio]]=0,"No remote",IF(Table22[[#This Row],[Remote Ratio]]=50,"Partially remote","Fully Remote"))</f>
        <v>Fully Remote</v>
      </c>
    </row>
    <row r="273" spans="1:13" hidden="1" x14ac:dyDescent="0.25">
      <c r="A273" s="18">
        <v>271</v>
      </c>
      <c r="B273" s="13">
        <v>2021</v>
      </c>
      <c r="C273" s="13" t="str">
        <f>SUBSTITUTE(SUBSTITUTE(SUBSTITUTE(SUBSTITUTE(ds_salaries!C273,"MI","Junior Level/ Mid"),"EN","Entry Level"),"SE","Senior Level/ Intermediate"),"EX","Executive Level/ Director")</f>
        <v>Senior Level/ Intermediate</v>
      </c>
      <c r="D273" s="14" t="str">
        <f>SUBSTITUTE(SUBSTITUTE(SUBSTITUTE(SUBSTITUTE(ds_salaries!D273,"PT","Part Time"),"FT","Full Time"),"CT","Contract"),"FL","Freelance")</f>
        <v>Full Time</v>
      </c>
      <c r="E273" s="13" t="s">
        <v>74</v>
      </c>
      <c r="F273" s="13">
        <v>102000</v>
      </c>
      <c r="G273" s="13" t="s">
        <v>117</v>
      </c>
      <c r="H273" s="13">
        <v>18907</v>
      </c>
      <c r="I273" s="13" t="s">
        <v>91</v>
      </c>
      <c r="J273" s="13">
        <v>0</v>
      </c>
      <c r="K273" s="13" t="s">
        <v>91</v>
      </c>
      <c r="L273" s="19" t="str">
        <f>SUBSTITUTE(SUBSTITUTE(SUBSTITUTE(ds_salaries!L273,"L","Large"),"S","Small"),"M","Medium")</f>
        <v>Medium</v>
      </c>
      <c r="M273" s="14" t="str">
        <f>IF(Table22[[#This Row],[Remote Ratio]]=0,"No remote",IF(Table22[[#This Row],[Remote Ratio]]=50,"Partially remote","Fully Remote"))</f>
        <v>No remote</v>
      </c>
    </row>
    <row r="274" spans="1:13" hidden="1" x14ac:dyDescent="0.25">
      <c r="A274" s="17">
        <v>272</v>
      </c>
      <c r="B274" s="14">
        <v>2021</v>
      </c>
      <c r="C274" s="13" t="str">
        <f>SUBSTITUTE(SUBSTITUTE(SUBSTITUTE(SUBSTITUTE(ds_salaries!C274,"MI","Junior Level/ Mid"),"EN","Entry Level"),"SE","Senior Level/ Intermediate"),"EX","Executive Level/ Director")</f>
        <v>Entry Level</v>
      </c>
      <c r="D274" s="14" t="str">
        <f>SUBSTITUTE(SUBSTITUTE(SUBSTITUTE(SUBSTITUTE(ds_salaries!D274,"PT","Part Time"),"FT","Full Time"),"CT","Contract"),"FL","Freelance")</f>
        <v>Full Time</v>
      </c>
      <c r="E274" s="14" t="s">
        <v>46</v>
      </c>
      <c r="F274" s="14">
        <v>65000</v>
      </c>
      <c r="G274" s="14" t="s">
        <v>14</v>
      </c>
      <c r="H274" s="14">
        <v>76833</v>
      </c>
      <c r="I274" s="14" t="s">
        <v>15</v>
      </c>
      <c r="J274" s="14">
        <v>0</v>
      </c>
      <c r="K274" s="14" t="s">
        <v>15</v>
      </c>
      <c r="L274" s="19" t="str">
        <f>SUBSTITUTE(SUBSTITUTE(SUBSTITUTE(ds_salaries!L274,"L","Large"),"S","Small"),"M","Medium")</f>
        <v>Large</v>
      </c>
      <c r="M274" s="14" t="str">
        <f>IF(Table22[[#This Row],[Remote Ratio]]=0,"No remote",IF(Table22[[#This Row],[Remote Ratio]]=50,"Partially remote","Fully Remote"))</f>
        <v>No remote</v>
      </c>
    </row>
    <row r="275" spans="1:13" hidden="1" x14ac:dyDescent="0.25">
      <c r="A275" s="18">
        <v>273</v>
      </c>
      <c r="B275" s="13">
        <v>2021</v>
      </c>
      <c r="C275" s="13" t="str">
        <f>SUBSTITUTE(SUBSTITUTE(SUBSTITUTE(SUBSTITUTE(ds_salaries!C275,"MI","Junior Level/ Mid"),"EN","Entry Level"),"SE","Senior Level/ Intermediate"),"EX","Executive Level/ Director")</f>
        <v>Entry Level</v>
      </c>
      <c r="D275" s="14" t="str">
        <f>SUBSTITUTE(SUBSTITUTE(SUBSTITUTE(SUBSTITUTE(ds_salaries!D275,"PT","Part Time"),"FT","Full Time"),"CT","Contract"),"FL","Freelance")</f>
        <v>Full Time</v>
      </c>
      <c r="E275" s="13" t="s">
        <v>28</v>
      </c>
      <c r="F275" s="13">
        <v>85000</v>
      </c>
      <c r="G275" s="13" t="s">
        <v>19</v>
      </c>
      <c r="H275" s="13">
        <v>85000</v>
      </c>
      <c r="I275" s="13" t="s">
        <v>56</v>
      </c>
      <c r="J275" s="13">
        <v>100</v>
      </c>
      <c r="K275" s="13" t="s">
        <v>15</v>
      </c>
      <c r="L275" s="19" t="str">
        <f>SUBSTITUTE(SUBSTITUTE(SUBSTITUTE(ds_salaries!L275,"L","Large"),"S","Small"),"M","Medium")</f>
        <v>Small</v>
      </c>
      <c r="M275" s="14" t="str">
        <f>IF(Table22[[#This Row],[Remote Ratio]]=0,"No remote",IF(Table22[[#This Row],[Remote Ratio]]=50,"Partially remote","Fully Remote"))</f>
        <v>Fully Remote</v>
      </c>
    </row>
    <row r="276" spans="1:13" x14ac:dyDescent="0.25">
      <c r="A276" s="17">
        <v>274</v>
      </c>
      <c r="B276" s="14">
        <v>2021</v>
      </c>
      <c r="C276" s="13" t="str">
        <f>SUBSTITUTE(SUBSTITUTE(SUBSTITUTE(SUBSTITUTE(ds_salaries!C276,"MI","Junior Level/ Mid"),"EN","Entry Level"),"SE","Senior Level/ Intermediate"),"EX","Executive Level/ Director")</f>
        <v>Senior Level/ Intermediate</v>
      </c>
      <c r="D276" s="14" t="str">
        <f>SUBSTITUTE(SUBSTITUTE(SUBSTITUTE(SUBSTITUTE(ds_salaries!D276,"PT","Part Time"),"FT","Full Time"),"CT","Contract"),"FL","Freelance")</f>
        <v>Full Time</v>
      </c>
      <c r="E276" s="14" t="s">
        <v>13</v>
      </c>
      <c r="F276" s="14">
        <v>65720</v>
      </c>
      <c r="G276" s="14" t="s">
        <v>14</v>
      </c>
      <c r="H276" s="14">
        <v>77684</v>
      </c>
      <c r="I276" s="14" t="s">
        <v>38</v>
      </c>
      <c r="J276" s="14">
        <v>50</v>
      </c>
      <c r="K276" s="14" t="s">
        <v>38</v>
      </c>
      <c r="L276" s="19" t="str">
        <f>SUBSTITUTE(SUBSTITUTE(SUBSTITUTE(ds_salaries!L276,"L","Large"),"S","Small"),"M","Medium")</f>
        <v>Medium</v>
      </c>
      <c r="M276" s="14" t="str">
        <f>IF(Table22[[#This Row],[Remote Ratio]]=0,"No remote",IF(Table22[[#This Row],[Remote Ratio]]=50,"Partially remote","Fully Remote"))</f>
        <v>Partially remote</v>
      </c>
    </row>
    <row r="277" spans="1:13" hidden="1" x14ac:dyDescent="0.25">
      <c r="A277" s="18">
        <v>275</v>
      </c>
      <c r="B277" s="13">
        <v>2021</v>
      </c>
      <c r="C277" s="13" t="str">
        <f>SUBSTITUTE(SUBSTITUTE(SUBSTITUTE(SUBSTITUTE(ds_salaries!C277,"MI","Junior Level/ Mid"),"EN","Entry Level"),"SE","Senior Level/ Intermediate"),"EX","Executive Level/ Director")</f>
        <v>Entry Level</v>
      </c>
      <c r="D277" s="14" t="str">
        <f>SUBSTITUTE(SUBSTITUTE(SUBSTITUTE(SUBSTITUTE(ds_salaries!D277,"PT","Part Time"),"FT","Full Time"),"CT","Contract"),"FL","Freelance")</f>
        <v>Full Time</v>
      </c>
      <c r="E277" s="13" t="s">
        <v>13</v>
      </c>
      <c r="F277" s="13">
        <v>100000</v>
      </c>
      <c r="G277" s="13" t="s">
        <v>19</v>
      </c>
      <c r="H277" s="13">
        <v>100000</v>
      </c>
      <c r="I277" s="13" t="s">
        <v>29</v>
      </c>
      <c r="J277" s="13">
        <v>100</v>
      </c>
      <c r="K277" s="13" t="s">
        <v>29</v>
      </c>
      <c r="L277" s="19" t="str">
        <f>SUBSTITUTE(SUBSTITUTE(SUBSTITUTE(ds_salaries!L277,"L","Large"),"S","Small"),"M","Medium")</f>
        <v>Medium</v>
      </c>
      <c r="M277" s="14" t="str">
        <f>IF(Table22[[#This Row],[Remote Ratio]]=0,"No remote",IF(Table22[[#This Row],[Remote Ratio]]=50,"Partially remote","Fully Remote"))</f>
        <v>Fully Remote</v>
      </c>
    </row>
    <row r="278" spans="1:13" x14ac:dyDescent="0.25">
      <c r="A278" s="17">
        <v>276</v>
      </c>
      <c r="B278" s="14">
        <v>2021</v>
      </c>
      <c r="C278" s="13" t="str">
        <f>SUBSTITUTE(SUBSTITUTE(SUBSTITUTE(SUBSTITUTE(ds_salaries!C278,"MI","Junior Level/ Mid"),"EN","Entry Level"),"SE","Senior Level/ Intermediate"),"EX","Executive Level/ Director")</f>
        <v>Entry Level</v>
      </c>
      <c r="D278" s="14" t="str">
        <f>SUBSTITUTE(SUBSTITUTE(SUBSTITUTE(SUBSTITUTE(ds_salaries!D278,"PT","Part Time"),"FT","Full Time"),"CT","Contract"),"FL","Freelance")</f>
        <v>Full Time</v>
      </c>
      <c r="E278" s="14" t="s">
        <v>13</v>
      </c>
      <c r="F278" s="14">
        <v>58000</v>
      </c>
      <c r="G278" s="14" t="s">
        <v>19</v>
      </c>
      <c r="H278" s="14">
        <v>58000</v>
      </c>
      <c r="I278" s="14" t="s">
        <v>29</v>
      </c>
      <c r="J278" s="14">
        <v>50</v>
      </c>
      <c r="K278" s="14" t="s">
        <v>29</v>
      </c>
      <c r="L278" s="19" t="str">
        <f>SUBSTITUTE(SUBSTITUTE(SUBSTITUTE(ds_salaries!L278,"L","Large"),"S","Small"),"M","Medium")</f>
        <v>Large</v>
      </c>
      <c r="M278" s="14" t="str">
        <f>IF(Table22[[#This Row],[Remote Ratio]]=0,"No remote",IF(Table22[[#This Row],[Remote Ratio]]=50,"Partially remote","Fully Remote"))</f>
        <v>Partially remote</v>
      </c>
    </row>
    <row r="279" spans="1:13" hidden="1" x14ac:dyDescent="0.25">
      <c r="A279" s="18">
        <v>277</v>
      </c>
      <c r="B279" s="13">
        <v>2021</v>
      </c>
      <c r="C279" s="13" t="str">
        <f>SUBSTITUTE(SUBSTITUTE(SUBSTITUTE(SUBSTITUTE(ds_salaries!C279,"MI","Junior Level/ Mid"),"EN","Entry Level"),"SE","Senior Level/ Intermediate"),"EX","Executive Level/ Director")</f>
        <v>Senior Level/ Intermediate</v>
      </c>
      <c r="D279" s="14" t="str">
        <f>SUBSTITUTE(SUBSTITUTE(SUBSTITUTE(SUBSTITUTE(ds_salaries!D279,"PT","Part Time"),"FT","Full Time"),"CT","Contract"),"FL","Freelance")</f>
        <v>Full Time</v>
      </c>
      <c r="E279" s="13" t="s">
        <v>70</v>
      </c>
      <c r="F279" s="13">
        <v>55000</v>
      </c>
      <c r="G279" s="13" t="s">
        <v>19</v>
      </c>
      <c r="H279" s="13">
        <v>55000</v>
      </c>
      <c r="I279" s="13" t="s">
        <v>67</v>
      </c>
      <c r="J279" s="13">
        <v>100</v>
      </c>
      <c r="K279" s="13" t="s">
        <v>67</v>
      </c>
      <c r="L279" s="19" t="str">
        <f>SUBSTITUTE(SUBSTITUTE(SUBSTITUTE(ds_salaries!L279,"L","Large"),"S","Small"),"M","Medium")</f>
        <v>Large</v>
      </c>
      <c r="M279" s="14" t="str">
        <f>IF(Table22[[#This Row],[Remote Ratio]]=0,"No remote",IF(Table22[[#This Row],[Remote Ratio]]=50,"Partially remote","Fully Remote"))</f>
        <v>Fully Remote</v>
      </c>
    </row>
    <row r="280" spans="1:13" x14ac:dyDescent="0.25">
      <c r="A280" s="17">
        <v>278</v>
      </c>
      <c r="B280" s="14">
        <v>2021</v>
      </c>
      <c r="C280" s="13" t="str">
        <f>SUBSTITUTE(SUBSTITUTE(SUBSTITUTE(SUBSTITUTE(ds_salaries!C280,"MI","Junior Level/ Mid"),"EN","Entry Level"),"SE","Senior Level/ Intermediate"),"EX","Executive Level/ Director")</f>
        <v>Senior Level/ Intermediate</v>
      </c>
      <c r="D280" s="14" t="str">
        <f>SUBSTITUTE(SUBSTITUTE(SUBSTITUTE(SUBSTITUTE(ds_salaries!D280,"PT","Part Time"),"FT","Full Time"),"CT","Contract"),"FL","Freelance")</f>
        <v>Full Time</v>
      </c>
      <c r="E280" s="14" t="s">
        <v>13</v>
      </c>
      <c r="F280" s="14">
        <v>180000</v>
      </c>
      <c r="G280" s="14" t="s">
        <v>122</v>
      </c>
      <c r="H280" s="14">
        <v>20171</v>
      </c>
      <c r="I280" s="14" t="s">
        <v>123</v>
      </c>
      <c r="J280" s="14">
        <v>50</v>
      </c>
      <c r="K280" s="14" t="s">
        <v>123</v>
      </c>
      <c r="L280" s="19" t="str">
        <f>SUBSTITUTE(SUBSTITUTE(SUBSTITUTE(ds_salaries!L280,"L","Large"),"S","Small"),"M","Medium")</f>
        <v>Large</v>
      </c>
      <c r="M280" s="14" t="str">
        <f>IF(Table22[[#This Row],[Remote Ratio]]=0,"No remote",IF(Table22[[#This Row],[Remote Ratio]]=50,"Partially remote","Fully Remote"))</f>
        <v>Partially remote</v>
      </c>
    </row>
    <row r="281" spans="1:13" hidden="1" x14ac:dyDescent="0.25">
      <c r="A281" s="18">
        <v>279</v>
      </c>
      <c r="B281" s="13">
        <v>2021</v>
      </c>
      <c r="C281" s="13" t="str">
        <f>SUBSTITUTE(SUBSTITUTE(SUBSTITUTE(SUBSTITUTE(ds_salaries!C281,"MI","Junior Level/ Mid"),"EN","Entry Level"),"SE","Senior Level/ Intermediate"),"EX","Executive Level/ Director")</f>
        <v>Entry Level</v>
      </c>
      <c r="D281" s="14" t="str">
        <f>SUBSTITUTE(SUBSTITUTE(SUBSTITUTE(SUBSTITUTE(ds_salaries!D281,"PT","Part Time"),"FT","Full Time"),"CT","Contract"),"FL","Freelance")</f>
        <v>Full Time</v>
      </c>
      <c r="E281" s="13" t="s">
        <v>35</v>
      </c>
      <c r="F281" s="13">
        <v>50000</v>
      </c>
      <c r="G281" s="13" t="s">
        <v>14</v>
      </c>
      <c r="H281" s="13">
        <v>59102</v>
      </c>
      <c r="I281" s="13" t="s">
        <v>80</v>
      </c>
      <c r="J281" s="13">
        <v>100</v>
      </c>
      <c r="K281" s="13" t="s">
        <v>80</v>
      </c>
      <c r="L281" s="19" t="str">
        <f>SUBSTITUTE(SUBSTITUTE(SUBSTITUTE(ds_salaries!L281,"L","Large"),"S","Small"),"M","Medium")</f>
        <v>Large</v>
      </c>
      <c r="M281" s="14" t="str">
        <f>IF(Table22[[#This Row],[Remote Ratio]]=0,"No remote",IF(Table22[[#This Row],[Remote Ratio]]=50,"Partially remote","Fully Remote"))</f>
        <v>Fully Remote</v>
      </c>
    </row>
    <row r="282" spans="1:13" hidden="1" x14ac:dyDescent="0.25">
      <c r="A282" s="17">
        <v>280</v>
      </c>
      <c r="B282" s="14">
        <v>2021</v>
      </c>
      <c r="C282" s="13" t="str">
        <f>SUBSTITUTE(SUBSTITUTE(SUBSTITUTE(SUBSTITUTE(ds_salaries!C282,"MI","Junior Level/ Mid"),"EN","Entry Level"),"SE","Senior Level/ Intermediate"),"EX","Executive Level/ Director")</f>
        <v>Junior Level/ Mid</v>
      </c>
      <c r="D282" s="14" t="str">
        <f>SUBSTITUTE(SUBSTITUTE(SUBSTITUTE(SUBSTITUTE(ds_salaries!D282,"PT","Part Time"),"FT","Full Time"),"CT","Contract"),"FL","Freelance")</f>
        <v>Full Time</v>
      </c>
      <c r="E282" s="14" t="s">
        <v>43</v>
      </c>
      <c r="F282" s="14">
        <v>112000</v>
      </c>
      <c r="G282" s="14" t="s">
        <v>19</v>
      </c>
      <c r="H282" s="14">
        <v>112000</v>
      </c>
      <c r="I282" s="14" t="s">
        <v>29</v>
      </c>
      <c r="J282" s="14">
        <v>100</v>
      </c>
      <c r="K282" s="14" t="s">
        <v>29</v>
      </c>
      <c r="L282" s="19" t="str">
        <f>SUBSTITUTE(SUBSTITUTE(SUBSTITUTE(ds_salaries!L282,"L","Large"),"S","Small"),"M","Medium")</f>
        <v>Large</v>
      </c>
      <c r="M282" s="14" t="str">
        <f>IF(Table22[[#This Row],[Remote Ratio]]=0,"No remote",IF(Table22[[#This Row],[Remote Ratio]]=50,"Partially remote","Fully Remote"))</f>
        <v>Fully Remote</v>
      </c>
    </row>
    <row r="283" spans="1:13" hidden="1" x14ac:dyDescent="0.25">
      <c r="A283" s="18">
        <v>281</v>
      </c>
      <c r="B283" s="13">
        <v>2021</v>
      </c>
      <c r="C283" s="13" t="str">
        <f>SUBSTITUTE(SUBSTITUTE(SUBSTITUTE(SUBSTITUTE(ds_salaries!C283,"MI","Junior Level/ Mid"),"EN","Entry Level"),"SE","Senior Level/ Intermediate"),"EX","Executive Level/ Director")</f>
        <v>Entry Level</v>
      </c>
      <c r="D283" s="14" t="str">
        <f>SUBSTITUTE(SUBSTITUTE(SUBSTITUTE(SUBSTITUTE(ds_salaries!D283,"PT","Part Time"),"FT","Full Time"),"CT","Contract"),"FL","Freelance")</f>
        <v>Full Time</v>
      </c>
      <c r="E283" s="13" t="s">
        <v>55</v>
      </c>
      <c r="F283" s="13">
        <v>100000</v>
      </c>
      <c r="G283" s="13" t="s">
        <v>19</v>
      </c>
      <c r="H283" s="13">
        <v>100000</v>
      </c>
      <c r="I283" s="13" t="s">
        <v>128</v>
      </c>
      <c r="J283" s="13">
        <v>0</v>
      </c>
      <c r="K283" s="13" t="s">
        <v>49</v>
      </c>
      <c r="L283" s="19" t="str">
        <f>SUBSTITUTE(SUBSTITUTE(SUBSTITUTE(ds_salaries!L283,"L","Large"),"S","Small"),"M","Medium")</f>
        <v>Large</v>
      </c>
      <c r="M283" s="14" t="str">
        <f>IF(Table22[[#This Row],[Remote Ratio]]=0,"No remote",IF(Table22[[#This Row],[Remote Ratio]]=50,"Partially remote","Fully Remote"))</f>
        <v>No remote</v>
      </c>
    </row>
    <row r="284" spans="1:13" hidden="1" x14ac:dyDescent="0.25">
      <c r="A284" s="17">
        <v>282</v>
      </c>
      <c r="B284" s="14">
        <v>2021</v>
      </c>
      <c r="C284" s="13" t="str">
        <f>SUBSTITUTE(SUBSTITUTE(SUBSTITUTE(SUBSTITUTE(ds_salaries!C284,"MI","Junior Level/ Mid"),"EN","Entry Level"),"SE","Senior Level/ Intermediate"),"EX","Executive Level/ Director")</f>
        <v>Junior Level/ Mid</v>
      </c>
      <c r="D284" s="14" t="str">
        <f>SUBSTITUTE(SUBSTITUTE(SUBSTITUTE(SUBSTITUTE(ds_salaries!D284,"PT","Part Time"),"FT","Full Time"),"CT","Contract"),"FL","Freelance")</f>
        <v>Part Time</v>
      </c>
      <c r="E284" s="14" t="s">
        <v>43</v>
      </c>
      <c r="F284" s="14">
        <v>59000</v>
      </c>
      <c r="G284" s="14" t="s">
        <v>14</v>
      </c>
      <c r="H284" s="14">
        <v>69741</v>
      </c>
      <c r="I284" s="14" t="s">
        <v>56</v>
      </c>
      <c r="J284" s="14">
        <v>100</v>
      </c>
      <c r="K284" s="14" t="s">
        <v>56</v>
      </c>
      <c r="L284" s="19" t="str">
        <f>SUBSTITUTE(SUBSTITUTE(SUBSTITUTE(ds_salaries!L284,"L","Large"),"S","Small"),"M","Medium")</f>
        <v>Large</v>
      </c>
      <c r="M284" s="14" t="str">
        <f>IF(Table22[[#This Row],[Remote Ratio]]=0,"No remote",IF(Table22[[#This Row],[Remote Ratio]]=50,"Partially remote","Fully Remote"))</f>
        <v>Fully Remote</v>
      </c>
    </row>
    <row r="285" spans="1:13" hidden="1" x14ac:dyDescent="0.25">
      <c r="A285" s="18">
        <v>283</v>
      </c>
      <c r="B285" s="13">
        <v>2021</v>
      </c>
      <c r="C285" s="13" t="str">
        <f>SUBSTITUTE(SUBSTITUTE(SUBSTITUTE(SUBSTITUTE(ds_salaries!C285,"MI","Junior Level/ Mid"),"EN","Entry Level"),"SE","Senior Level/ Intermediate"),"EX","Executive Level/ Director")</f>
        <v>Senior Level/ Intermediate</v>
      </c>
      <c r="D285" s="14" t="str">
        <f>SUBSTITUTE(SUBSTITUTE(SUBSTITUTE(SUBSTITUTE(ds_salaries!D285,"PT","Part Time"),"FT","Full Time"),"CT","Contract"),"FL","Freelance")</f>
        <v>Contract</v>
      </c>
      <c r="E285" s="13" t="s">
        <v>129</v>
      </c>
      <c r="F285" s="13">
        <v>105000</v>
      </c>
      <c r="G285" s="13" t="s">
        <v>19</v>
      </c>
      <c r="H285" s="13">
        <v>105000</v>
      </c>
      <c r="I285" s="13" t="s">
        <v>29</v>
      </c>
      <c r="J285" s="13">
        <v>100</v>
      </c>
      <c r="K285" s="13" t="s">
        <v>29</v>
      </c>
      <c r="L285" s="19" t="str">
        <f>SUBSTITUTE(SUBSTITUTE(SUBSTITUTE(ds_salaries!L285,"L","Large"),"S","Small"),"M","Medium")</f>
        <v>Medium</v>
      </c>
      <c r="M285" s="14" t="str">
        <f>IF(Table22[[#This Row],[Remote Ratio]]=0,"No remote",IF(Table22[[#This Row],[Remote Ratio]]=50,"Partially remote","Fully Remote"))</f>
        <v>Fully Remote</v>
      </c>
    </row>
    <row r="286" spans="1:13" x14ac:dyDescent="0.25">
      <c r="A286" s="17">
        <v>284</v>
      </c>
      <c r="B286" s="14">
        <v>2021</v>
      </c>
      <c r="C286" s="13" t="str">
        <f>SUBSTITUTE(SUBSTITUTE(SUBSTITUTE(SUBSTITUTE(ds_salaries!C286,"MI","Junior Level/ Mid"),"EN","Entry Level"),"SE","Senior Level/ Intermediate"),"EX","Executive Level/ Director")</f>
        <v>Junior Level/ Mid</v>
      </c>
      <c r="D286" s="14" t="str">
        <f>SUBSTITUTE(SUBSTITUTE(SUBSTITUTE(SUBSTITUTE(ds_salaries!D286,"PT","Part Time"),"FT","Full Time"),"CT","Contract"),"FL","Freelance")</f>
        <v>Full Time</v>
      </c>
      <c r="E286" s="14" t="s">
        <v>55</v>
      </c>
      <c r="F286" s="14">
        <v>69999</v>
      </c>
      <c r="G286" s="14" t="s">
        <v>19</v>
      </c>
      <c r="H286" s="14">
        <v>69999</v>
      </c>
      <c r="I286" s="14" t="s">
        <v>130</v>
      </c>
      <c r="J286" s="14">
        <v>50</v>
      </c>
      <c r="K286" s="14" t="s">
        <v>130</v>
      </c>
      <c r="L286" s="19" t="str">
        <f>SUBSTITUTE(SUBSTITUTE(SUBSTITUTE(ds_salaries!L286,"L","Large"),"S","Small"),"M","Medium")</f>
        <v>Large</v>
      </c>
      <c r="M286" s="14" t="str">
        <f>IF(Table22[[#This Row],[Remote Ratio]]=0,"No remote",IF(Table22[[#This Row],[Remote Ratio]]=50,"Partially remote","Fully Remote"))</f>
        <v>Partially remote</v>
      </c>
    </row>
    <row r="287" spans="1:13" x14ac:dyDescent="0.25">
      <c r="A287" s="18">
        <v>285</v>
      </c>
      <c r="B287" s="13">
        <v>2021</v>
      </c>
      <c r="C287" s="13" t="str">
        <f>SUBSTITUTE(SUBSTITUTE(SUBSTITUTE(SUBSTITUTE(ds_salaries!C287,"MI","Junior Level/ Mid"),"EN","Entry Level"),"SE","Senior Level/ Intermediate"),"EX","Executive Level/ Director")</f>
        <v>Senior Level/ Intermediate</v>
      </c>
      <c r="D287" s="14" t="str">
        <f>SUBSTITUTE(SUBSTITUTE(SUBSTITUTE(SUBSTITUTE(ds_salaries!D287,"PT","Part Time"),"FT","Full Time"),"CT","Contract"),"FL","Freelance")</f>
        <v>Full Time</v>
      </c>
      <c r="E287" s="13" t="s">
        <v>79</v>
      </c>
      <c r="F287" s="13">
        <v>7000000</v>
      </c>
      <c r="G287" s="13" t="s">
        <v>39</v>
      </c>
      <c r="H287" s="13">
        <v>94665</v>
      </c>
      <c r="I287" s="13" t="s">
        <v>40</v>
      </c>
      <c r="J287" s="13">
        <v>50</v>
      </c>
      <c r="K287" s="13" t="s">
        <v>40</v>
      </c>
      <c r="L287" s="19" t="str">
        <f>SUBSTITUTE(SUBSTITUTE(SUBSTITUTE(ds_salaries!L287,"L","Large"),"S","Small"),"M","Medium")</f>
        <v>Large</v>
      </c>
      <c r="M287" s="14" t="str">
        <f>IF(Table22[[#This Row],[Remote Ratio]]=0,"No remote",IF(Table22[[#This Row],[Remote Ratio]]=50,"Partially remote","Fully Remote"))</f>
        <v>Partially remote</v>
      </c>
    </row>
    <row r="288" spans="1:13" hidden="1" x14ac:dyDescent="0.25">
      <c r="A288" s="17">
        <v>286</v>
      </c>
      <c r="B288" s="14">
        <v>2021</v>
      </c>
      <c r="C288" s="13" t="str">
        <f>SUBSTITUTE(SUBSTITUTE(SUBSTITUTE(SUBSTITUTE(ds_salaries!C288,"MI","Junior Level/ Mid"),"EN","Entry Level"),"SE","Senior Level/ Intermediate"),"EX","Executive Level/ Director")</f>
        <v>Senior Level/ Intermediate</v>
      </c>
      <c r="D288" s="14" t="str">
        <f>SUBSTITUTE(SUBSTITUTE(SUBSTITUTE(SUBSTITUTE(ds_salaries!D288,"PT","Part Time"),"FT","Full Time"),"CT","Contract"),"FL","Freelance")</f>
        <v>Full Time</v>
      </c>
      <c r="E288" s="14" t="s">
        <v>81</v>
      </c>
      <c r="F288" s="14">
        <v>87000</v>
      </c>
      <c r="G288" s="14" t="s">
        <v>14</v>
      </c>
      <c r="H288" s="14">
        <v>102839</v>
      </c>
      <c r="I288" s="14" t="s">
        <v>118</v>
      </c>
      <c r="J288" s="14">
        <v>100</v>
      </c>
      <c r="K288" s="14" t="s">
        <v>118</v>
      </c>
      <c r="L288" s="19" t="str">
        <f>SUBSTITUTE(SUBSTITUTE(SUBSTITUTE(ds_salaries!L288,"L","Large"),"S","Small"),"M","Medium")</f>
        <v>Large</v>
      </c>
      <c r="M288" s="14" t="str">
        <f>IF(Table22[[#This Row],[Remote Ratio]]=0,"No remote",IF(Table22[[#This Row],[Remote Ratio]]=50,"Partially remote","Fully Remote"))</f>
        <v>Fully Remote</v>
      </c>
    </row>
    <row r="289" spans="1:13" x14ac:dyDescent="0.25">
      <c r="A289" s="18">
        <v>287</v>
      </c>
      <c r="B289" s="13">
        <v>2021</v>
      </c>
      <c r="C289" s="13" t="str">
        <f>SUBSTITUTE(SUBSTITUTE(SUBSTITUTE(SUBSTITUTE(ds_salaries!C289,"MI","Junior Level/ Mid"),"EN","Entry Level"),"SE","Senior Level/ Intermediate"),"EX","Executive Level/ Director")</f>
        <v>Junior Level/ Mid</v>
      </c>
      <c r="D289" s="14" t="str">
        <f>SUBSTITUTE(SUBSTITUTE(SUBSTITUTE(SUBSTITUTE(ds_salaries!D289,"PT","Part Time"),"FT","Full Time"),"CT","Contract"),"FL","Freelance")</f>
        <v>Full Time</v>
      </c>
      <c r="E289" s="13" t="s">
        <v>13</v>
      </c>
      <c r="F289" s="13">
        <v>109000</v>
      </c>
      <c r="G289" s="13" t="s">
        <v>19</v>
      </c>
      <c r="H289" s="13">
        <v>109000</v>
      </c>
      <c r="I289" s="13" t="s">
        <v>29</v>
      </c>
      <c r="J289" s="13">
        <v>50</v>
      </c>
      <c r="K289" s="13" t="s">
        <v>29</v>
      </c>
      <c r="L289" s="19" t="str">
        <f>SUBSTITUTE(SUBSTITUTE(SUBSTITUTE(ds_salaries!L289,"L","Large"),"S","Small"),"M","Medium")</f>
        <v>Large</v>
      </c>
      <c r="M289" s="14" t="str">
        <f>IF(Table22[[#This Row],[Remote Ratio]]=0,"No remote",IF(Table22[[#This Row],[Remote Ratio]]=50,"Partially remote","Fully Remote"))</f>
        <v>Partially remote</v>
      </c>
    </row>
    <row r="290" spans="1:13" x14ac:dyDescent="0.25">
      <c r="A290" s="17">
        <v>288</v>
      </c>
      <c r="B290" s="14">
        <v>2021</v>
      </c>
      <c r="C290" s="13" t="str">
        <f>SUBSTITUTE(SUBSTITUTE(SUBSTITUTE(SUBSTITUTE(ds_salaries!C290,"MI","Junior Level/ Mid"),"EN","Entry Level"),"SE","Senior Level/ Intermediate"),"EX","Executive Level/ Director")</f>
        <v>Junior Level/ Mid</v>
      </c>
      <c r="D290" s="14" t="str">
        <f>SUBSTITUTE(SUBSTITUTE(SUBSTITUTE(SUBSTITUTE(ds_salaries!D290,"PT","Part Time"),"FT","Full Time"),"CT","Contract"),"FL","Freelance")</f>
        <v>Full Time</v>
      </c>
      <c r="E290" s="14" t="s">
        <v>28</v>
      </c>
      <c r="F290" s="14">
        <v>43200</v>
      </c>
      <c r="G290" s="14" t="s">
        <v>14</v>
      </c>
      <c r="H290" s="14">
        <v>51064</v>
      </c>
      <c r="I290" s="14" t="s">
        <v>77</v>
      </c>
      <c r="J290" s="14">
        <v>50</v>
      </c>
      <c r="K290" s="14" t="s">
        <v>77</v>
      </c>
      <c r="L290" s="19" t="str">
        <f>SUBSTITUTE(SUBSTITUTE(SUBSTITUTE(ds_salaries!L290,"L","Large"),"S","Small"),"M","Medium")</f>
        <v>Large</v>
      </c>
      <c r="M290" s="14" t="str">
        <f>IF(Table22[[#This Row],[Remote Ratio]]=0,"No remote",IF(Table22[[#This Row],[Remote Ratio]]=50,"Partially remote","Fully Remote"))</f>
        <v>Partially remote</v>
      </c>
    </row>
    <row r="291" spans="1:13" hidden="1" x14ac:dyDescent="0.25">
      <c r="A291" s="18">
        <v>289</v>
      </c>
      <c r="B291" s="13">
        <v>2022</v>
      </c>
      <c r="C291" s="13" t="str">
        <f>SUBSTITUTE(SUBSTITUTE(SUBSTITUTE(SUBSTITUTE(ds_salaries!C291,"MI","Junior Level/ Mid"),"EN","Entry Level"),"SE","Senior Level/ Intermediate"),"EX","Executive Level/ Director")</f>
        <v>Senior Level/ Intermediate</v>
      </c>
      <c r="D291" s="14" t="str">
        <f>SUBSTITUTE(SUBSTITUTE(SUBSTITUTE(SUBSTITUTE(ds_salaries!D291,"PT","Part Time"),"FT","Full Time"),"CT","Contract"),"FL","Freelance")</f>
        <v>Full Time</v>
      </c>
      <c r="E291" s="13" t="s">
        <v>43</v>
      </c>
      <c r="F291" s="13">
        <v>135000</v>
      </c>
      <c r="G291" s="13" t="s">
        <v>19</v>
      </c>
      <c r="H291" s="13">
        <v>135000</v>
      </c>
      <c r="I291" s="13" t="s">
        <v>29</v>
      </c>
      <c r="J291" s="13">
        <v>100</v>
      </c>
      <c r="K291" s="13" t="s">
        <v>29</v>
      </c>
      <c r="L291" s="19" t="str">
        <f>SUBSTITUTE(SUBSTITUTE(SUBSTITUTE(ds_salaries!L291,"L","Large"),"S","Small"),"M","Medium")</f>
        <v>Medium</v>
      </c>
      <c r="M291" s="14" t="str">
        <f>IF(Table22[[#This Row],[Remote Ratio]]=0,"No remote",IF(Table22[[#This Row],[Remote Ratio]]=50,"Partially remote","Fully Remote"))</f>
        <v>Fully Remote</v>
      </c>
    </row>
    <row r="292" spans="1:13" hidden="1" x14ac:dyDescent="0.25">
      <c r="A292" s="17">
        <v>290</v>
      </c>
      <c r="B292" s="14">
        <v>2022</v>
      </c>
      <c r="C292" s="13" t="str">
        <f>SUBSTITUTE(SUBSTITUTE(SUBSTITUTE(SUBSTITUTE(ds_salaries!C292,"MI","Junior Level/ Mid"),"EN","Entry Level"),"SE","Senior Level/ Intermediate"),"EX","Executive Level/ Director")</f>
        <v>Senior Level/ Intermediate</v>
      </c>
      <c r="D292" s="14" t="str">
        <f>SUBSTITUTE(SUBSTITUTE(SUBSTITUTE(SUBSTITUTE(ds_salaries!D292,"PT","Part Time"),"FT","Full Time"),"CT","Contract"),"FL","Freelance")</f>
        <v>Full Time</v>
      </c>
      <c r="E292" s="14" t="s">
        <v>31</v>
      </c>
      <c r="F292" s="14">
        <v>155000</v>
      </c>
      <c r="G292" s="14" t="s">
        <v>19</v>
      </c>
      <c r="H292" s="14">
        <v>155000</v>
      </c>
      <c r="I292" s="14" t="s">
        <v>29</v>
      </c>
      <c r="J292" s="14">
        <v>100</v>
      </c>
      <c r="K292" s="14" t="s">
        <v>29</v>
      </c>
      <c r="L292" s="19" t="str">
        <f>SUBSTITUTE(SUBSTITUTE(SUBSTITUTE(ds_salaries!L292,"L","Large"),"S","Small"),"M","Medium")</f>
        <v>Medium</v>
      </c>
      <c r="M292" s="14" t="str">
        <f>IF(Table22[[#This Row],[Remote Ratio]]=0,"No remote",IF(Table22[[#This Row],[Remote Ratio]]=50,"Partially remote","Fully Remote"))</f>
        <v>Fully Remote</v>
      </c>
    </row>
    <row r="293" spans="1:13" hidden="1" x14ac:dyDescent="0.25">
      <c r="A293" s="18">
        <v>291</v>
      </c>
      <c r="B293" s="13">
        <v>2022</v>
      </c>
      <c r="C293" s="13" t="str">
        <f>SUBSTITUTE(SUBSTITUTE(SUBSTITUTE(SUBSTITUTE(ds_salaries!C293,"MI","Junior Level/ Mid"),"EN","Entry Level"),"SE","Senior Level/ Intermediate"),"EX","Executive Level/ Director")</f>
        <v>Senior Level/ Intermediate</v>
      </c>
      <c r="D293" s="14" t="str">
        <f>SUBSTITUTE(SUBSTITUTE(SUBSTITUTE(SUBSTITUTE(ds_salaries!D293,"PT","Part Time"),"FT","Full Time"),"CT","Contract"),"FL","Freelance")</f>
        <v>Full Time</v>
      </c>
      <c r="E293" s="13" t="s">
        <v>31</v>
      </c>
      <c r="F293" s="13">
        <v>120600</v>
      </c>
      <c r="G293" s="13" t="s">
        <v>19</v>
      </c>
      <c r="H293" s="13">
        <v>120600</v>
      </c>
      <c r="I293" s="13" t="s">
        <v>29</v>
      </c>
      <c r="J293" s="13">
        <v>100</v>
      </c>
      <c r="K293" s="13" t="s">
        <v>29</v>
      </c>
      <c r="L293" s="19" t="str">
        <f>SUBSTITUTE(SUBSTITUTE(SUBSTITUTE(ds_salaries!L293,"L","Large"),"S","Small"),"M","Medium")</f>
        <v>Medium</v>
      </c>
      <c r="M293" s="14" t="str">
        <f>IF(Table22[[#This Row],[Remote Ratio]]=0,"No remote",IF(Table22[[#This Row],[Remote Ratio]]=50,"Partially remote","Fully Remote"))</f>
        <v>Fully Remote</v>
      </c>
    </row>
    <row r="294" spans="1:13" hidden="1" x14ac:dyDescent="0.25">
      <c r="A294" s="17">
        <v>292</v>
      </c>
      <c r="B294" s="14">
        <v>2022</v>
      </c>
      <c r="C294" s="13" t="str">
        <f>SUBSTITUTE(SUBSTITUTE(SUBSTITUTE(SUBSTITUTE(ds_salaries!C294,"MI","Junior Level/ Mid"),"EN","Entry Level"),"SE","Senior Level/ Intermediate"),"EX","Executive Level/ Director")</f>
        <v>Junior Level/ Mid</v>
      </c>
      <c r="D294" s="14" t="str">
        <f>SUBSTITUTE(SUBSTITUTE(SUBSTITUTE(SUBSTITUTE(ds_salaries!D294,"PT","Part Time"),"FT","Full Time"),"CT","Contract"),"FL","Freelance")</f>
        <v>Full Time</v>
      </c>
      <c r="E294" s="14" t="s">
        <v>13</v>
      </c>
      <c r="F294" s="14">
        <v>130000</v>
      </c>
      <c r="G294" s="14" t="s">
        <v>19</v>
      </c>
      <c r="H294" s="14">
        <v>130000</v>
      </c>
      <c r="I294" s="14" t="s">
        <v>29</v>
      </c>
      <c r="J294" s="14">
        <v>0</v>
      </c>
      <c r="K294" s="14" t="s">
        <v>29</v>
      </c>
      <c r="L294" s="19" t="str">
        <f>SUBSTITUTE(SUBSTITUTE(SUBSTITUTE(ds_salaries!L294,"L","Large"),"S","Small"),"M","Medium")</f>
        <v>Medium</v>
      </c>
      <c r="M294" s="14" t="str">
        <f>IF(Table22[[#This Row],[Remote Ratio]]=0,"No remote",IF(Table22[[#This Row],[Remote Ratio]]=50,"Partially remote","Fully Remote"))</f>
        <v>No remote</v>
      </c>
    </row>
    <row r="295" spans="1:13" hidden="1" x14ac:dyDescent="0.25">
      <c r="A295" s="18">
        <v>293</v>
      </c>
      <c r="B295" s="13">
        <v>2022</v>
      </c>
      <c r="C295" s="13" t="str">
        <f>SUBSTITUTE(SUBSTITUTE(SUBSTITUTE(SUBSTITUTE(ds_salaries!C295,"MI","Junior Level/ Mid"),"EN","Entry Level"),"SE","Senior Level/ Intermediate"),"EX","Executive Level/ Director")</f>
        <v>Junior Level/ Mid</v>
      </c>
      <c r="D295" s="14" t="str">
        <f>SUBSTITUTE(SUBSTITUTE(SUBSTITUTE(SUBSTITUTE(ds_salaries!D295,"PT","Part Time"),"FT","Full Time"),"CT","Contract"),"FL","Freelance")</f>
        <v>Full Time</v>
      </c>
      <c r="E295" s="13" t="s">
        <v>13</v>
      </c>
      <c r="F295" s="13">
        <v>90000</v>
      </c>
      <c r="G295" s="13" t="s">
        <v>19</v>
      </c>
      <c r="H295" s="13">
        <v>90000</v>
      </c>
      <c r="I295" s="13" t="s">
        <v>29</v>
      </c>
      <c r="J295" s="13">
        <v>0</v>
      </c>
      <c r="K295" s="13" t="s">
        <v>29</v>
      </c>
      <c r="L295" s="19" t="str">
        <f>SUBSTITUTE(SUBSTITUTE(SUBSTITUTE(ds_salaries!L295,"L","Large"),"S","Small"),"M","Medium")</f>
        <v>Medium</v>
      </c>
      <c r="M295" s="14" t="str">
        <f>IF(Table22[[#This Row],[Remote Ratio]]=0,"No remote",IF(Table22[[#This Row],[Remote Ratio]]=50,"Partially remote","Fully Remote"))</f>
        <v>No remote</v>
      </c>
    </row>
    <row r="296" spans="1:13" hidden="1" x14ac:dyDescent="0.25">
      <c r="A296" s="17">
        <v>294</v>
      </c>
      <c r="B296" s="14">
        <v>2022</v>
      </c>
      <c r="C296" s="13" t="str">
        <f>SUBSTITUTE(SUBSTITUTE(SUBSTITUTE(SUBSTITUTE(ds_salaries!C296,"MI","Junior Level/ Mid"),"EN","Entry Level"),"SE","Senior Level/ Intermediate"),"EX","Executive Level/ Director")</f>
        <v>Junior Level/ Mid</v>
      </c>
      <c r="D296" s="14" t="str">
        <f>SUBSTITUTE(SUBSTITUTE(SUBSTITUTE(SUBSTITUTE(ds_salaries!D296,"PT","Part Time"),"FT","Full Time"),"CT","Contract"),"FL","Freelance")</f>
        <v>Full Time</v>
      </c>
      <c r="E296" s="14" t="s">
        <v>43</v>
      </c>
      <c r="F296" s="14">
        <v>170000</v>
      </c>
      <c r="G296" s="14" t="s">
        <v>19</v>
      </c>
      <c r="H296" s="14">
        <v>170000</v>
      </c>
      <c r="I296" s="14" t="s">
        <v>29</v>
      </c>
      <c r="J296" s="14">
        <v>100</v>
      </c>
      <c r="K296" s="14" t="s">
        <v>29</v>
      </c>
      <c r="L296" s="19" t="str">
        <f>SUBSTITUTE(SUBSTITUTE(SUBSTITUTE(ds_salaries!L296,"L","Large"),"S","Small"),"M","Medium")</f>
        <v>Medium</v>
      </c>
      <c r="M296" s="14" t="str">
        <f>IF(Table22[[#This Row],[Remote Ratio]]=0,"No remote",IF(Table22[[#This Row],[Remote Ratio]]=50,"Partially remote","Fully Remote"))</f>
        <v>Fully Remote</v>
      </c>
    </row>
    <row r="297" spans="1:13" hidden="1" x14ac:dyDescent="0.25">
      <c r="A297" s="18">
        <v>295</v>
      </c>
      <c r="B297" s="13">
        <v>2022</v>
      </c>
      <c r="C297" s="13" t="str">
        <f>SUBSTITUTE(SUBSTITUTE(SUBSTITUTE(SUBSTITUTE(ds_salaries!C297,"MI","Junior Level/ Mid"),"EN","Entry Level"),"SE","Senior Level/ Intermediate"),"EX","Executive Level/ Director")</f>
        <v>Junior Level/ Mid</v>
      </c>
      <c r="D297" s="14" t="str">
        <f>SUBSTITUTE(SUBSTITUTE(SUBSTITUTE(SUBSTITUTE(ds_salaries!D297,"PT","Part Time"),"FT","Full Time"),"CT","Contract"),"FL","Freelance")</f>
        <v>Full Time</v>
      </c>
      <c r="E297" s="13" t="s">
        <v>43</v>
      </c>
      <c r="F297" s="13">
        <v>150000</v>
      </c>
      <c r="G297" s="13" t="s">
        <v>19</v>
      </c>
      <c r="H297" s="13">
        <v>150000</v>
      </c>
      <c r="I297" s="13" t="s">
        <v>29</v>
      </c>
      <c r="J297" s="13">
        <v>100</v>
      </c>
      <c r="K297" s="13" t="s">
        <v>29</v>
      </c>
      <c r="L297" s="19" t="str">
        <f>SUBSTITUTE(SUBSTITUTE(SUBSTITUTE(ds_salaries!L297,"L","Large"),"S","Small"),"M","Medium")</f>
        <v>Medium</v>
      </c>
      <c r="M297" s="14" t="str">
        <f>IF(Table22[[#This Row],[Remote Ratio]]=0,"No remote",IF(Table22[[#This Row],[Remote Ratio]]=50,"Partially remote","Fully Remote"))</f>
        <v>Fully Remote</v>
      </c>
    </row>
    <row r="298" spans="1:13" hidden="1" x14ac:dyDescent="0.25">
      <c r="A298" s="17">
        <v>296</v>
      </c>
      <c r="B298" s="14">
        <v>2022</v>
      </c>
      <c r="C298" s="13" t="str">
        <f>SUBSTITUTE(SUBSTITUTE(SUBSTITUTE(SUBSTITUTE(ds_salaries!C298,"MI","Junior Level/ Mid"),"EN","Entry Level"),"SE","Senior Level/ Intermediate"),"EX","Executive Level/ Director")</f>
        <v>Senior Level/ Intermediate</v>
      </c>
      <c r="D298" s="14" t="str">
        <f>SUBSTITUTE(SUBSTITUTE(SUBSTITUTE(SUBSTITUTE(ds_salaries!D298,"PT","Part Time"),"FT","Full Time"),"CT","Contract"),"FL","Freelance")</f>
        <v>Full Time</v>
      </c>
      <c r="E298" s="14" t="s">
        <v>31</v>
      </c>
      <c r="F298" s="14">
        <v>102100</v>
      </c>
      <c r="G298" s="14" t="s">
        <v>19</v>
      </c>
      <c r="H298" s="14">
        <v>102100</v>
      </c>
      <c r="I298" s="14" t="s">
        <v>29</v>
      </c>
      <c r="J298" s="14">
        <v>100</v>
      </c>
      <c r="K298" s="14" t="s">
        <v>29</v>
      </c>
      <c r="L298" s="19" t="str">
        <f>SUBSTITUTE(SUBSTITUTE(SUBSTITUTE(ds_salaries!L298,"L","Large"),"S","Small"),"M","Medium")</f>
        <v>Medium</v>
      </c>
      <c r="M298" s="14" t="str">
        <f>IF(Table22[[#This Row],[Remote Ratio]]=0,"No remote",IF(Table22[[#This Row],[Remote Ratio]]=50,"Partially remote","Fully Remote"))</f>
        <v>Fully Remote</v>
      </c>
    </row>
    <row r="299" spans="1:13" hidden="1" x14ac:dyDescent="0.25">
      <c r="A299" s="18">
        <v>297</v>
      </c>
      <c r="B299" s="13">
        <v>2022</v>
      </c>
      <c r="C299" s="13" t="str">
        <f>SUBSTITUTE(SUBSTITUTE(SUBSTITUTE(SUBSTITUTE(ds_salaries!C299,"MI","Junior Level/ Mid"),"EN","Entry Level"),"SE","Senior Level/ Intermediate"),"EX","Executive Level/ Director")</f>
        <v>Senior Level/ Intermediate</v>
      </c>
      <c r="D299" s="14" t="str">
        <f>SUBSTITUTE(SUBSTITUTE(SUBSTITUTE(SUBSTITUTE(ds_salaries!D299,"PT","Part Time"),"FT","Full Time"),"CT","Contract"),"FL","Freelance")</f>
        <v>Full Time</v>
      </c>
      <c r="E299" s="13" t="s">
        <v>31</v>
      </c>
      <c r="F299" s="13">
        <v>84900</v>
      </c>
      <c r="G299" s="13" t="s">
        <v>19</v>
      </c>
      <c r="H299" s="13">
        <v>84900</v>
      </c>
      <c r="I299" s="13" t="s">
        <v>29</v>
      </c>
      <c r="J299" s="13">
        <v>100</v>
      </c>
      <c r="K299" s="13" t="s">
        <v>29</v>
      </c>
      <c r="L299" s="19" t="str">
        <f>SUBSTITUTE(SUBSTITUTE(SUBSTITUTE(ds_salaries!L299,"L","Large"),"S","Small"),"M","Medium")</f>
        <v>Medium</v>
      </c>
      <c r="M299" s="14" t="str">
        <f>IF(Table22[[#This Row],[Remote Ratio]]=0,"No remote",IF(Table22[[#This Row],[Remote Ratio]]=50,"Partially remote","Fully Remote"))</f>
        <v>Fully Remote</v>
      </c>
    </row>
    <row r="300" spans="1:13" hidden="1" x14ac:dyDescent="0.25">
      <c r="A300" s="17">
        <v>298</v>
      </c>
      <c r="B300" s="14">
        <v>2022</v>
      </c>
      <c r="C300" s="13" t="str">
        <f>SUBSTITUTE(SUBSTITUTE(SUBSTITUTE(SUBSTITUTE(ds_salaries!C300,"MI","Junior Level/ Mid"),"EN","Entry Level"),"SE","Senior Level/ Intermediate"),"EX","Executive Level/ Director")</f>
        <v>Senior Level/ Intermediate</v>
      </c>
      <c r="D300" s="14" t="str">
        <f>SUBSTITUTE(SUBSTITUTE(SUBSTITUTE(SUBSTITUTE(ds_salaries!D300,"PT","Part Time"),"FT","Full Time"),"CT","Contract"),"FL","Freelance")</f>
        <v>Full Time</v>
      </c>
      <c r="E300" s="14" t="s">
        <v>13</v>
      </c>
      <c r="F300" s="14">
        <v>136620</v>
      </c>
      <c r="G300" s="14" t="s">
        <v>19</v>
      </c>
      <c r="H300" s="14">
        <v>136620</v>
      </c>
      <c r="I300" s="14" t="s">
        <v>29</v>
      </c>
      <c r="J300" s="14">
        <v>100</v>
      </c>
      <c r="K300" s="14" t="s">
        <v>29</v>
      </c>
      <c r="L300" s="19" t="str">
        <f>SUBSTITUTE(SUBSTITUTE(SUBSTITUTE(ds_salaries!L300,"L","Large"),"S","Small"),"M","Medium")</f>
        <v>Medium</v>
      </c>
      <c r="M300" s="14" t="str">
        <f>IF(Table22[[#This Row],[Remote Ratio]]=0,"No remote",IF(Table22[[#This Row],[Remote Ratio]]=50,"Partially remote","Fully Remote"))</f>
        <v>Fully Remote</v>
      </c>
    </row>
    <row r="301" spans="1:13" hidden="1" x14ac:dyDescent="0.25">
      <c r="A301" s="18">
        <v>299</v>
      </c>
      <c r="B301" s="13">
        <v>2022</v>
      </c>
      <c r="C301" s="13" t="str">
        <f>SUBSTITUTE(SUBSTITUTE(SUBSTITUTE(SUBSTITUTE(ds_salaries!C301,"MI","Junior Level/ Mid"),"EN","Entry Level"),"SE","Senior Level/ Intermediate"),"EX","Executive Level/ Director")</f>
        <v>Senior Level/ Intermediate</v>
      </c>
      <c r="D301" s="14" t="str">
        <f>SUBSTITUTE(SUBSTITUTE(SUBSTITUTE(SUBSTITUTE(ds_salaries!D301,"PT","Part Time"),"FT","Full Time"),"CT","Contract"),"FL","Freelance")</f>
        <v>Full Time</v>
      </c>
      <c r="E301" s="13" t="s">
        <v>13</v>
      </c>
      <c r="F301" s="13">
        <v>99360</v>
      </c>
      <c r="G301" s="13" t="s">
        <v>19</v>
      </c>
      <c r="H301" s="13">
        <v>99360</v>
      </c>
      <c r="I301" s="13" t="s">
        <v>29</v>
      </c>
      <c r="J301" s="13">
        <v>100</v>
      </c>
      <c r="K301" s="13" t="s">
        <v>29</v>
      </c>
      <c r="L301" s="19" t="str">
        <f>SUBSTITUTE(SUBSTITUTE(SUBSTITUTE(ds_salaries!L301,"L","Large"),"S","Small"),"M","Medium")</f>
        <v>Medium</v>
      </c>
      <c r="M301" s="14" t="str">
        <f>IF(Table22[[#This Row],[Remote Ratio]]=0,"No remote",IF(Table22[[#This Row],[Remote Ratio]]=50,"Partially remote","Fully Remote"))</f>
        <v>Fully Remote</v>
      </c>
    </row>
    <row r="302" spans="1:13" hidden="1" x14ac:dyDescent="0.25">
      <c r="A302" s="17">
        <v>300</v>
      </c>
      <c r="B302" s="14">
        <v>2022</v>
      </c>
      <c r="C302" s="13" t="str">
        <f>SUBSTITUTE(SUBSTITUTE(SUBSTITUTE(SUBSTITUTE(ds_salaries!C302,"MI","Junior Level/ Mid"),"EN","Entry Level"),"SE","Senior Level/ Intermediate"),"EX","Executive Level/ Director")</f>
        <v>Senior Level/ Intermediate</v>
      </c>
      <c r="D302" s="14" t="str">
        <f>SUBSTITUTE(SUBSTITUTE(SUBSTITUTE(SUBSTITUTE(ds_salaries!D302,"PT","Part Time"),"FT","Full Time"),"CT","Contract"),"FL","Freelance")</f>
        <v>Full Time</v>
      </c>
      <c r="E302" s="14" t="s">
        <v>13</v>
      </c>
      <c r="F302" s="14">
        <v>90000</v>
      </c>
      <c r="G302" s="14" t="s">
        <v>23</v>
      </c>
      <c r="H302" s="14">
        <v>117789</v>
      </c>
      <c r="I302" s="14" t="s">
        <v>24</v>
      </c>
      <c r="J302" s="14">
        <v>0</v>
      </c>
      <c r="K302" s="14" t="s">
        <v>24</v>
      </c>
      <c r="L302" s="19" t="str">
        <f>SUBSTITUTE(SUBSTITUTE(SUBSTITUTE(ds_salaries!L302,"L","Large"),"S","Small"),"M","Medium")</f>
        <v>Medium</v>
      </c>
      <c r="M302" s="14" t="str">
        <f>IF(Table22[[#This Row],[Remote Ratio]]=0,"No remote",IF(Table22[[#This Row],[Remote Ratio]]=50,"Partially remote","Fully Remote"))</f>
        <v>No remote</v>
      </c>
    </row>
    <row r="303" spans="1:13" hidden="1" x14ac:dyDescent="0.25">
      <c r="A303" s="18">
        <v>301</v>
      </c>
      <c r="B303" s="13">
        <v>2022</v>
      </c>
      <c r="C303" s="13" t="str">
        <f>SUBSTITUTE(SUBSTITUTE(SUBSTITUTE(SUBSTITUTE(ds_salaries!C303,"MI","Junior Level/ Mid"),"EN","Entry Level"),"SE","Senior Level/ Intermediate"),"EX","Executive Level/ Director")</f>
        <v>Senior Level/ Intermediate</v>
      </c>
      <c r="D303" s="14" t="str">
        <f>SUBSTITUTE(SUBSTITUTE(SUBSTITUTE(SUBSTITUTE(ds_salaries!D303,"PT","Part Time"),"FT","Full Time"),"CT","Contract"),"FL","Freelance")</f>
        <v>Full Time</v>
      </c>
      <c r="E303" s="13" t="s">
        <v>13</v>
      </c>
      <c r="F303" s="13">
        <v>80000</v>
      </c>
      <c r="G303" s="13" t="s">
        <v>23</v>
      </c>
      <c r="H303" s="13">
        <v>104702</v>
      </c>
      <c r="I303" s="13" t="s">
        <v>24</v>
      </c>
      <c r="J303" s="13">
        <v>0</v>
      </c>
      <c r="K303" s="13" t="s">
        <v>24</v>
      </c>
      <c r="L303" s="19" t="str">
        <f>SUBSTITUTE(SUBSTITUTE(SUBSTITUTE(ds_salaries!L303,"L","Large"),"S","Small"),"M","Medium")</f>
        <v>Medium</v>
      </c>
      <c r="M303" s="14" t="str">
        <f>IF(Table22[[#This Row],[Remote Ratio]]=0,"No remote",IF(Table22[[#This Row],[Remote Ratio]]=50,"Partially remote","Fully Remote"))</f>
        <v>No remote</v>
      </c>
    </row>
    <row r="304" spans="1:13" hidden="1" x14ac:dyDescent="0.25">
      <c r="A304" s="17">
        <v>302</v>
      </c>
      <c r="B304" s="14">
        <v>2022</v>
      </c>
      <c r="C304" s="13" t="str">
        <f>SUBSTITUTE(SUBSTITUTE(SUBSTITUTE(SUBSTITUTE(ds_salaries!C304,"MI","Junior Level/ Mid"),"EN","Entry Level"),"SE","Senior Level/ Intermediate"),"EX","Executive Level/ Director")</f>
        <v>Senior Level/ Intermediate</v>
      </c>
      <c r="D304" s="14" t="str">
        <f>SUBSTITUTE(SUBSTITUTE(SUBSTITUTE(SUBSTITUTE(ds_salaries!D304,"PT","Part Time"),"FT","Full Time"),"CT","Contract"),"FL","Freelance")</f>
        <v>Full Time</v>
      </c>
      <c r="E304" s="14" t="s">
        <v>13</v>
      </c>
      <c r="F304" s="14">
        <v>146000</v>
      </c>
      <c r="G304" s="14" t="s">
        <v>19</v>
      </c>
      <c r="H304" s="14">
        <v>146000</v>
      </c>
      <c r="I304" s="14" t="s">
        <v>29</v>
      </c>
      <c r="J304" s="14">
        <v>100</v>
      </c>
      <c r="K304" s="14" t="s">
        <v>29</v>
      </c>
      <c r="L304" s="19" t="str">
        <f>SUBSTITUTE(SUBSTITUTE(SUBSTITUTE(ds_salaries!L304,"L","Large"),"S","Small"),"M","Medium")</f>
        <v>Medium</v>
      </c>
      <c r="M304" s="14" t="str">
        <f>IF(Table22[[#This Row],[Remote Ratio]]=0,"No remote",IF(Table22[[#This Row],[Remote Ratio]]=50,"Partially remote","Fully Remote"))</f>
        <v>Fully Remote</v>
      </c>
    </row>
    <row r="305" spans="1:13" hidden="1" x14ac:dyDescent="0.25">
      <c r="A305" s="18">
        <v>303</v>
      </c>
      <c r="B305" s="13">
        <v>2022</v>
      </c>
      <c r="C305" s="13" t="str">
        <f>SUBSTITUTE(SUBSTITUTE(SUBSTITUTE(SUBSTITUTE(ds_salaries!C305,"MI","Junior Level/ Mid"),"EN","Entry Level"),"SE","Senior Level/ Intermediate"),"EX","Executive Level/ Director")</f>
        <v>Senior Level/ Intermediate</v>
      </c>
      <c r="D305" s="14" t="str">
        <f>SUBSTITUTE(SUBSTITUTE(SUBSTITUTE(SUBSTITUTE(ds_salaries!D305,"PT","Part Time"),"FT","Full Time"),"CT","Contract"),"FL","Freelance")</f>
        <v>Full Time</v>
      </c>
      <c r="E305" s="13" t="s">
        <v>13</v>
      </c>
      <c r="F305" s="13">
        <v>123000</v>
      </c>
      <c r="G305" s="13" t="s">
        <v>19</v>
      </c>
      <c r="H305" s="13">
        <v>123000</v>
      </c>
      <c r="I305" s="13" t="s">
        <v>29</v>
      </c>
      <c r="J305" s="13">
        <v>100</v>
      </c>
      <c r="K305" s="13" t="s">
        <v>29</v>
      </c>
      <c r="L305" s="19" t="str">
        <f>SUBSTITUTE(SUBSTITUTE(SUBSTITUTE(ds_salaries!L305,"L","Large"),"S","Small"),"M","Medium")</f>
        <v>Medium</v>
      </c>
      <c r="M305" s="14" t="str">
        <f>IF(Table22[[#This Row],[Remote Ratio]]=0,"No remote",IF(Table22[[#This Row],[Remote Ratio]]=50,"Partially remote","Fully Remote"))</f>
        <v>Fully Remote</v>
      </c>
    </row>
    <row r="306" spans="1:13" hidden="1" x14ac:dyDescent="0.25">
      <c r="A306" s="17">
        <v>304</v>
      </c>
      <c r="B306" s="14">
        <v>2022</v>
      </c>
      <c r="C306" s="13" t="str">
        <f>SUBSTITUTE(SUBSTITUTE(SUBSTITUTE(SUBSTITUTE(ds_salaries!C306,"MI","Junior Level/ Mid"),"EN","Entry Level"),"SE","Senior Level/ Intermediate"),"EX","Executive Level/ Director")</f>
        <v>Entry Level</v>
      </c>
      <c r="D306" s="14" t="str">
        <f>SUBSTITUTE(SUBSTITUTE(SUBSTITUTE(SUBSTITUTE(ds_salaries!D306,"PT","Part Time"),"FT","Full Time"),"CT","Contract"),"FL","Freelance")</f>
        <v>Full Time</v>
      </c>
      <c r="E306" s="14" t="s">
        <v>43</v>
      </c>
      <c r="F306" s="14">
        <v>40000</v>
      </c>
      <c r="G306" s="14" t="s">
        <v>23</v>
      </c>
      <c r="H306" s="14">
        <v>52351</v>
      </c>
      <c r="I306" s="14" t="s">
        <v>24</v>
      </c>
      <c r="J306" s="14">
        <v>100</v>
      </c>
      <c r="K306" s="14" t="s">
        <v>24</v>
      </c>
      <c r="L306" s="19" t="str">
        <f>SUBSTITUTE(SUBSTITUTE(SUBSTITUTE(ds_salaries!L306,"L","Large"),"S","Small"),"M","Medium")</f>
        <v>Medium</v>
      </c>
      <c r="M306" s="14" t="str">
        <f>IF(Table22[[#This Row],[Remote Ratio]]=0,"No remote",IF(Table22[[#This Row],[Remote Ratio]]=50,"Partially remote","Fully Remote"))</f>
        <v>Fully Remote</v>
      </c>
    </row>
    <row r="307" spans="1:13" hidden="1" x14ac:dyDescent="0.25">
      <c r="A307" s="18">
        <v>305</v>
      </c>
      <c r="B307" s="13">
        <v>2022</v>
      </c>
      <c r="C307" s="13" t="str">
        <f>SUBSTITUTE(SUBSTITUTE(SUBSTITUTE(SUBSTITUTE(ds_salaries!C307,"MI","Junior Level/ Mid"),"EN","Entry Level"),"SE","Senior Level/ Intermediate"),"EX","Executive Level/ Director")</f>
        <v>Senior Level/ Intermediate</v>
      </c>
      <c r="D307" s="14" t="str">
        <f>SUBSTITUTE(SUBSTITUTE(SUBSTITUTE(SUBSTITUTE(ds_salaries!D307,"PT","Part Time"),"FT","Full Time"),"CT","Contract"),"FL","Freelance")</f>
        <v>Full Time</v>
      </c>
      <c r="E307" s="13" t="s">
        <v>31</v>
      </c>
      <c r="F307" s="13">
        <v>99000</v>
      </c>
      <c r="G307" s="13" t="s">
        <v>19</v>
      </c>
      <c r="H307" s="13">
        <v>99000</v>
      </c>
      <c r="I307" s="13" t="s">
        <v>29</v>
      </c>
      <c r="J307" s="13">
        <v>0</v>
      </c>
      <c r="K307" s="13" t="s">
        <v>29</v>
      </c>
      <c r="L307" s="19" t="str">
        <f>SUBSTITUTE(SUBSTITUTE(SUBSTITUTE(ds_salaries!L307,"L","Large"),"S","Small"),"M","Medium")</f>
        <v>Medium</v>
      </c>
      <c r="M307" s="14" t="str">
        <f>IF(Table22[[#This Row],[Remote Ratio]]=0,"No remote",IF(Table22[[#This Row],[Remote Ratio]]=50,"Partially remote","Fully Remote"))</f>
        <v>No remote</v>
      </c>
    </row>
    <row r="308" spans="1:13" hidden="1" x14ac:dyDescent="0.25">
      <c r="A308" s="17">
        <v>306</v>
      </c>
      <c r="B308" s="14">
        <v>2022</v>
      </c>
      <c r="C308" s="13" t="str">
        <f>SUBSTITUTE(SUBSTITUTE(SUBSTITUTE(SUBSTITUTE(ds_salaries!C308,"MI","Junior Level/ Mid"),"EN","Entry Level"),"SE","Senior Level/ Intermediate"),"EX","Executive Level/ Director")</f>
        <v>Senior Level/ Intermediate</v>
      </c>
      <c r="D308" s="14" t="str">
        <f>SUBSTITUTE(SUBSTITUTE(SUBSTITUTE(SUBSTITUTE(ds_salaries!D308,"PT","Part Time"),"FT","Full Time"),"CT","Contract"),"FL","Freelance")</f>
        <v>Full Time</v>
      </c>
      <c r="E308" s="14" t="s">
        <v>31</v>
      </c>
      <c r="F308" s="14">
        <v>116000</v>
      </c>
      <c r="G308" s="14" t="s">
        <v>19</v>
      </c>
      <c r="H308" s="14">
        <v>116000</v>
      </c>
      <c r="I308" s="14" t="s">
        <v>29</v>
      </c>
      <c r="J308" s="14">
        <v>0</v>
      </c>
      <c r="K308" s="14" t="s">
        <v>29</v>
      </c>
      <c r="L308" s="19" t="str">
        <f>SUBSTITUTE(SUBSTITUTE(SUBSTITUTE(ds_salaries!L308,"L","Large"),"S","Small"),"M","Medium")</f>
        <v>Medium</v>
      </c>
      <c r="M308" s="14" t="str">
        <f>IF(Table22[[#This Row],[Remote Ratio]]=0,"No remote",IF(Table22[[#This Row],[Remote Ratio]]=50,"Partially remote","Fully Remote"))</f>
        <v>No remote</v>
      </c>
    </row>
    <row r="309" spans="1:13" hidden="1" x14ac:dyDescent="0.25">
      <c r="A309" s="18">
        <v>307</v>
      </c>
      <c r="B309" s="13">
        <v>2022</v>
      </c>
      <c r="C309" s="13" t="str">
        <f>SUBSTITUTE(SUBSTITUTE(SUBSTITUTE(SUBSTITUTE(ds_salaries!C309,"MI","Junior Level/ Mid"),"EN","Entry Level"),"SE","Senior Level/ Intermediate"),"EX","Executive Level/ Director")</f>
        <v>Junior Level/ Mid</v>
      </c>
      <c r="D309" s="14" t="str">
        <f>SUBSTITUTE(SUBSTITUTE(SUBSTITUTE(SUBSTITUTE(ds_salaries!D309,"PT","Part Time"),"FT","Full Time"),"CT","Contract"),"FL","Freelance")</f>
        <v>Full Time</v>
      </c>
      <c r="E309" s="13" t="s">
        <v>31</v>
      </c>
      <c r="F309" s="13">
        <v>106260</v>
      </c>
      <c r="G309" s="13" t="s">
        <v>19</v>
      </c>
      <c r="H309" s="13">
        <v>106260</v>
      </c>
      <c r="I309" s="13" t="s">
        <v>29</v>
      </c>
      <c r="J309" s="13">
        <v>0</v>
      </c>
      <c r="K309" s="13" t="s">
        <v>29</v>
      </c>
      <c r="L309" s="19" t="str">
        <f>SUBSTITUTE(SUBSTITUTE(SUBSTITUTE(ds_salaries!L309,"L","Large"),"S","Small"),"M","Medium")</f>
        <v>Medium</v>
      </c>
      <c r="M309" s="14" t="str">
        <f>IF(Table22[[#This Row],[Remote Ratio]]=0,"No remote",IF(Table22[[#This Row],[Remote Ratio]]=50,"Partially remote","Fully Remote"))</f>
        <v>No remote</v>
      </c>
    </row>
    <row r="310" spans="1:13" hidden="1" x14ac:dyDescent="0.25">
      <c r="A310" s="17">
        <v>308</v>
      </c>
      <c r="B310" s="14">
        <v>2022</v>
      </c>
      <c r="C310" s="13" t="str">
        <f>SUBSTITUTE(SUBSTITUTE(SUBSTITUTE(SUBSTITUTE(ds_salaries!C310,"MI","Junior Level/ Mid"),"EN","Entry Level"),"SE","Senior Level/ Intermediate"),"EX","Executive Level/ Director")</f>
        <v>Junior Level/ Mid</v>
      </c>
      <c r="D310" s="14" t="str">
        <f>SUBSTITUTE(SUBSTITUTE(SUBSTITUTE(SUBSTITUTE(ds_salaries!D310,"PT","Part Time"),"FT","Full Time"),"CT","Contract"),"FL","Freelance")</f>
        <v>Full Time</v>
      </c>
      <c r="E310" s="14" t="s">
        <v>31</v>
      </c>
      <c r="F310" s="14">
        <v>126500</v>
      </c>
      <c r="G310" s="14" t="s">
        <v>19</v>
      </c>
      <c r="H310" s="14">
        <v>126500</v>
      </c>
      <c r="I310" s="14" t="s">
        <v>29</v>
      </c>
      <c r="J310" s="14">
        <v>0</v>
      </c>
      <c r="K310" s="14" t="s">
        <v>29</v>
      </c>
      <c r="L310" s="19" t="str">
        <f>SUBSTITUTE(SUBSTITUTE(SUBSTITUTE(ds_salaries!L310,"L","Large"),"S","Small"),"M","Medium")</f>
        <v>Medium</v>
      </c>
      <c r="M310" s="14" t="str">
        <f>IF(Table22[[#This Row],[Remote Ratio]]=0,"No remote",IF(Table22[[#This Row],[Remote Ratio]]=50,"Partially remote","Fully Remote"))</f>
        <v>No remote</v>
      </c>
    </row>
    <row r="311" spans="1:13" hidden="1" x14ac:dyDescent="0.25">
      <c r="A311" s="18">
        <v>309</v>
      </c>
      <c r="B311" s="13">
        <v>2022</v>
      </c>
      <c r="C311" s="13" t="str">
        <f>SUBSTITUTE(SUBSTITUTE(SUBSTITUTE(SUBSTITUTE(ds_salaries!C311,"MI","Junior Level/ Mid"),"EN","Entry Level"),"SE","Senior Level/ Intermediate"),"EX","Executive Level/ Director")</f>
        <v>Executive Level/ Director</v>
      </c>
      <c r="D311" s="14" t="str">
        <f>SUBSTITUTE(SUBSTITUTE(SUBSTITUTE(SUBSTITUTE(ds_salaries!D311,"PT","Part Time"),"FT","Full Time"),"CT","Contract"),"FL","Freelance")</f>
        <v>Full Time</v>
      </c>
      <c r="E311" s="13" t="s">
        <v>43</v>
      </c>
      <c r="F311" s="13">
        <v>242000</v>
      </c>
      <c r="G311" s="13" t="s">
        <v>19</v>
      </c>
      <c r="H311" s="13">
        <v>242000</v>
      </c>
      <c r="I311" s="13" t="s">
        <v>29</v>
      </c>
      <c r="J311" s="13">
        <v>100</v>
      </c>
      <c r="K311" s="13" t="s">
        <v>29</v>
      </c>
      <c r="L311" s="19" t="str">
        <f>SUBSTITUTE(SUBSTITUTE(SUBSTITUTE(ds_salaries!L311,"L","Large"),"S","Small"),"M","Medium")</f>
        <v>Medium</v>
      </c>
      <c r="M311" s="14" t="str">
        <f>IF(Table22[[#This Row],[Remote Ratio]]=0,"No remote",IF(Table22[[#This Row],[Remote Ratio]]=50,"Partially remote","Fully Remote"))</f>
        <v>Fully Remote</v>
      </c>
    </row>
    <row r="312" spans="1:13" hidden="1" x14ac:dyDescent="0.25">
      <c r="A312" s="17">
        <v>310</v>
      </c>
      <c r="B312" s="14">
        <v>2022</v>
      </c>
      <c r="C312" s="13" t="str">
        <f>SUBSTITUTE(SUBSTITUTE(SUBSTITUTE(SUBSTITUTE(ds_salaries!C312,"MI","Junior Level/ Mid"),"EN","Entry Level"),"SE","Senior Level/ Intermediate"),"EX","Executive Level/ Director")</f>
        <v>Executive Level/ Director</v>
      </c>
      <c r="D312" s="14" t="str">
        <f>SUBSTITUTE(SUBSTITUTE(SUBSTITUTE(SUBSTITUTE(ds_salaries!D312,"PT","Part Time"),"FT","Full Time"),"CT","Contract"),"FL","Freelance")</f>
        <v>Full Time</v>
      </c>
      <c r="E312" s="14" t="s">
        <v>43</v>
      </c>
      <c r="F312" s="14">
        <v>200000</v>
      </c>
      <c r="G312" s="14" t="s">
        <v>19</v>
      </c>
      <c r="H312" s="14">
        <v>200000</v>
      </c>
      <c r="I312" s="14" t="s">
        <v>29</v>
      </c>
      <c r="J312" s="14">
        <v>100</v>
      </c>
      <c r="K312" s="14" t="s">
        <v>29</v>
      </c>
      <c r="L312" s="19" t="str">
        <f>SUBSTITUTE(SUBSTITUTE(SUBSTITUTE(ds_salaries!L312,"L","Large"),"S","Small"),"M","Medium")</f>
        <v>Medium</v>
      </c>
      <c r="M312" s="14" t="str">
        <f>IF(Table22[[#This Row],[Remote Ratio]]=0,"No remote",IF(Table22[[#This Row],[Remote Ratio]]=50,"Partially remote","Fully Remote"))</f>
        <v>Fully Remote</v>
      </c>
    </row>
    <row r="313" spans="1:13" hidden="1" x14ac:dyDescent="0.25">
      <c r="A313" s="18">
        <v>311</v>
      </c>
      <c r="B313" s="13">
        <v>2022</v>
      </c>
      <c r="C313" s="13" t="str">
        <f>SUBSTITUTE(SUBSTITUTE(SUBSTITUTE(SUBSTITUTE(ds_salaries!C313,"MI","Junior Level/ Mid"),"EN","Entry Level"),"SE","Senior Level/ Intermediate"),"EX","Executive Level/ Director")</f>
        <v>Junior Level/ Mid</v>
      </c>
      <c r="D313" s="14" t="str">
        <f>SUBSTITUTE(SUBSTITUTE(SUBSTITUTE(SUBSTITUTE(ds_salaries!D313,"PT","Part Time"),"FT","Full Time"),"CT","Contract"),"FL","Freelance")</f>
        <v>Full Time</v>
      </c>
      <c r="E313" s="13" t="s">
        <v>13</v>
      </c>
      <c r="F313" s="13">
        <v>50000</v>
      </c>
      <c r="G313" s="13" t="s">
        <v>23</v>
      </c>
      <c r="H313" s="13">
        <v>65438</v>
      </c>
      <c r="I313" s="13" t="s">
        <v>24</v>
      </c>
      <c r="J313" s="13">
        <v>0</v>
      </c>
      <c r="K313" s="13" t="s">
        <v>24</v>
      </c>
      <c r="L313" s="19" t="str">
        <f>SUBSTITUTE(SUBSTITUTE(SUBSTITUTE(ds_salaries!L313,"L","Large"),"S","Small"),"M","Medium")</f>
        <v>Medium</v>
      </c>
      <c r="M313" s="14" t="str">
        <f>IF(Table22[[#This Row],[Remote Ratio]]=0,"No remote",IF(Table22[[#This Row],[Remote Ratio]]=50,"Partially remote","Fully Remote"))</f>
        <v>No remote</v>
      </c>
    </row>
    <row r="314" spans="1:13" hidden="1" x14ac:dyDescent="0.25">
      <c r="A314" s="17">
        <v>312</v>
      </c>
      <c r="B314" s="14">
        <v>2022</v>
      </c>
      <c r="C314" s="13" t="str">
        <f>SUBSTITUTE(SUBSTITUTE(SUBSTITUTE(SUBSTITUTE(ds_salaries!C314,"MI","Junior Level/ Mid"),"EN","Entry Level"),"SE","Senior Level/ Intermediate"),"EX","Executive Level/ Director")</f>
        <v>Junior Level/ Mid</v>
      </c>
      <c r="D314" s="14" t="str">
        <f>SUBSTITUTE(SUBSTITUTE(SUBSTITUTE(SUBSTITUTE(ds_salaries!D314,"PT","Part Time"),"FT","Full Time"),"CT","Contract"),"FL","Freelance")</f>
        <v>Full Time</v>
      </c>
      <c r="E314" s="14" t="s">
        <v>13</v>
      </c>
      <c r="F314" s="14">
        <v>30000</v>
      </c>
      <c r="G314" s="14" t="s">
        <v>23</v>
      </c>
      <c r="H314" s="14">
        <v>39263</v>
      </c>
      <c r="I314" s="14" t="s">
        <v>24</v>
      </c>
      <c r="J314" s="14">
        <v>0</v>
      </c>
      <c r="K314" s="14" t="s">
        <v>24</v>
      </c>
      <c r="L314" s="19" t="str">
        <f>SUBSTITUTE(SUBSTITUTE(SUBSTITUTE(ds_salaries!L314,"L","Large"),"S","Small"),"M","Medium")</f>
        <v>Medium</v>
      </c>
      <c r="M314" s="14" t="str">
        <f>IF(Table22[[#This Row],[Remote Ratio]]=0,"No remote",IF(Table22[[#This Row],[Remote Ratio]]=50,"Partially remote","Fully Remote"))</f>
        <v>No remote</v>
      </c>
    </row>
    <row r="315" spans="1:13" hidden="1" x14ac:dyDescent="0.25">
      <c r="A315" s="18">
        <v>313</v>
      </c>
      <c r="B315" s="13">
        <v>2022</v>
      </c>
      <c r="C315" s="13" t="str">
        <f>SUBSTITUTE(SUBSTITUTE(SUBSTITUTE(SUBSTITUTE(ds_salaries!C315,"MI","Junior Level/ Mid"),"EN","Entry Level"),"SE","Senior Level/ Intermediate"),"EX","Executive Level/ Director")</f>
        <v>Junior Level/ Mid</v>
      </c>
      <c r="D315" s="14" t="str">
        <f>SUBSTITUTE(SUBSTITUTE(SUBSTITUTE(SUBSTITUTE(ds_salaries!D315,"PT","Part Time"),"FT","Full Time"),"CT","Contract"),"FL","Freelance")</f>
        <v>Full Time</v>
      </c>
      <c r="E315" s="13" t="s">
        <v>43</v>
      </c>
      <c r="F315" s="13">
        <v>60000</v>
      </c>
      <c r="G315" s="13" t="s">
        <v>23</v>
      </c>
      <c r="H315" s="13">
        <v>78526</v>
      </c>
      <c r="I315" s="13" t="s">
        <v>24</v>
      </c>
      <c r="J315" s="13">
        <v>0</v>
      </c>
      <c r="K315" s="13" t="s">
        <v>24</v>
      </c>
      <c r="L315" s="19" t="str">
        <f>SUBSTITUTE(SUBSTITUTE(SUBSTITUTE(ds_salaries!L315,"L","Large"),"S","Small"),"M","Medium")</f>
        <v>Medium</v>
      </c>
      <c r="M315" s="14" t="str">
        <f>IF(Table22[[#This Row],[Remote Ratio]]=0,"No remote",IF(Table22[[#This Row],[Remote Ratio]]=50,"Partially remote","Fully Remote"))</f>
        <v>No remote</v>
      </c>
    </row>
    <row r="316" spans="1:13" hidden="1" x14ac:dyDescent="0.25">
      <c r="A316" s="17">
        <v>314</v>
      </c>
      <c r="B316" s="14">
        <v>2022</v>
      </c>
      <c r="C316" s="13" t="str">
        <f>SUBSTITUTE(SUBSTITUTE(SUBSTITUTE(SUBSTITUTE(ds_salaries!C316,"MI","Junior Level/ Mid"),"EN","Entry Level"),"SE","Senior Level/ Intermediate"),"EX","Executive Level/ Director")</f>
        <v>Junior Level/ Mid</v>
      </c>
      <c r="D316" s="14" t="str">
        <f>SUBSTITUTE(SUBSTITUTE(SUBSTITUTE(SUBSTITUTE(ds_salaries!D316,"PT","Part Time"),"FT","Full Time"),"CT","Contract"),"FL","Freelance")</f>
        <v>Full Time</v>
      </c>
      <c r="E316" s="14" t="s">
        <v>43</v>
      </c>
      <c r="F316" s="14">
        <v>40000</v>
      </c>
      <c r="G316" s="14" t="s">
        <v>23</v>
      </c>
      <c r="H316" s="14">
        <v>52351</v>
      </c>
      <c r="I316" s="14" t="s">
        <v>24</v>
      </c>
      <c r="J316" s="14">
        <v>0</v>
      </c>
      <c r="K316" s="14" t="s">
        <v>24</v>
      </c>
      <c r="L316" s="19" t="str">
        <f>SUBSTITUTE(SUBSTITUTE(SUBSTITUTE(ds_salaries!L316,"L","Large"),"S","Small"),"M","Medium")</f>
        <v>Medium</v>
      </c>
      <c r="M316" s="14" t="str">
        <f>IF(Table22[[#This Row],[Remote Ratio]]=0,"No remote",IF(Table22[[#This Row],[Remote Ratio]]=50,"Partially remote","Fully Remote"))</f>
        <v>No remote</v>
      </c>
    </row>
    <row r="317" spans="1:13" hidden="1" x14ac:dyDescent="0.25">
      <c r="A317" s="18">
        <v>315</v>
      </c>
      <c r="B317" s="13">
        <v>2022</v>
      </c>
      <c r="C317" s="13" t="str">
        <f>SUBSTITUTE(SUBSTITUTE(SUBSTITUTE(SUBSTITUTE(ds_salaries!C317,"MI","Junior Level/ Mid"),"EN","Entry Level"),"SE","Senior Level/ Intermediate"),"EX","Executive Level/ Director")</f>
        <v>Senior Level/ Intermediate</v>
      </c>
      <c r="D317" s="14" t="str">
        <f>SUBSTITUTE(SUBSTITUTE(SUBSTITUTE(SUBSTITUTE(ds_salaries!D317,"PT","Part Time"),"FT","Full Time"),"CT","Contract"),"FL","Freelance")</f>
        <v>Full Time</v>
      </c>
      <c r="E317" s="13" t="s">
        <v>13</v>
      </c>
      <c r="F317" s="13">
        <v>165220</v>
      </c>
      <c r="G317" s="13" t="s">
        <v>19</v>
      </c>
      <c r="H317" s="13">
        <v>165220</v>
      </c>
      <c r="I317" s="13" t="s">
        <v>29</v>
      </c>
      <c r="J317" s="13">
        <v>100</v>
      </c>
      <c r="K317" s="13" t="s">
        <v>29</v>
      </c>
      <c r="L317" s="19" t="str">
        <f>SUBSTITUTE(SUBSTITUTE(SUBSTITUTE(ds_salaries!L317,"L","Large"),"S","Small"),"M","Medium")</f>
        <v>Medium</v>
      </c>
      <c r="M317" s="14" t="str">
        <f>IF(Table22[[#This Row],[Remote Ratio]]=0,"No remote",IF(Table22[[#This Row],[Remote Ratio]]=50,"Partially remote","Fully Remote"))</f>
        <v>Fully Remote</v>
      </c>
    </row>
    <row r="318" spans="1:13" hidden="1" x14ac:dyDescent="0.25">
      <c r="A318" s="17">
        <v>316</v>
      </c>
      <c r="B318" s="14">
        <v>2022</v>
      </c>
      <c r="C318" s="13" t="str">
        <f>SUBSTITUTE(SUBSTITUTE(SUBSTITUTE(SUBSTITUTE(ds_salaries!C318,"MI","Junior Level/ Mid"),"EN","Entry Level"),"SE","Senior Level/ Intermediate"),"EX","Executive Level/ Director")</f>
        <v>Entry Level</v>
      </c>
      <c r="D318" s="14" t="str">
        <f>SUBSTITUTE(SUBSTITUTE(SUBSTITUTE(SUBSTITUTE(ds_salaries!D318,"PT","Part Time"),"FT","Full Time"),"CT","Contract"),"FL","Freelance")</f>
        <v>Full Time</v>
      </c>
      <c r="E318" s="14" t="s">
        <v>43</v>
      </c>
      <c r="F318" s="14">
        <v>35000</v>
      </c>
      <c r="G318" s="14" t="s">
        <v>23</v>
      </c>
      <c r="H318" s="14">
        <v>45807</v>
      </c>
      <c r="I318" s="14" t="s">
        <v>24</v>
      </c>
      <c r="J318" s="14">
        <v>100</v>
      </c>
      <c r="K318" s="14" t="s">
        <v>24</v>
      </c>
      <c r="L318" s="19" t="str">
        <f>SUBSTITUTE(SUBSTITUTE(SUBSTITUTE(ds_salaries!L318,"L","Large"),"S","Small"),"M","Medium")</f>
        <v>Medium</v>
      </c>
      <c r="M318" s="14" t="str">
        <f>IF(Table22[[#This Row],[Remote Ratio]]=0,"No remote",IF(Table22[[#This Row],[Remote Ratio]]=50,"Partially remote","Fully Remote"))</f>
        <v>Fully Remote</v>
      </c>
    </row>
    <row r="319" spans="1:13" hidden="1" x14ac:dyDescent="0.25">
      <c r="A319" s="18">
        <v>317</v>
      </c>
      <c r="B319" s="13">
        <v>2022</v>
      </c>
      <c r="C319" s="13" t="str">
        <f>SUBSTITUTE(SUBSTITUTE(SUBSTITUTE(SUBSTITUTE(ds_salaries!C319,"MI","Junior Level/ Mid"),"EN","Entry Level"),"SE","Senior Level/ Intermediate"),"EX","Executive Level/ Director")</f>
        <v>Senior Level/ Intermediate</v>
      </c>
      <c r="D319" s="14" t="str">
        <f>SUBSTITUTE(SUBSTITUTE(SUBSTITUTE(SUBSTITUTE(ds_salaries!D319,"PT","Part Time"),"FT","Full Time"),"CT","Contract"),"FL","Freelance")</f>
        <v>Full Time</v>
      </c>
      <c r="E319" s="13" t="s">
        <v>13</v>
      </c>
      <c r="F319" s="13">
        <v>120160</v>
      </c>
      <c r="G319" s="13" t="s">
        <v>19</v>
      </c>
      <c r="H319" s="13">
        <v>120160</v>
      </c>
      <c r="I319" s="13" t="s">
        <v>29</v>
      </c>
      <c r="J319" s="13">
        <v>100</v>
      </c>
      <c r="K319" s="13" t="s">
        <v>29</v>
      </c>
      <c r="L319" s="19" t="str">
        <f>SUBSTITUTE(SUBSTITUTE(SUBSTITUTE(ds_salaries!L319,"L","Large"),"S","Small"),"M","Medium")</f>
        <v>Medium</v>
      </c>
      <c r="M319" s="14" t="str">
        <f>IF(Table22[[#This Row],[Remote Ratio]]=0,"No remote",IF(Table22[[#This Row],[Remote Ratio]]=50,"Partially remote","Fully Remote"))</f>
        <v>Fully Remote</v>
      </c>
    </row>
    <row r="320" spans="1:13" hidden="1" x14ac:dyDescent="0.25">
      <c r="A320" s="17">
        <v>318</v>
      </c>
      <c r="B320" s="14">
        <v>2022</v>
      </c>
      <c r="C320" s="13" t="str">
        <f>SUBSTITUTE(SUBSTITUTE(SUBSTITUTE(SUBSTITUTE(ds_salaries!C320,"MI","Junior Level/ Mid"),"EN","Entry Level"),"SE","Senior Level/ Intermediate"),"EX","Executive Level/ Director")</f>
        <v>Senior Level/ Intermediate</v>
      </c>
      <c r="D320" s="14" t="str">
        <f>SUBSTITUTE(SUBSTITUTE(SUBSTITUTE(SUBSTITUTE(ds_salaries!D320,"PT","Part Time"),"FT","Full Time"),"CT","Contract"),"FL","Freelance")</f>
        <v>Full Time</v>
      </c>
      <c r="E320" s="14" t="s">
        <v>31</v>
      </c>
      <c r="F320" s="14">
        <v>90320</v>
      </c>
      <c r="G320" s="14" t="s">
        <v>19</v>
      </c>
      <c r="H320" s="14">
        <v>90320</v>
      </c>
      <c r="I320" s="14" t="s">
        <v>29</v>
      </c>
      <c r="J320" s="14">
        <v>100</v>
      </c>
      <c r="K320" s="14" t="s">
        <v>29</v>
      </c>
      <c r="L320" s="19" t="str">
        <f>SUBSTITUTE(SUBSTITUTE(SUBSTITUTE(ds_salaries!L320,"L","Large"),"S","Small"),"M","Medium")</f>
        <v>Medium</v>
      </c>
      <c r="M320" s="14" t="str">
        <f>IF(Table22[[#This Row],[Remote Ratio]]=0,"No remote",IF(Table22[[#This Row],[Remote Ratio]]=50,"Partially remote","Fully Remote"))</f>
        <v>Fully Remote</v>
      </c>
    </row>
    <row r="321" spans="1:13" hidden="1" x14ac:dyDescent="0.25">
      <c r="A321" s="18">
        <v>319</v>
      </c>
      <c r="B321" s="13">
        <v>2022</v>
      </c>
      <c r="C321" s="13" t="str">
        <f>SUBSTITUTE(SUBSTITUTE(SUBSTITUTE(SUBSTITUTE(ds_salaries!C321,"MI","Junior Level/ Mid"),"EN","Entry Level"),"SE","Senior Level/ Intermediate"),"EX","Executive Level/ Director")</f>
        <v>Senior Level/ Intermediate</v>
      </c>
      <c r="D321" s="14" t="str">
        <f>SUBSTITUTE(SUBSTITUTE(SUBSTITUTE(SUBSTITUTE(ds_salaries!D321,"PT","Part Time"),"FT","Full Time"),"CT","Contract"),"FL","Freelance")</f>
        <v>Full Time</v>
      </c>
      <c r="E321" s="13" t="s">
        <v>43</v>
      </c>
      <c r="F321" s="13">
        <v>181940</v>
      </c>
      <c r="G321" s="13" t="s">
        <v>19</v>
      </c>
      <c r="H321" s="13">
        <v>181940</v>
      </c>
      <c r="I321" s="13" t="s">
        <v>29</v>
      </c>
      <c r="J321" s="13">
        <v>0</v>
      </c>
      <c r="K321" s="13" t="s">
        <v>29</v>
      </c>
      <c r="L321" s="19" t="str">
        <f>SUBSTITUTE(SUBSTITUTE(SUBSTITUTE(ds_salaries!L321,"L","Large"),"S","Small"),"M","Medium")</f>
        <v>Medium</v>
      </c>
      <c r="M321" s="14" t="str">
        <f>IF(Table22[[#This Row],[Remote Ratio]]=0,"No remote",IF(Table22[[#This Row],[Remote Ratio]]=50,"Partially remote","Fully Remote"))</f>
        <v>No remote</v>
      </c>
    </row>
    <row r="322" spans="1:13" hidden="1" x14ac:dyDescent="0.25">
      <c r="A322" s="17">
        <v>320</v>
      </c>
      <c r="B322" s="14">
        <v>2022</v>
      </c>
      <c r="C322" s="13" t="str">
        <f>SUBSTITUTE(SUBSTITUTE(SUBSTITUTE(SUBSTITUTE(ds_salaries!C322,"MI","Junior Level/ Mid"),"EN","Entry Level"),"SE","Senior Level/ Intermediate"),"EX","Executive Level/ Director")</f>
        <v>Senior Level/ Intermediate</v>
      </c>
      <c r="D322" s="14" t="str">
        <f>SUBSTITUTE(SUBSTITUTE(SUBSTITUTE(SUBSTITUTE(ds_salaries!D322,"PT","Part Time"),"FT","Full Time"),"CT","Contract"),"FL","Freelance")</f>
        <v>Full Time</v>
      </c>
      <c r="E322" s="14" t="s">
        <v>43</v>
      </c>
      <c r="F322" s="14">
        <v>132320</v>
      </c>
      <c r="G322" s="14" t="s">
        <v>19</v>
      </c>
      <c r="H322" s="14">
        <v>132320</v>
      </c>
      <c r="I322" s="14" t="s">
        <v>29</v>
      </c>
      <c r="J322" s="14">
        <v>0</v>
      </c>
      <c r="K322" s="14" t="s">
        <v>29</v>
      </c>
      <c r="L322" s="19" t="str">
        <f>SUBSTITUTE(SUBSTITUTE(SUBSTITUTE(ds_salaries!L322,"L","Large"),"S","Small"),"M","Medium")</f>
        <v>Medium</v>
      </c>
      <c r="M322" s="14" t="str">
        <f>IF(Table22[[#This Row],[Remote Ratio]]=0,"No remote",IF(Table22[[#This Row],[Remote Ratio]]=50,"Partially remote","Fully Remote"))</f>
        <v>No remote</v>
      </c>
    </row>
    <row r="323" spans="1:13" hidden="1" x14ac:dyDescent="0.25">
      <c r="A323" s="18">
        <v>321</v>
      </c>
      <c r="B323" s="13">
        <v>2022</v>
      </c>
      <c r="C323" s="13" t="str">
        <f>SUBSTITUTE(SUBSTITUTE(SUBSTITUTE(SUBSTITUTE(ds_salaries!C323,"MI","Junior Level/ Mid"),"EN","Entry Level"),"SE","Senior Level/ Intermediate"),"EX","Executive Level/ Director")</f>
        <v>Senior Level/ Intermediate</v>
      </c>
      <c r="D323" s="14" t="str">
        <f>SUBSTITUTE(SUBSTITUTE(SUBSTITUTE(SUBSTITUTE(ds_salaries!D323,"PT","Part Time"),"FT","Full Time"),"CT","Contract"),"FL","Freelance")</f>
        <v>Full Time</v>
      </c>
      <c r="E323" s="13" t="s">
        <v>43</v>
      </c>
      <c r="F323" s="13">
        <v>220110</v>
      </c>
      <c r="G323" s="13" t="s">
        <v>19</v>
      </c>
      <c r="H323" s="13">
        <v>220110</v>
      </c>
      <c r="I323" s="13" t="s">
        <v>29</v>
      </c>
      <c r="J323" s="13">
        <v>0</v>
      </c>
      <c r="K323" s="13" t="s">
        <v>29</v>
      </c>
      <c r="L323" s="19" t="str">
        <f>SUBSTITUTE(SUBSTITUTE(SUBSTITUTE(ds_salaries!L323,"L","Large"),"S","Small"),"M","Medium")</f>
        <v>Medium</v>
      </c>
      <c r="M323" s="14" t="str">
        <f>IF(Table22[[#This Row],[Remote Ratio]]=0,"No remote",IF(Table22[[#This Row],[Remote Ratio]]=50,"Partially remote","Fully Remote"))</f>
        <v>No remote</v>
      </c>
    </row>
    <row r="324" spans="1:13" hidden="1" x14ac:dyDescent="0.25">
      <c r="A324" s="17">
        <v>322</v>
      </c>
      <c r="B324" s="14">
        <v>2022</v>
      </c>
      <c r="C324" s="13" t="str">
        <f>SUBSTITUTE(SUBSTITUTE(SUBSTITUTE(SUBSTITUTE(ds_salaries!C324,"MI","Junior Level/ Mid"),"EN","Entry Level"),"SE","Senior Level/ Intermediate"),"EX","Executive Level/ Director")</f>
        <v>Senior Level/ Intermediate</v>
      </c>
      <c r="D324" s="14" t="str">
        <f>SUBSTITUTE(SUBSTITUTE(SUBSTITUTE(SUBSTITUTE(ds_salaries!D324,"PT","Part Time"),"FT","Full Time"),"CT","Contract"),"FL","Freelance")</f>
        <v>Full Time</v>
      </c>
      <c r="E324" s="14" t="s">
        <v>43</v>
      </c>
      <c r="F324" s="14">
        <v>160080</v>
      </c>
      <c r="G324" s="14" t="s">
        <v>19</v>
      </c>
      <c r="H324" s="14">
        <v>160080</v>
      </c>
      <c r="I324" s="14" t="s">
        <v>29</v>
      </c>
      <c r="J324" s="14">
        <v>0</v>
      </c>
      <c r="K324" s="14" t="s">
        <v>29</v>
      </c>
      <c r="L324" s="19" t="str">
        <f>SUBSTITUTE(SUBSTITUTE(SUBSTITUTE(ds_salaries!L324,"L","Large"),"S","Small"),"M","Medium")</f>
        <v>Medium</v>
      </c>
      <c r="M324" s="14" t="str">
        <f>IF(Table22[[#This Row],[Remote Ratio]]=0,"No remote",IF(Table22[[#This Row],[Remote Ratio]]=50,"Partially remote","Fully Remote"))</f>
        <v>No remote</v>
      </c>
    </row>
    <row r="325" spans="1:13" hidden="1" x14ac:dyDescent="0.25">
      <c r="A325" s="18">
        <v>323</v>
      </c>
      <c r="B325" s="13">
        <v>2022</v>
      </c>
      <c r="C325" s="13" t="str">
        <f>SUBSTITUTE(SUBSTITUTE(SUBSTITUTE(SUBSTITUTE(ds_salaries!C325,"MI","Junior Level/ Mid"),"EN","Entry Level"),"SE","Senior Level/ Intermediate"),"EX","Executive Level/ Director")</f>
        <v>Senior Level/ Intermediate</v>
      </c>
      <c r="D325" s="14" t="str">
        <f>SUBSTITUTE(SUBSTITUTE(SUBSTITUTE(SUBSTITUTE(ds_salaries!D325,"PT","Part Time"),"FT","Full Time"),"CT","Contract"),"FL","Freelance")</f>
        <v>Full Time</v>
      </c>
      <c r="E325" s="13" t="s">
        <v>13</v>
      </c>
      <c r="F325" s="13">
        <v>180000</v>
      </c>
      <c r="G325" s="13" t="s">
        <v>19</v>
      </c>
      <c r="H325" s="13">
        <v>180000</v>
      </c>
      <c r="I325" s="13" t="s">
        <v>29</v>
      </c>
      <c r="J325" s="13">
        <v>0</v>
      </c>
      <c r="K325" s="13" t="s">
        <v>29</v>
      </c>
      <c r="L325" s="19" t="str">
        <f>SUBSTITUTE(SUBSTITUTE(SUBSTITUTE(ds_salaries!L325,"L","Large"),"S","Small"),"M","Medium")</f>
        <v>Large</v>
      </c>
      <c r="M325" s="14" t="str">
        <f>IF(Table22[[#This Row],[Remote Ratio]]=0,"No remote",IF(Table22[[#This Row],[Remote Ratio]]=50,"Partially remote","Fully Remote"))</f>
        <v>No remote</v>
      </c>
    </row>
    <row r="326" spans="1:13" hidden="1" x14ac:dyDescent="0.25">
      <c r="A326" s="17">
        <v>324</v>
      </c>
      <c r="B326" s="14">
        <v>2022</v>
      </c>
      <c r="C326" s="13" t="str">
        <f>SUBSTITUTE(SUBSTITUTE(SUBSTITUTE(SUBSTITUTE(ds_salaries!C326,"MI","Junior Level/ Mid"),"EN","Entry Level"),"SE","Senior Level/ Intermediate"),"EX","Executive Level/ Director")</f>
        <v>Senior Level/ Intermediate</v>
      </c>
      <c r="D326" s="14" t="str">
        <f>SUBSTITUTE(SUBSTITUTE(SUBSTITUTE(SUBSTITUTE(ds_salaries!D326,"PT","Part Time"),"FT","Full Time"),"CT","Contract"),"FL","Freelance")</f>
        <v>Full Time</v>
      </c>
      <c r="E326" s="14" t="s">
        <v>13</v>
      </c>
      <c r="F326" s="14">
        <v>120000</v>
      </c>
      <c r="G326" s="14" t="s">
        <v>19</v>
      </c>
      <c r="H326" s="14">
        <v>120000</v>
      </c>
      <c r="I326" s="14" t="s">
        <v>29</v>
      </c>
      <c r="J326" s="14">
        <v>0</v>
      </c>
      <c r="K326" s="14" t="s">
        <v>29</v>
      </c>
      <c r="L326" s="19" t="str">
        <f>SUBSTITUTE(SUBSTITUTE(SUBSTITUTE(ds_salaries!L326,"L","Large"),"S","Small"),"M","Medium")</f>
        <v>Large</v>
      </c>
      <c r="M326" s="14" t="str">
        <f>IF(Table22[[#This Row],[Remote Ratio]]=0,"No remote",IF(Table22[[#This Row],[Remote Ratio]]=50,"Partially remote","Fully Remote"))</f>
        <v>No remote</v>
      </c>
    </row>
    <row r="327" spans="1:13" hidden="1" x14ac:dyDescent="0.25">
      <c r="A327" s="18">
        <v>325</v>
      </c>
      <c r="B327" s="13">
        <v>2022</v>
      </c>
      <c r="C327" s="13" t="str">
        <f>SUBSTITUTE(SUBSTITUTE(SUBSTITUTE(SUBSTITUTE(ds_salaries!C327,"MI","Junior Level/ Mid"),"EN","Entry Level"),"SE","Senior Level/ Intermediate"),"EX","Executive Level/ Director")</f>
        <v>Senior Level/ Intermediate</v>
      </c>
      <c r="D327" s="14" t="str">
        <f>SUBSTITUTE(SUBSTITUTE(SUBSTITUTE(SUBSTITUTE(ds_salaries!D327,"PT","Part Time"),"FT","Full Time"),"CT","Contract"),"FL","Freelance")</f>
        <v>Full Time</v>
      </c>
      <c r="E327" s="13" t="s">
        <v>31</v>
      </c>
      <c r="F327" s="13">
        <v>124190</v>
      </c>
      <c r="G327" s="13" t="s">
        <v>19</v>
      </c>
      <c r="H327" s="13">
        <v>124190</v>
      </c>
      <c r="I327" s="13" t="s">
        <v>29</v>
      </c>
      <c r="J327" s="13">
        <v>100</v>
      </c>
      <c r="K327" s="13" t="s">
        <v>29</v>
      </c>
      <c r="L327" s="19" t="str">
        <f>SUBSTITUTE(SUBSTITUTE(SUBSTITUTE(ds_salaries!L327,"L","Large"),"S","Small"),"M","Medium")</f>
        <v>Medium</v>
      </c>
      <c r="M327" s="14" t="str">
        <f>IF(Table22[[#This Row],[Remote Ratio]]=0,"No remote",IF(Table22[[#This Row],[Remote Ratio]]=50,"Partially remote","Fully Remote"))</f>
        <v>Fully Remote</v>
      </c>
    </row>
    <row r="328" spans="1:13" hidden="1" x14ac:dyDescent="0.25">
      <c r="A328" s="17">
        <v>326</v>
      </c>
      <c r="B328" s="14">
        <v>2022</v>
      </c>
      <c r="C328" s="13" t="str">
        <f>SUBSTITUTE(SUBSTITUTE(SUBSTITUTE(SUBSTITUTE(ds_salaries!C328,"MI","Junior Level/ Mid"),"EN","Entry Level"),"SE","Senior Level/ Intermediate"),"EX","Executive Level/ Director")</f>
        <v>Executive Level/ Director</v>
      </c>
      <c r="D328" s="14" t="str">
        <f>SUBSTITUTE(SUBSTITUTE(SUBSTITUTE(SUBSTITUTE(ds_salaries!D328,"PT","Part Time"),"FT","Full Time"),"CT","Contract"),"FL","Freelance")</f>
        <v>Full Time</v>
      </c>
      <c r="E328" s="14" t="s">
        <v>31</v>
      </c>
      <c r="F328" s="14">
        <v>130000</v>
      </c>
      <c r="G328" s="14" t="s">
        <v>19</v>
      </c>
      <c r="H328" s="14">
        <v>130000</v>
      </c>
      <c r="I328" s="14" t="s">
        <v>29</v>
      </c>
      <c r="J328" s="14">
        <v>100</v>
      </c>
      <c r="K328" s="14" t="s">
        <v>29</v>
      </c>
      <c r="L328" s="19" t="str">
        <f>SUBSTITUTE(SUBSTITUTE(SUBSTITUTE(ds_salaries!L328,"L","Large"),"S","Small"),"M","Medium")</f>
        <v>Medium</v>
      </c>
      <c r="M328" s="14" t="str">
        <f>IF(Table22[[#This Row],[Remote Ratio]]=0,"No remote",IF(Table22[[#This Row],[Remote Ratio]]=50,"Partially remote","Fully Remote"))</f>
        <v>Fully Remote</v>
      </c>
    </row>
    <row r="329" spans="1:13" hidden="1" x14ac:dyDescent="0.25">
      <c r="A329" s="18">
        <v>327</v>
      </c>
      <c r="B329" s="13">
        <v>2022</v>
      </c>
      <c r="C329" s="13" t="str">
        <f>SUBSTITUTE(SUBSTITUTE(SUBSTITUTE(SUBSTITUTE(ds_salaries!C329,"MI","Junior Level/ Mid"),"EN","Entry Level"),"SE","Senior Level/ Intermediate"),"EX","Executive Level/ Director")</f>
        <v>Executive Level/ Director</v>
      </c>
      <c r="D329" s="14" t="str">
        <f>SUBSTITUTE(SUBSTITUTE(SUBSTITUTE(SUBSTITUTE(ds_salaries!D329,"PT","Part Time"),"FT","Full Time"),"CT","Contract"),"FL","Freelance")</f>
        <v>Full Time</v>
      </c>
      <c r="E329" s="13" t="s">
        <v>31</v>
      </c>
      <c r="F329" s="13">
        <v>110000</v>
      </c>
      <c r="G329" s="13" t="s">
        <v>19</v>
      </c>
      <c r="H329" s="13">
        <v>110000</v>
      </c>
      <c r="I329" s="13" t="s">
        <v>29</v>
      </c>
      <c r="J329" s="13">
        <v>100</v>
      </c>
      <c r="K329" s="13" t="s">
        <v>29</v>
      </c>
      <c r="L329" s="19" t="str">
        <f>SUBSTITUTE(SUBSTITUTE(SUBSTITUTE(ds_salaries!L329,"L","Large"),"S","Small"),"M","Medium")</f>
        <v>Medium</v>
      </c>
      <c r="M329" s="14" t="str">
        <f>IF(Table22[[#This Row],[Remote Ratio]]=0,"No remote",IF(Table22[[#This Row],[Remote Ratio]]=50,"Partially remote","Fully Remote"))</f>
        <v>Fully Remote</v>
      </c>
    </row>
    <row r="330" spans="1:13" hidden="1" x14ac:dyDescent="0.25">
      <c r="A330" s="17">
        <v>328</v>
      </c>
      <c r="B330" s="14">
        <v>2022</v>
      </c>
      <c r="C330" s="13" t="str">
        <f>SUBSTITUTE(SUBSTITUTE(SUBSTITUTE(SUBSTITUTE(ds_salaries!C330,"MI","Junior Level/ Mid"),"EN","Entry Level"),"SE","Senior Level/ Intermediate"),"EX","Executive Level/ Director")</f>
        <v>Senior Level/ Intermediate</v>
      </c>
      <c r="D330" s="14" t="str">
        <f>SUBSTITUTE(SUBSTITUTE(SUBSTITUTE(SUBSTITUTE(ds_salaries!D330,"PT","Part Time"),"FT","Full Time"),"CT","Contract"),"FL","Freelance")</f>
        <v>Full Time</v>
      </c>
      <c r="E330" s="14" t="s">
        <v>31</v>
      </c>
      <c r="F330" s="14">
        <v>170000</v>
      </c>
      <c r="G330" s="14" t="s">
        <v>19</v>
      </c>
      <c r="H330" s="14">
        <v>170000</v>
      </c>
      <c r="I330" s="14" t="s">
        <v>29</v>
      </c>
      <c r="J330" s="14">
        <v>100</v>
      </c>
      <c r="K330" s="14" t="s">
        <v>29</v>
      </c>
      <c r="L330" s="19" t="str">
        <f>SUBSTITUTE(SUBSTITUTE(SUBSTITUTE(ds_salaries!L330,"L","Large"),"S","Small"),"M","Medium")</f>
        <v>Medium</v>
      </c>
      <c r="M330" s="14" t="str">
        <f>IF(Table22[[#This Row],[Remote Ratio]]=0,"No remote",IF(Table22[[#This Row],[Remote Ratio]]=50,"Partially remote","Fully Remote"))</f>
        <v>Fully Remote</v>
      </c>
    </row>
    <row r="331" spans="1:13" hidden="1" x14ac:dyDescent="0.25">
      <c r="A331" s="18">
        <v>329</v>
      </c>
      <c r="B331" s="13">
        <v>2022</v>
      </c>
      <c r="C331" s="13" t="str">
        <f>SUBSTITUTE(SUBSTITUTE(SUBSTITUTE(SUBSTITUTE(ds_salaries!C331,"MI","Junior Level/ Mid"),"EN","Entry Level"),"SE","Senior Level/ Intermediate"),"EX","Executive Level/ Director")</f>
        <v>Junior Level/ Mid</v>
      </c>
      <c r="D331" s="14" t="str">
        <f>SUBSTITUTE(SUBSTITUTE(SUBSTITUTE(SUBSTITUTE(ds_salaries!D331,"PT","Part Time"),"FT","Full Time"),"CT","Contract"),"FL","Freelance")</f>
        <v>Full Time</v>
      </c>
      <c r="E331" s="13" t="s">
        <v>31</v>
      </c>
      <c r="F331" s="13">
        <v>115500</v>
      </c>
      <c r="G331" s="13" t="s">
        <v>19</v>
      </c>
      <c r="H331" s="13">
        <v>115500</v>
      </c>
      <c r="I331" s="13" t="s">
        <v>29</v>
      </c>
      <c r="J331" s="13">
        <v>100</v>
      </c>
      <c r="K331" s="13" t="s">
        <v>29</v>
      </c>
      <c r="L331" s="19" t="str">
        <f>SUBSTITUTE(SUBSTITUTE(SUBSTITUTE(ds_salaries!L331,"L","Large"),"S","Small"),"M","Medium")</f>
        <v>Medium</v>
      </c>
      <c r="M331" s="14" t="str">
        <f>IF(Table22[[#This Row],[Remote Ratio]]=0,"No remote",IF(Table22[[#This Row],[Remote Ratio]]=50,"Partially remote","Fully Remote"))</f>
        <v>Fully Remote</v>
      </c>
    </row>
    <row r="332" spans="1:13" hidden="1" x14ac:dyDescent="0.25">
      <c r="A332" s="17">
        <v>330</v>
      </c>
      <c r="B332" s="14">
        <v>2022</v>
      </c>
      <c r="C332" s="13" t="str">
        <f>SUBSTITUTE(SUBSTITUTE(SUBSTITUTE(SUBSTITUTE(ds_salaries!C332,"MI","Junior Level/ Mid"),"EN","Entry Level"),"SE","Senior Level/ Intermediate"),"EX","Executive Level/ Director")</f>
        <v>Senior Level/ Intermediate</v>
      </c>
      <c r="D332" s="14" t="str">
        <f>SUBSTITUTE(SUBSTITUTE(SUBSTITUTE(SUBSTITUTE(ds_salaries!D332,"PT","Part Time"),"FT","Full Time"),"CT","Contract"),"FL","Freelance")</f>
        <v>Full Time</v>
      </c>
      <c r="E332" s="14" t="s">
        <v>31</v>
      </c>
      <c r="F332" s="14">
        <v>112900</v>
      </c>
      <c r="G332" s="14" t="s">
        <v>19</v>
      </c>
      <c r="H332" s="14">
        <v>112900</v>
      </c>
      <c r="I332" s="14" t="s">
        <v>29</v>
      </c>
      <c r="J332" s="14">
        <v>100</v>
      </c>
      <c r="K332" s="14" t="s">
        <v>29</v>
      </c>
      <c r="L332" s="19" t="str">
        <f>SUBSTITUTE(SUBSTITUTE(SUBSTITUTE(ds_salaries!L332,"L","Large"),"S","Small"),"M","Medium")</f>
        <v>Medium</v>
      </c>
      <c r="M332" s="14" t="str">
        <f>IF(Table22[[#This Row],[Remote Ratio]]=0,"No remote",IF(Table22[[#This Row],[Remote Ratio]]=50,"Partially remote","Fully Remote"))</f>
        <v>Fully Remote</v>
      </c>
    </row>
    <row r="333" spans="1:13" hidden="1" x14ac:dyDescent="0.25">
      <c r="A333" s="18">
        <v>331</v>
      </c>
      <c r="B333" s="13">
        <v>2022</v>
      </c>
      <c r="C333" s="13" t="str">
        <f>SUBSTITUTE(SUBSTITUTE(SUBSTITUTE(SUBSTITUTE(ds_salaries!C333,"MI","Junior Level/ Mid"),"EN","Entry Level"),"SE","Senior Level/ Intermediate"),"EX","Executive Level/ Director")</f>
        <v>Senior Level/ Intermediate</v>
      </c>
      <c r="D333" s="14" t="str">
        <f>SUBSTITUTE(SUBSTITUTE(SUBSTITUTE(SUBSTITUTE(ds_salaries!D333,"PT","Part Time"),"FT","Full Time"),"CT","Contract"),"FL","Freelance")</f>
        <v>Full Time</v>
      </c>
      <c r="E333" s="13" t="s">
        <v>31</v>
      </c>
      <c r="F333" s="13">
        <v>90320</v>
      </c>
      <c r="G333" s="13" t="s">
        <v>19</v>
      </c>
      <c r="H333" s="13">
        <v>90320</v>
      </c>
      <c r="I333" s="13" t="s">
        <v>29</v>
      </c>
      <c r="J333" s="13">
        <v>100</v>
      </c>
      <c r="K333" s="13" t="s">
        <v>29</v>
      </c>
      <c r="L333" s="19" t="str">
        <f>SUBSTITUTE(SUBSTITUTE(SUBSTITUTE(ds_salaries!L333,"L","Large"),"S","Small"),"M","Medium")</f>
        <v>Medium</v>
      </c>
      <c r="M333" s="14" t="str">
        <f>IF(Table22[[#This Row],[Remote Ratio]]=0,"No remote",IF(Table22[[#This Row],[Remote Ratio]]=50,"Partially remote","Fully Remote"))</f>
        <v>Fully Remote</v>
      </c>
    </row>
    <row r="334" spans="1:13" hidden="1" x14ac:dyDescent="0.25">
      <c r="A334" s="17">
        <v>332</v>
      </c>
      <c r="B334" s="14">
        <v>2022</v>
      </c>
      <c r="C334" s="13" t="str">
        <f>SUBSTITUTE(SUBSTITUTE(SUBSTITUTE(SUBSTITUTE(ds_salaries!C334,"MI","Junior Level/ Mid"),"EN","Entry Level"),"SE","Senior Level/ Intermediate"),"EX","Executive Level/ Director")</f>
        <v>Senior Level/ Intermediate</v>
      </c>
      <c r="D334" s="14" t="str">
        <f>SUBSTITUTE(SUBSTITUTE(SUBSTITUTE(SUBSTITUTE(ds_salaries!D334,"PT","Part Time"),"FT","Full Time"),"CT","Contract"),"FL","Freelance")</f>
        <v>Full Time</v>
      </c>
      <c r="E334" s="14" t="s">
        <v>31</v>
      </c>
      <c r="F334" s="14">
        <v>112900</v>
      </c>
      <c r="G334" s="14" t="s">
        <v>19</v>
      </c>
      <c r="H334" s="14">
        <v>112900</v>
      </c>
      <c r="I334" s="14" t="s">
        <v>29</v>
      </c>
      <c r="J334" s="14">
        <v>100</v>
      </c>
      <c r="K334" s="14" t="s">
        <v>29</v>
      </c>
      <c r="L334" s="19" t="str">
        <f>SUBSTITUTE(SUBSTITUTE(SUBSTITUTE(ds_salaries!L334,"L","Large"),"S","Small"),"M","Medium")</f>
        <v>Medium</v>
      </c>
      <c r="M334" s="14" t="str">
        <f>IF(Table22[[#This Row],[Remote Ratio]]=0,"No remote",IF(Table22[[#This Row],[Remote Ratio]]=50,"Partially remote","Fully Remote"))</f>
        <v>Fully Remote</v>
      </c>
    </row>
    <row r="335" spans="1:13" hidden="1" x14ac:dyDescent="0.25">
      <c r="A335" s="18">
        <v>333</v>
      </c>
      <c r="B335" s="13">
        <v>2022</v>
      </c>
      <c r="C335" s="13" t="str">
        <f>SUBSTITUTE(SUBSTITUTE(SUBSTITUTE(SUBSTITUTE(ds_salaries!C335,"MI","Junior Level/ Mid"),"EN","Entry Level"),"SE","Senior Level/ Intermediate"),"EX","Executive Level/ Director")</f>
        <v>Senior Level/ Intermediate</v>
      </c>
      <c r="D335" s="14" t="str">
        <f>SUBSTITUTE(SUBSTITUTE(SUBSTITUTE(SUBSTITUTE(ds_salaries!D335,"PT","Part Time"),"FT","Full Time"),"CT","Contract"),"FL","Freelance")</f>
        <v>Full Time</v>
      </c>
      <c r="E335" s="13" t="s">
        <v>31</v>
      </c>
      <c r="F335" s="13">
        <v>90320</v>
      </c>
      <c r="G335" s="13" t="s">
        <v>19</v>
      </c>
      <c r="H335" s="13">
        <v>90320</v>
      </c>
      <c r="I335" s="13" t="s">
        <v>29</v>
      </c>
      <c r="J335" s="13">
        <v>100</v>
      </c>
      <c r="K335" s="13" t="s">
        <v>29</v>
      </c>
      <c r="L335" s="19" t="str">
        <f>SUBSTITUTE(SUBSTITUTE(SUBSTITUTE(ds_salaries!L335,"L","Large"),"S","Small"),"M","Medium")</f>
        <v>Medium</v>
      </c>
      <c r="M335" s="14" t="str">
        <f>IF(Table22[[#This Row],[Remote Ratio]]=0,"No remote",IF(Table22[[#This Row],[Remote Ratio]]=50,"Partially remote","Fully Remote"))</f>
        <v>Fully Remote</v>
      </c>
    </row>
    <row r="336" spans="1:13" hidden="1" x14ac:dyDescent="0.25">
      <c r="A336" s="17">
        <v>334</v>
      </c>
      <c r="B336" s="14">
        <v>2022</v>
      </c>
      <c r="C336" s="13" t="str">
        <f>SUBSTITUTE(SUBSTITUTE(SUBSTITUTE(SUBSTITUTE(ds_salaries!C336,"MI","Junior Level/ Mid"),"EN","Entry Level"),"SE","Senior Level/ Intermediate"),"EX","Executive Level/ Director")</f>
        <v>Senior Level/ Intermediate</v>
      </c>
      <c r="D336" s="14" t="str">
        <f>SUBSTITUTE(SUBSTITUTE(SUBSTITUTE(SUBSTITUTE(ds_salaries!D336,"PT","Part Time"),"FT","Full Time"),"CT","Contract"),"FL","Freelance")</f>
        <v>Full Time</v>
      </c>
      <c r="E336" s="14" t="s">
        <v>43</v>
      </c>
      <c r="F336" s="14">
        <v>165400</v>
      </c>
      <c r="G336" s="14" t="s">
        <v>19</v>
      </c>
      <c r="H336" s="14">
        <v>165400</v>
      </c>
      <c r="I336" s="14" t="s">
        <v>29</v>
      </c>
      <c r="J336" s="14">
        <v>100</v>
      </c>
      <c r="K336" s="14" t="s">
        <v>29</v>
      </c>
      <c r="L336" s="19" t="str">
        <f>SUBSTITUTE(SUBSTITUTE(SUBSTITUTE(ds_salaries!L336,"L","Large"),"S","Small"),"M","Medium")</f>
        <v>Medium</v>
      </c>
      <c r="M336" s="14" t="str">
        <f>IF(Table22[[#This Row],[Remote Ratio]]=0,"No remote",IF(Table22[[#This Row],[Remote Ratio]]=50,"Partially remote","Fully Remote"))</f>
        <v>Fully Remote</v>
      </c>
    </row>
    <row r="337" spans="1:13" hidden="1" x14ac:dyDescent="0.25">
      <c r="A337" s="18">
        <v>335</v>
      </c>
      <c r="B337" s="13">
        <v>2022</v>
      </c>
      <c r="C337" s="13" t="str">
        <f>SUBSTITUTE(SUBSTITUTE(SUBSTITUTE(SUBSTITUTE(ds_salaries!C337,"MI","Junior Level/ Mid"),"EN","Entry Level"),"SE","Senior Level/ Intermediate"),"EX","Executive Level/ Director")</f>
        <v>Senior Level/ Intermediate</v>
      </c>
      <c r="D337" s="14" t="str">
        <f>SUBSTITUTE(SUBSTITUTE(SUBSTITUTE(SUBSTITUTE(ds_salaries!D337,"PT","Part Time"),"FT","Full Time"),"CT","Contract"),"FL","Freelance")</f>
        <v>Full Time</v>
      </c>
      <c r="E337" s="13" t="s">
        <v>43</v>
      </c>
      <c r="F337" s="13">
        <v>132320</v>
      </c>
      <c r="G337" s="13" t="s">
        <v>19</v>
      </c>
      <c r="H337" s="13">
        <v>132320</v>
      </c>
      <c r="I337" s="13" t="s">
        <v>29</v>
      </c>
      <c r="J337" s="13">
        <v>100</v>
      </c>
      <c r="K337" s="13" t="s">
        <v>29</v>
      </c>
      <c r="L337" s="19" t="str">
        <f>SUBSTITUTE(SUBSTITUTE(SUBSTITUTE(ds_salaries!L337,"L","Large"),"S","Small"),"M","Medium")</f>
        <v>Medium</v>
      </c>
      <c r="M337" s="14" t="str">
        <f>IF(Table22[[#This Row],[Remote Ratio]]=0,"No remote",IF(Table22[[#This Row],[Remote Ratio]]=50,"Partially remote","Fully Remote"))</f>
        <v>Fully Remote</v>
      </c>
    </row>
    <row r="338" spans="1:13" hidden="1" x14ac:dyDescent="0.25">
      <c r="A338" s="17">
        <v>336</v>
      </c>
      <c r="B338" s="14">
        <v>2022</v>
      </c>
      <c r="C338" s="13" t="str">
        <f>SUBSTITUTE(SUBSTITUTE(SUBSTITUTE(SUBSTITUTE(ds_salaries!C338,"MI","Junior Level/ Mid"),"EN","Entry Level"),"SE","Senior Level/ Intermediate"),"EX","Executive Level/ Director")</f>
        <v>Junior Level/ Mid</v>
      </c>
      <c r="D338" s="14" t="str">
        <f>SUBSTITUTE(SUBSTITUTE(SUBSTITUTE(SUBSTITUTE(ds_salaries!D338,"PT","Part Time"),"FT","Full Time"),"CT","Contract"),"FL","Freelance")</f>
        <v>Full Time</v>
      </c>
      <c r="E338" s="14" t="s">
        <v>31</v>
      </c>
      <c r="F338" s="14">
        <v>167000</v>
      </c>
      <c r="G338" s="14" t="s">
        <v>19</v>
      </c>
      <c r="H338" s="14">
        <v>167000</v>
      </c>
      <c r="I338" s="14" t="s">
        <v>29</v>
      </c>
      <c r="J338" s="14">
        <v>100</v>
      </c>
      <c r="K338" s="14" t="s">
        <v>29</v>
      </c>
      <c r="L338" s="19" t="str">
        <f>SUBSTITUTE(SUBSTITUTE(SUBSTITUTE(ds_salaries!L338,"L","Large"),"S","Small"),"M","Medium")</f>
        <v>Medium</v>
      </c>
      <c r="M338" s="14" t="str">
        <f>IF(Table22[[#This Row],[Remote Ratio]]=0,"No remote",IF(Table22[[#This Row],[Remote Ratio]]=50,"Partially remote","Fully Remote"))</f>
        <v>Fully Remote</v>
      </c>
    </row>
    <row r="339" spans="1:13" hidden="1" x14ac:dyDescent="0.25">
      <c r="A339" s="18">
        <v>337</v>
      </c>
      <c r="B339" s="13">
        <v>2022</v>
      </c>
      <c r="C339" s="13" t="str">
        <f>SUBSTITUTE(SUBSTITUTE(SUBSTITUTE(SUBSTITUTE(ds_salaries!C339,"MI","Junior Level/ Mid"),"EN","Entry Level"),"SE","Senior Level/ Intermediate"),"EX","Executive Level/ Director")</f>
        <v>Senior Level/ Intermediate</v>
      </c>
      <c r="D339" s="14" t="str">
        <f>SUBSTITUTE(SUBSTITUTE(SUBSTITUTE(SUBSTITUTE(ds_salaries!D339,"PT","Part Time"),"FT","Full Time"),"CT","Contract"),"FL","Freelance")</f>
        <v>Full Time</v>
      </c>
      <c r="E339" s="13" t="s">
        <v>43</v>
      </c>
      <c r="F339" s="13">
        <v>243900</v>
      </c>
      <c r="G339" s="13" t="s">
        <v>19</v>
      </c>
      <c r="H339" s="13">
        <v>243900</v>
      </c>
      <c r="I339" s="13" t="s">
        <v>29</v>
      </c>
      <c r="J339" s="13">
        <v>100</v>
      </c>
      <c r="K339" s="13" t="s">
        <v>29</v>
      </c>
      <c r="L339" s="19" t="str">
        <f>SUBSTITUTE(SUBSTITUTE(SUBSTITUTE(ds_salaries!L339,"L","Large"),"S","Small"),"M","Medium")</f>
        <v>Medium</v>
      </c>
      <c r="M339" s="14" t="str">
        <f>IF(Table22[[#This Row],[Remote Ratio]]=0,"No remote",IF(Table22[[#This Row],[Remote Ratio]]=50,"Partially remote","Fully Remote"))</f>
        <v>Fully Remote</v>
      </c>
    </row>
    <row r="340" spans="1:13" hidden="1" x14ac:dyDescent="0.25">
      <c r="A340" s="17">
        <v>338</v>
      </c>
      <c r="B340" s="14">
        <v>2022</v>
      </c>
      <c r="C340" s="13" t="str">
        <f>SUBSTITUTE(SUBSTITUTE(SUBSTITUTE(SUBSTITUTE(ds_salaries!C340,"MI","Junior Level/ Mid"),"EN","Entry Level"),"SE","Senior Level/ Intermediate"),"EX","Executive Level/ Director")</f>
        <v>Senior Level/ Intermediate</v>
      </c>
      <c r="D340" s="14" t="str">
        <f>SUBSTITUTE(SUBSTITUTE(SUBSTITUTE(SUBSTITUTE(ds_salaries!D340,"PT","Part Time"),"FT","Full Time"),"CT","Contract"),"FL","Freelance")</f>
        <v>Full Time</v>
      </c>
      <c r="E340" s="14" t="s">
        <v>31</v>
      </c>
      <c r="F340" s="14">
        <v>136600</v>
      </c>
      <c r="G340" s="14" t="s">
        <v>19</v>
      </c>
      <c r="H340" s="14">
        <v>136600</v>
      </c>
      <c r="I340" s="14" t="s">
        <v>29</v>
      </c>
      <c r="J340" s="14">
        <v>100</v>
      </c>
      <c r="K340" s="14" t="s">
        <v>29</v>
      </c>
      <c r="L340" s="19" t="str">
        <f>SUBSTITUTE(SUBSTITUTE(SUBSTITUTE(ds_salaries!L340,"L","Large"),"S","Small"),"M","Medium")</f>
        <v>Medium</v>
      </c>
      <c r="M340" s="14" t="str">
        <f>IF(Table22[[#This Row],[Remote Ratio]]=0,"No remote",IF(Table22[[#This Row],[Remote Ratio]]=50,"Partially remote","Fully Remote"))</f>
        <v>Fully Remote</v>
      </c>
    </row>
    <row r="341" spans="1:13" hidden="1" x14ac:dyDescent="0.25">
      <c r="A341" s="18">
        <v>339</v>
      </c>
      <c r="B341" s="13">
        <v>2022</v>
      </c>
      <c r="C341" s="13" t="str">
        <f>SUBSTITUTE(SUBSTITUTE(SUBSTITUTE(SUBSTITUTE(ds_salaries!C341,"MI","Junior Level/ Mid"),"EN","Entry Level"),"SE","Senior Level/ Intermediate"),"EX","Executive Level/ Director")</f>
        <v>Senior Level/ Intermediate</v>
      </c>
      <c r="D341" s="14" t="str">
        <f>SUBSTITUTE(SUBSTITUTE(SUBSTITUTE(SUBSTITUTE(ds_salaries!D341,"PT","Part Time"),"FT","Full Time"),"CT","Contract"),"FL","Freelance")</f>
        <v>Full Time</v>
      </c>
      <c r="E341" s="13" t="s">
        <v>31</v>
      </c>
      <c r="F341" s="13">
        <v>109280</v>
      </c>
      <c r="G341" s="13" t="s">
        <v>19</v>
      </c>
      <c r="H341" s="13">
        <v>109280</v>
      </c>
      <c r="I341" s="13" t="s">
        <v>29</v>
      </c>
      <c r="J341" s="13">
        <v>100</v>
      </c>
      <c r="K341" s="13" t="s">
        <v>29</v>
      </c>
      <c r="L341" s="19" t="str">
        <f>SUBSTITUTE(SUBSTITUTE(SUBSTITUTE(ds_salaries!L341,"L","Large"),"S","Small"),"M","Medium")</f>
        <v>Medium</v>
      </c>
      <c r="M341" s="14" t="str">
        <f>IF(Table22[[#This Row],[Remote Ratio]]=0,"No remote",IF(Table22[[#This Row],[Remote Ratio]]=50,"Partially remote","Fully Remote"))</f>
        <v>Fully Remote</v>
      </c>
    </row>
    <row r="342" spans="1:13" hidden="1" x14ac:dyDescent="0.25">
      <c r="A342" s="17">
        <v>340</v>
      </c>
      <c r="B342" s="14">
        <v>2022</v>
      </c>
      <c r="C342" s="13" t="str">
        <f>SUBSTITUTE(SUBSTITUTE(SUBSTITUTE(SUBSTITUTE(ds_salaries!C342,"MI","Junior Level/ Mid"),"EN","Entry Level"),"SE","Senior Level/ Intermediate"),"EX","Executive Level/ Director")</f>
        <v>Senior Level/ Intermediate</v>
      </c>
      <c r="D342" s="14" t="str">
        <f>SUBSTITUTE(SUBSTITUTE(SUBSTITUTE(SUBSTITUTE(ds_salaries!D342,"PT","Part Time"),"FT","Full Time"),"CT","Contract"),"FL","Freelance")</f>
        <v>Full Time</v>
      </c>
      <c r="E342" s="14" t="s">
        <v>43</v>
      </c>
      <c r="F342" s="14">
        <v>128875</v>
      </c>
      <c r="G342" s="14" t="s">
        <v>19</v>
      </c>
      <c r="H342" s="14">
        <v>128875</v>
      </c>
      <c r="I342" s="14" t="s">
        <v>29</v>
      </c>
      <c r="J342" s="14">
        <v>100</v>
      </c>
      <c r="K342" s="14" t="s">
        <v>29</v>
      </c>
      <c r="L342" s="19" t="str">
        <f>SUBSTITUTE(SUBSTITUTE(SUBSTITUTE(ds_salaries!L342,"L","Large"),"S","Small"),"M","Medium")</f>
        <v>Medium</v>
      </c>
      <c r="M342" s="14" t="str">
        <f>IF(Table22[[#This Row],[Remote Ratio]]=0,"No remote",IF(Table22[[#This Row],[Remote Ratio]]=50,"Partially remote","Fully Remote"))</f>
        <v>Fully Remote</v>
      </c>
    </row>
    <row r="343" spans="1:13" hidden="1" x14ac:dyDescent="0.25">
      <c r="A343" s="18">
        <v>341</v>
      </c>
      <c r="B343" s="13">
        <v>2022</v>
      </c>
      <c r="C343" s="13" t="str">
        <f>SUBSTITUTE(SUBSTITUTE(SUBSTITUTE(SUBSTITUTE(ds_salaries!C343,"MI","Junior Level/ Mid"),"EN","Entry Level"),"SE","Senior Level/ Intermediate"),"EX","Executive Level/ Director")</f>
        <v>Senior Level/ Intermediate</v>
      </c>
      <c r="D343" s="14" t="str">
        <f>SUBSTITUTE(SUBSTITUTE(SUBSTITUTE(SUBSTITUTE(ds_salaries!D343,"PT","Part Time"),"FT","Full Time"),"CT","Contract"),"FL","Freelance")</f>
        <v>Full Time</v>
      </c>
      <c r="E343" s="13" t="s">
        <v>43</v>
      </c>
      <c r="F343" s="13">
        <v>93700</v>
      </c>
      <c r="G343" s="13" t="s">
        <v>19</v>
      </c>
      <c r="H343" s="13">
        <v>93700</v>
      </c>
      <c r="I343" s="13" t="s">
        <v>29</v>
      </c>
      <c r="J343" s="13">
        <v>100</v>
      </c>
      <c r="K343" s="13" t="s">
        <v>29</v>
      </c>
      <c r="L343" s="19" t="str">
        <f>SUBSTITUTE(SUBSTITUTE(SUBSTITUTE(ds_salaries!L343,"L","Large"),"S","Small"),"M","Medium")</f>
        <v>Medium</v>
      </c>
      <c r="M343" s="14" t="str">
        <f>IF(Table22[[#This Row],[Remote Ratio]]=0,"No remote",IF(Table22[[#This Row],[Remote Ratio]]=50,"Partially remote","Fully Remote"))</f>
        <v>Fully Remote</v>
      </c>
    </row>
    <row r="344" spans="1:13" hidden="1" x14ac:dyDescent="0.25">
      <c r="A344" s="17">
        <v>342</v>
      </c>
      <c r="B344" s="14">
        <v>2022</v>
      </c>
      <c r="C344" s="13" t="str">
        <f>SUBSTITUTE(SUBSTITUTE(SUBSTITUTE(SUBSTITUTE(ds_salaries!C344,"MI","Junior Level/ Mid"),"EN","Entry Level"),"SE","Senior Level/ Intermediate"),"EX","Executive Level/ Director")</f>
        <v>Executive Level/ Director</v>
      </c>
      <c r="D344" s="14" t="str">
        <f>SUBSTITUTE(SUBSTITUTE(SUBSTITUTE(SUBSTITUTE(ds_salaries!D344,"PT","Part Time"),"FT","Full Time"),"CT","Contract"),"FL","Freelance")</f>
        <v>Full Time</v>
      </c>
      <c r="E344" s="14" t="s">
        <v>106</v>
      </c>
      <c r="F344" s="14">
        <v>224000</v>
      </c>
      <c r="G344" s="14" t="s">
        <v>19</v>
      </c>
      <c r="H344" s="14">
        <v>224000</v>
      </c>
      <c r="I344" s="14" t="s">
        <v>29</v>
      </c>
      <c r="J344" s="14">
        <v>100</v>
      </c>
      <c r="K344" s="14" t="s">
        <v>29</v>
      </c>
      <c r="L344" s="19" t="str">
        <f>SUBSTITUTE(SUBSTITUTE(SUBSTITUTE(ds_salaries!L344,"L","Large"),"S","Small"),"M","Medium")</f>
        <v>Medium</v>
      </c>
      <c r="M344" s="14" t="str">
        <f>IF(Table22[[#This Row],[Remote Ratio]]=0,"No remote",IF(Table22[[#This Row],[Remote Ratio]]=50,"Partially remote","Fully Remote"))</f>
        <v>Fully Remote</v>
      </c>
    </row>
    <row r="345" spans="1:13" hidden="1" x14ac:dyDescent="0.25">
      <c r="A345" s="18">
        <v>343</v>
      </c>
      <c r="B345" s="13">
        <v>2022</v>
      </c>
      <c r="C345" s="13" t="str">
        <f>SUBSTITUTE(SUBSTITUTE(SUBSTITUTE(SUBSTITUTE(ds_salaries!C345,"MI","Junior Level/ Mid"),"EN","Entry Level"),"SE","Senior Level/ Intermediate"),"EX","Executive Level/ Director")</f>
        <v>Executive Level/ Director</v>
      </c>
      <c r="D345" s="14" t="str">
        <f>SUBSTITUTE(SUBSTITUTE(SUBSTITUTE(SUBSTITUTE(ds_salaries!D345,"PT","Part Time"),"FT","Full Time"),"CT","Contract"),"FL","Freelance")</f>
        <v>Full Time</v>
      </c>
      <c r="E345" s="13" t="s">
        <v>106</v>
      </c>
      <c r="F345" s="13">
        <v>167875</v>
      </c>
      <c r="G345" s="13" t="s">
        <v>19</v>
      </c>
      <c r="H345" s="13">
        <v>167875</v>
      </c>
      <c r="I345" s="13" t="s">
        <v>29</v>
      </c>
      <c r="J345" s="13">
        <v>100</v>
      </c>
      <c r="K345" s="13" t="s">
        <v>29</v>
      </c>
      <c r="L345" s="19" t="str">
        <f>SUBSTITUTE(SUBSTITUTE(SUBSTITUTE(ds_salaries!L345,"L","Large"),"S","Small"),"M","Medium")</f>
        <v>Medium</v>
      </c>
      <c r="M345" s="14" t="str">
        <f>IF(Table22[[#This Row],[Remote Ratio]]=0,"No remote",IF(Table22[[#This Row],[Remote Ratio]]=50,"Partially remote","Fully Remote"))</f>
        <v>Fully Remote</v>
      </c>
    </row>
    <row r="346" spans="1:13" hidden="1" x14ac:dyDescent="0.25">
      <c r="A346" s="17">
        <v>344</v>
      </c>
      <c r="B346" s="14">
        <v>2022</v>
      </c>
      <c r="C346" s="13" t="str">
        <f>SUBSTITUTE(SUBSTITUTE(SUBSTITUTE(SUBSTITUTE(ds_salaries!C346,"MI","Junior Level/ Mid"),"EN","Entry Level"),"SE","Senior Level/ Intermediate"),"EX","Executive Level/ Director")</f>
        <v>Executive Level/ Director</v>
      </c>
      <c r="D346" s="14" t="str">
        <f>SUBSTITUTE(SUBSTITUTE(SUBSTITUTE(SUBSTITUTE(ds_salaries!D346,"PT","Part Time"),"FT","Full Time"),"CT","Contract"),"FL","Freelance")</f>
        <v>Full Time</v>
      </c>
      <c r="E346" s="14" t="s">
        <v>131</v>
      </c>
      <c r="F346" s="14">
        <v>175000</v>
      </c>
      <c r="G346" s="14" t="s">
        <v>19</v>
      </c>
      <c r="H346" s="14">
        <v>175000</v>
      </c>
      <c r="I346" s="14" t="s">
        <v>29</v>
      </c>
      <c r="J346" s="14">
        <v>100</v>
      </c>
      <c r="K346" s="14" t="s">
        <v>29</v>
      </c>
      <c r="L346" s="19" t="str">
        <f>SUBSTITUTE(SUBSTITUTE(SUBSTITUTE(ds_salaries!L346,"L","Large"),"S","Small"),"M","Medium")</f>
        <v>Medium</v>
      </c>
      <c r="M346" s="14" t="str">
        <f>IF(Table22[[#This Row],[Remote Ratio]]=0,"No remote",IF(Table22[[#This Row],[Remote Ratio]]=50,"Partially remote","Fully Remote"))</f>
        <v>Fully Remote</v>
      </c>
    </row>
    <row r="347" spans="1:13" hidden="1" x14ac:dyDescent="0.25">
      <c r="A347" s="18">
        <v>345</v>
      </c>
      <c r="B347" s="13">
        <v>2022</v>
      </c>
      <c r="C347" s="13" t="str">
        <f>SUBSTITUTE(SUBSTITUTE(SUBSTITUTE(SUBSTITUTE(ds_salaries!C347,"MI","Junior Level/ Mid"),"EN","Entry Level"),"SE","Senior Level/ Intermediate"),"EX","Executive Level/ Director")</f>
        <v>Senior Level/ Intermediate</v>
      </c>
      <c r="D347" s="14" t="str">
        <f>SUBSTITUTE(SUBSTITUTE(SUBSTITUTE(SUBSTITUTE(ds_salaries!D347,"PT","Part Time"),"FT","Full Time"),"CT","Contract"),"FL","Freelance")</f>
        <v>Full Time</v>
      </c>
      <c r="E347" s="13" t="s">
        <v>43</v>
      </c>
      <c r="F347" s="13">
        <v>156600</v>
      </c>
      <c r="G347" s="13" t="s">
        <v>19</v>
      </c>
      <c r="H347" s="13">
        <v>156600</v>
      </c>
      <c r="I347" s="13" t="s">
        <v>29</v>
      </c>
      <c r="J347" s="13">
        <v>100</v>
      </c>
      <c r="K347" s="13" t="s">
        <v>29</v>
      </c>
      <c r="L347" s="19" t="str">
        <f>SUBSTITUTE(SUBSTITUTE(SUBSTITUTE(ds_salaries!L347,"L","Large"),"S","Small"),"M","Medium")</f>
        <v>Medium</v>
      </c>
      <c r="M347" s="14" t="str">
        <f>IF(Table22[[#This Row],[Remote Ratio]]=0,"No remote",IF(Table22[[#This Row],[Remote Ratio]]=50,"Partially remote","Fully Remote"))</f>
        <v>Fully Remote</v>
      </c>
    </row>
    <row r="348" spans="1:13" hidden="1" x14ac:dyDescent="0.25">
      <c r="A348" s="17">
        <v>346</v>
      </c>
      <c r="B348" s="14">
        <v>2022</v>
      </c>
      <c r="C348" s="13" t="str">
        <f>SUBSTITUTE(SUBSTITUTE(SUBSTITUTE(SUBSTITUTE(ds_salaries!C348,"MI","Junior Level/ Mid"),"EN","Entry Level"),"SE","Senior Level/ Intermediate"),"EX","Executive Level/ Director")</f>
        <v>Senior Level/ Intermediate</v>
      </c>
      <c r="D348" s="14" t="str">
        <f>SUBSTITUTE(SUBSTITUTE(SUBSTITUTE(SUBSTITUTE(ds_salaries!D348,"PT","Part Time"),"FT","Full Time"),"CT","Contract"),"FL","Freelance")</f>
        <v>Full Time</v>
      </c>
      <c r="E348" s="14" t="s">
        <v>43</v>
      </c>
      <c r="F348" s="14">
        <v>108800</v>
      </c>
      <c r="G348" s="14" t="s">
        <v>19</v>
      </c>
      <c r="H348" s="14">
        <v>108800</v>
      </c>
      <c r="I348" s="14" t="s">
        <v>29</v>
      </c>
      <c r="J348" s="14">
        <v>0</v>
      </c>
      <c r="K348" s="14" t="s">
        <v>29</v>
      </c>
      <c r="L348" s="19" t="str">
        <f>SUBSTITUTE(SUBSTITUTE(SUBSTITUTE(ds_salaries!L348,"L","Large"),"S","Small"),"M","Medium")</f>
        <v>Medium</v>
      </c>
      <c r="M348" s="14" t="str">
        <f>IF(Table22[[#This Row],[Remote Ratio]]=0,"No remote",IF(Table22[[#This Row],[Remote Ratio]]=50,"Partially remote","Fully Remote"))</f>
        <v>No remote</v>
      </c>
    </row>
    <row r="349" spans="1:13" hidden="1" x14ac:dyDescent="0.25">
      <c r="A349" s="18">
        <v>347</v>
      </c>
      <c r="B349" s="13">
        <v>2022</v>
      </c>
      <c r="C349" s="13" t="str">
        <f>SUBSTITUTE(SUBSTITUTE(SUBSTITUTE(SUBSTITUTE(ds_salaries!C349,"MI","Junior Level/ Mid"),"EN","Entry Level"),"SE","Senior Level/ Intermediate"),"EX","Executive Level/ Director")</f>
        <v>Senior Level/ Intermediate</v>
      </c>
      <c r="D349" s="14" t="str">
        <f>SUBSTITUTE(SUBSTITUTE(SUBSTITUTE(SUBSTITUTE(ds_salaries!D349,"PT","Part Time"),"FT","Full Time"),"CT","Contract"),"FL","Freelance")</f>
        <v>Full Time</v>
      </c>
      <c r="E349" s="13" t="s">
        <v>13</v>
      </c>
      <c r="F349" s="13">
        <v>95550</v>
      </c>
      <c r="G349" s="13" t="s">
        <v>19</v>
      </c>
      <c r="H349" s="13">
        <v>95550</v>
      </c>
      <c r="I349" s="13" t="s">
        <v>29</v>
      </c>
      <c r="J349" s="13">
        <v>0</v>
      </c>
      <c r="K349" s="13" t="s">
        <v>29</v>
      </c>
      <c r="L349" s="19" t="str">
        <f>SUBSTITUTE(SUBSTITUTE(SUBSTITUTE(ds_salaries!L349,"L","Large"),"S","Small"),"M","Medium")</f>
        <v>Medium</v>
      </c>
      <c r="M349" s="14" t="str">
        <f>IF(Table22[[#This Row],[Remote Ratio]]=0,"No remote",IF(Table22[[#This Row],[Remote Ratio]]=50,"Partially remote","Fully Remote"))</f>
        <v>No remote</v>
      </c>
    </row>
    <row r="350" spans="1:13" hidden="1" x14ac:dyDescent="0.25">
      <c r="A350" s="17">
        <v>348</v>
      </c>
      <c r="B350" s="14">
        <v>2022</v>
      </c>
      <c r="C350" s="13" t="str">
        <f>SUBSTITUTE(SUBSTITUTE(SUBSTITUTE(SUBSTITUTE(ds_salaries!C350,"MI","Junior Level/ Mid"),"EN","Entry Level"),"SE","Senior Level/ Intermediate"),"EX","Executive Level/ Director")</f>
        <v>Senior Level/ Intermediate</v>
      </c>
      <c r="D350" s="14" t="str">
        <f>SUBSTITUTE(SUBSTITUTE(SUBSTITUTE(SUBSTITUTE(ds_salaries!D350,"PT","Part Time"),"FT","Full Time"),"CT","Contract"),"FL","Freelance")</f>
        <v>Full Time</v>
      </c>
      <c r="E350" s="14" t="s">
        <v>43</v>
      </c>
      <c r="F350" s="14">
        <v>113000</v>
      </c>
      <c r="G350" s="14" t="s">
        <v>19</v>
      </c>
      <c r="H350" s="14">
        <v>113000</v>
      </c>
      <c r="I350" s="14" t="s">
        <v>29</v>
      </c>
      <c r="J350" s="14">
        <v>0</v>
      </c>
      <c r="K350" s="14" t="s">
        <v>29</v>
      </c>
      <c r="L350" s="19" t="str">
        <f>SUBSTITUTE(SUBSTITUTE(SUBSTITUTE(ds_salaries!L350,"L","Large"),"S","Small"),"M","Medium")</f>
        <v>Large</v>
      </c>
      <c r="M350" s="14" t="str">
        <f>IF(Table22[[#This Row],[Remote Ratio]]=0,"No remote",IF(Table22[[#This Row],[Remote Ratio]]=50,"Partially remote","Fully Remote"))</f>
        <v>No remote</v>
      </c>
    </row>
    <row r="351" spans="1:13" hidden="1" x14ac:dyDescent="0.25">
      <c r="A351" s="18">
        <v>349</v>
      </c>
      <c r="B351" s="13">
        <v>2022</v>
      </c>
      <c r="C351" s="13" t="str">
        <f>SUBSTITUTE(SUBSTITUTE(SUBSTITUTE(SUBSTITUTE(ds_salaries!C351,"MI","Junior Level/ Mid"),"EN","Entry Level"),"SE","Senior Level/ Intermediate"),"EX","Executive Level/ Director")</f>
        <v>Senior Level/ Intermediate</v>
      </c>
      <c r="D351" s="14" t="str">
        <f>SUBSTITUTE(SUBSTITUTE(SUBSTITUTE(SUBSTITUTE(ds_salaries!D351,"PT","Part Time"),"FT","Full Time"),"CT","Contract"),"FL","Freelance")</f>
        <v>Full Time</v>
      </c>
      <c r="E351" s="13" t="s">
        <v>31</v>
      </c>
      <c r="F351" s="13">
        <v>135000</v>
      </c>
      <c r="G351" s="13" t="s">
        <v>19</v>
      </c>
      <c r="H351" s="13">
        <v>135000</v>
      </c>
      <c r="I351" s="13" t="s">
        <v>29</v>
      </c>
      <c r="J351" s="13">
        <v>100</v>
      </c>
      <c r="K351" s="13" t="s">
        <v>29</v>
      </c>
      <c r="L351" s="19" t="str">
        <f>SUBSTITUTE(SUBSTITUTE(SUBSTITUTE(ds_salaries!L351,"L","Large"),"S","Small"),"M","Medium")</f>
        <v>Medium</v>
      </c>
      <c r="M351" s="14" t="str">
        <f>IF(Table22[[#This Row],[Remote Ratio]]=0,"No remote",IF(Table22[[#This Row],[Remote Ratio]]=50,"Partially remote","Fully Remote"))</f>
        <v>Fully Remote</v>
      </c>
    </row>
    <row r="352" spans="1:13" hidden="1" x14ac:dyDescent="0.25">
      <c r="A352" s="17">
        <v>350</v>
      </c>
      <c r="B352" s="14">
        <v>2022</v>
      </c>
      <c r="C352" s="13" t="str">
        <f>SUBSTITUTE(SUBSTITUTE(SUBSTITUTE(SUBSTITUTE(ds_salaries!C352,"MI","Junior Level/ Mid"),"EN","Entry Level"),"SE","Senior Level/ Intermediate"),"EX","Executive Level/ Director")</f>
        <v>Senior Level/ Intermediate</v>
      </c>
      <c r="D352" s="14" t="str">
        <f>SUBSTITUTE(SUBSTITUTE(SUBSTITUTE(SUBSTITUTE(ds_salaries!D352,"PT","Part Time"),"FT","Full Time"),"CT","Contract"),"FL","Freelance")</f>
        <v>Full Time</v>
      </c>
      <c r="E352" s="14" t="s">
        <v>79</v>
      </c>
      <c r="F352" s="14">
        <v>161342</v>
      </c>
      <c r="G352" s="14" t="s">
        <v>19</v>
      </c>
      <c r="H352" s="14">
        <v>161342</v>
      </c>
      <c r="I352" s="14" t="s">
        <v>29</v>
      </c>
      <c r="J352" s="14">
        <v>100</v>
      </c>
      <c r="K352" s="14" t="s">
        <v>29</v>
      </c>
      <c r="L352" s="19" t="str">
        <f>SUBSTITUTE(SUBSTITUTE(SUBSTITUTE(ds_salaries!L352,"L","Large"),"S","Small"),"M","Medium")</f>
        <v>Medium</v>
      </c>
      <c r="M352" s="14" t="str">
        <f>IF(Table22[[#This Row],[Remote Ratio]]=0,"No remote",IF(Table22[[#This Row],[Remote Ratio]]=50,"Partially remote","Fully Remote"))</f>
        <v>Fully Remote</v>
      </c>
    </row>
    <row r="353" spans="1:13" hidden="1" x14ac:dyDescent="0.25">
      <c r="A353" s="18">
        <v>351</v>
      </c>
      <c r="B353" s="13">
        <v>2022</v>
      </c>
      <c r="C353" s="13" t="str">
        <f>SUBSTITUTE(SUBSTITUTE(SUBSTITUTE(SUBSTITUTE(ds_salaries!C353,"MI","Junior Level/ Mid"),"EN","Entry Level"),"SE","Senior Level/ Intermediate"),"EX","Executive Level/ Director")</f>
        <v>Senior Level/ Intermediate</v>
      </c>
      <c r="D353" s="14" t="str">
        <f>SUBSTITUTE(SUBSTITUTE(SUBSTITUTE(SUBSTITUTE(ds_salaries!D353,"PT","Part Time"),"FT","Full Time"),"CT","Contract"),"FL","Freelance")</f>
        <v>Full Time</v>
      </c>
      <c r="E353" s="13" t="s">
        <v>79</v>
      </c>
      <c r="F353" s="13">
        <v>137141</v>
      </c>
      <c r="G353" s="13" t="s">
        <v>19</v>
      </c>
      <c r="H353" s="13">
        <v>137141</v>
      </c>
      <c r="I353" s="13" t="s">
        <v>29</v>
      </c>
      <c r="J353" s="13">
        <v>100</v>
      </c>
      <c r="K353" s="13" t="s">
        <v>29</v>
      </c>
      <c r="L353" s="19" t="str">
        <f>SUBSTITUTE(SUBSTITUTE(SUBSTITUTE(ds_salaries!L353,"L","Large"),"S","Small"),"M","Medium")</f>
        <v>Medium</v>
      </c>
      <c r="M353" s="14" t="str">
        <f>IF(Table22[[#This Row],[Remote Ratio]]=0,"No remote",IF(Table22[[#This Row],[Remote Ratio]]=50,"Partially remote","Fully Remote"))</f>
        <v>Fully Remote</v>
      </c>
    </row>
    <row r="354" spans="1:13" hidden="1" x14ac:dyDescent="0.25">
      <c r="A354" s="17">
        <v>352</v>
      </c>
      <c r="B354" s="14">
        <v>2022</v>
      </c>
      <c r="C354" s="13" t="str">
        <f>SUBSTITUTE(SUBSTITUTE(SUBSTITUTE(SUBSTITUTE(ds_salaries!C354,"MI","Junior Level/ Mid"),"EN","Entry Level"),"SE","Senior Level/ Intermediate"),"EX","Executive Level/ Director")</f>
        <v>Senior Level/ Intermediate</v>
      </c>
      <c r="D354" s="14" t="str">
        <f>SUBSTITUTE(SUBSTITUTE(SUBSTITUTE(SUBSTITUTE(ds_salaries!D354,"PT","Part Time"),"FT","Full Time"),"CT","Contract"),"FL","Freelance")</f>
        <v>Full Time</v>
      </c>
      <c r="E354" s="14" t="s">
        <v>13</v>
      </c>
      <c r="F354" s="14">
        <v>167000</v>
      </c>
      <c r="G354" s="14" t="s">
        <v>19</v>
      </c>
      <c r="H354" s="14">
        <v>167000</v>
      </c>
      <c r="I354" s="14" t="s">
        <v>29</v>
      </c>
      <c r="J354" s="14">
        <v>100</v>
      </c>
      <c r="K354" s="14" t="s">
        <v>29</v>
      </c>
      <c r="L354" s="19" t="str">
        <f>SUBSTITUTE(SUBSTITUTE(SUBSTITUTE(ds_salaries!L354,"L","Large"),"S","Small"),"M","Medium")</f>
        <v>Medium</v>
      </c>
      <c r="M354" s="14" t="str">
        <f>IF(Table22[[#This Row],[Remote Ratio]]=0,"No remote",IF(Table22[[#This Row],[Remote Ratio]]=50,"Partially remote","Fully Remote"))</f>
        <v>Fully Remote</v>
      </c>
    </row>
    <row r="355" spans="1:13" hidden="1" x14ac:dyDescent="0.25">
      <c r="A355" s="18">
        <v>353</v>
      </c>
      <c r="B355" s="13">
        <v>2022</v>
      </c>
      <c r="C355" s="13" t="str">
        <f>SUBSTITUTE(SUBSTITUTE(SUBSTITUTE(SUBSTITUTE(ds_salaries!C355,"MI","Junior Level/ Mid"),"EN","Entry Level"),"SE","Senior Level/ Intermediate"),"EX","Executive Level/ Director")</f>
        <v>Senior Level/ Intermediate</v>
      </c>
      <c r="D355" s="14" t="str">
        <f>SUBSTITUTE(SUBSTITUTE(SUBSTITUTE(SUBSTITUTE(ds_salaries!D355,"PT","Part Time"),"FT","Full Time"),"CT","Contract"),"FL","Freelance")</f>
        <v>Full Time</v>
      </c>
      <c r="E355" s="13" t="s">
        <v>13</v>
      </c>
      <c r="F355" s="13">
        <v>123000</v>
      </c>
      <c r="G355" s="13" t="s">
        <v>19</v>
      </c>
      <c r="H355" s="13">
        <v>123000</v>
      </c>
      <c r="I355" s="13" t="s">
        <v>29</v>
      </c>
      <c r="J355" s="13">
        <v>100</v>
      </c>
      <c r="K355" s="13" t="s">
        <v>29</v>
      </c>
      <c r="L355" s="19" t="str">
        <f>SUBSTITUTE(SUBSTITUTE(SUBSTITUTE(ds_salaries!L355,"L","Large"),"S","Small"),"M","Medium")</f>
        <v>Medium</v>
      </c>
      <c r="M355" s="14" t="str">
        <f>IF(Table22[[#This Row],[Remote Ratio]]=0,"No remote",IF(Table22[[#This Row],[Remote Ratio]]=50,"Partially remote","Fully Remote"))</f>
        <v>Fully Remote</v>
      </c>
    </row>
    <row r="356" spans="1:13" hidden="1" x14ac:dyDescent="0.25">
      <c r="A356" s="17">
        <v>354</v>
      </c>
      <c r="B356" s="14">
        <v>2022</v>
      </c>
      <c r="C356" s="13" t="str">
        <f>SUBSTITUTE(SUBSTITUTE(SUBSTITUTE(SUBSTITUTE(ds_salaries!C356,"MI","Junior Level/ Mid"),"EN","Entry Level"),"SE","Senior Level/ Intermediate"),"EX","Executive Level/ Director")</f>
        <v>Senior Level/ Intermediate</v>
      </c>
      <c r="D356" s="14" t="str">
        <f>SUBSTITUTE(SUBSTITUTE(SUBSTITUTE(SUBSTITUTE(ds_salaries!D356,"PT","Part Time"),"FT","Full Time"),"CT","Contract"),"FL","Freelance")</f>
        <v>Full Time</v>
      </c>
      <c r="E356" s="14" t="s">
        <v>43</v>
      </c>
      <c r="F356" s="14">
        <v>60000</v>
      </c>
      <c r="G356" s="14" t="s">
        <v>23</v>
      </c>
      <c r="H356" s="14">
        <v>78526</v>
      </c>
      <c r="I356" s="14" t="s">
        <v>24</v>
      </c>
      <c r="J356" s="14">
        <v>0</v>
      </c>
      <c r="K356" s="14" t="s">
        <v>24</v>
      </c>
      <c r="L356" s="19" t="str">
        <f>SUBSTITUTE(SUBSTITUTE(SUBSTITUTE(ds_salaries!L356,"L","Large"),"S","Small"),"M","Medium")</f>
        <v>Medium</v>
      </c>
      <c r="M356" s="14" t="str">
        <f>IF(Table22[[#This Row],[Remote Ratio]]=0,"No remote",IF(Table22[[#This Row],[Remote Ratio]]=50,"Partially remote","Fully Remote"))</f>
        <v>No remote</v>
      </c>
    </row>
    <row r="357" spans="1:13" hidden="1" x14ac:dyDescent="0.25">
      <c r="A357" s="18">
        <v>355</v>
      </c>
      <c r="B357" s="13">
        <v>2022</v>
      </c>
      <c r="C357" s="13" t="str">
        <f>SUBSTITUTE(SUBSTITUTE(SUBSTITUTE(SUBSTITUTE(ds_salaries!C357,"MI","Junior Level/ Mid"),"EN","Entry Level"),"SE","Senior Level/ Intermediate"),"EX","Executive Level/ Director")</f>
        <v>Senior Level/ Intermediate</v>
      </c>
      <c r="D357" s="14" t="str">
        <f>SUBSTITUTE(SUBSTITUTE(SUBSTITUTE(SUBSTITUTE(ds_salaries!D357,"PT","Part Time"),"FT","Full Time"),"CT","Contract"),"FL","Freelance")</f>
        <v>Full Time</v>
      </c>
      <c r="E357" s="13" t="s">
        <v>43</v>
      </c>
      <c r="F357" s="13">
        <v>50000</v>
      </c>
      <c r="G357" s="13" t="s">
        <v>23</v>
      </c>
      <c r="H357" s="13">
        <v>65438</v>
      </c>
      <c r="I357" s="13" t="s">
        <v>24</v>
      </c>
      <c r="J357" s="13">
        <v>0</v>
      </c>
      <c r="K357" s="13" t="s">
        <v>24</v>
      </c>
      <c r="L357" s="19" t="str">
        <f>SUBSTITUTE(SUBSTITUTE(SUBSTITUTE(ds_salaries!L357,"L","Large"),"S","Small"),"M","Medium")</f>
        <v>Medium</v>
      </c>
      <c r="M357" s="14" t="str">
        <f>IF(Table22[[#This Row],[Remote Ratio]]=0,"No remote",IF(Table22[[#This Row],[Remote Ratio]]=50,"Partially remote","Fully Remote"))</f>
        <v>No remote</v>
      </c>
    </row>
    <row r="358" spans="1:13" hidden="1" x14ac:dyDescent="0.25">
      <c r="A358" s="17">
        <v>356</v>
      </c>
      <c r="B358" s="14">
        <v>2022</v>
      </c>
      <c r="C358" s="13" t="str">
        <f>SUBSTITUTE(SUBSTITUTE(SUBSTITUTE(SUBSTITUTE(ds_salaries!C358,"MI","Junior Level/ Mid"),"EN","Entry Level"),"SE","Senior Level/ Intermediate"),"EX","Executive Level/ Director")</f>
        <v>Senior Level/ Intermediate</v>
      </c>
      <c r="D358" s="14" t="str">
        <f>SUBSTITUTE(SUBSTITUTE(SUBSTITUTE(SUBSTITUTE(ds_salaries!D358,"PT","Part Time"),"FT","Full Time"),"CT","Contract"),"FL","Freelance")</f>
        <v>Full Time</v>
      </c>
      <c r="E358" s="14" t="s">
        <v>13</v>
      </c>
      <c r="F358" s="14">
        <v>150000</v>
      </c>
      <c r="G358" s="14" t="s">
        <v>19</v>
      </c>
      <c r="H358" s="14">
        <v>150000</v>
      </c>
      <c r="I358" s="14" t="s">
        <v>29</v>
      </c>
      <c r="J358" s="14">
        <v>0</v>
      </c>
      <c r="K358" s="14" t="s">
        <v>29</v>
      </c>
      <c r="L358" s="19" t="str">
        <f>SUBSTITUTE(SUBSTITUTE(SUBSTITUTE(ds_salaries!L358,"L","Large"),"S","Small"),"M","Medium")</f>
        <v>Medium</v>
      </c>
      <c r="M358" s="14" t="str">
        <f>IF(Table22[[#This Row],[Remote Ratio]]=0,"No remote",IF(Table22[[#This Row],[Remote Ratio]]=50,"Partially remote","Fully Remote"))</f>
        <v>No remote</v>
      </c>
    </row>
    <row r="359" spans="1:13" hidden="1" x14ac:dyDescent="0.25">
      <c r="A359" s="18">
        <v>357</v>
      </c>
      <c r="B359" s="13">
        <v>2022</v>
      </c>
      <c r="C359" s="13" t="str">
        <f>SUBSTITUTE(SUBSTITUTE(SUBSTITUTE(SUBSTITUTE(ds_salaries!C359,"MI","Junior Level/ Mid"),"EN","Entry Level"),"SE","Senior Level/ Intermediate"),"EX","Executive Level/ Director")</f>
        <v>Senior Level/ Intermediate</v>
      </c>
      <c r="D359" s="14" t="str">
        <f>SUBSTITUTE(SUBSTITUTE(SUBSTITUTE(SUBSTITUTE(ds_salaries!D359,"PT","Part Time"),"FT","Full Time"),"CT","Contract"),"FL","Freelance")</f>
        <v>Full Time</v>
      </c>
      <c r="E359" s="13" t="s">
        <v>13</v>
      </c>
      <c r="F359" s="13">
        <v>211500</v>
      </c>
      <c r="G359" s="13" t="s">
        <v>19</v>
      </c>
      <c r="H359" s="13">
        <v>211500</v>
      </c>
      <c r="I359" s="13" t="s">
        <v>29</v>
      </c>
      <c r="J359" s="13">
        <v>100</v>
      </c>
      <c r="K359" s="13" t="s">
        <v>29</v>
      </c>
      <c r="L359" s="19" t="str">
        <f>SUBSTITUTE(SUBSTITUTE(SUBSTITUTE(ds_salaries!L359,"L","Large"),"S","Small"),"M","Medium")</f>
        <v>Medium</v>
      </c>
      <c r="M359" s="14" t="str">
        <f>IF(Table22[[#This Row],[Remote Ratio]]=0,"No remote",IF(Table22[[#This Row],[Remote Ratio]]=50,"Partially remote","Fully Remote"))</f>
        <v>Fully Remote</v>
      </c>
    </row>
    <row r="360" spans="1:13" hidden="1" x14ac:dyDescent="0.25">
      <c r="A360" s="17">
        <v>358</v>
      </c>
      <c r="B360" s="14">
        <v>2022</v>
      </c>
      <c r="C360" s="13" t="str">
        <f>SUBSTITUTE(SUBSTITUTE(SUBSTITUTE(SUBSTITUTE(ds_salaries!C360,"MI","Junior Level/ Mid"),"EN","Entry Level"),"SE","Senior Level/ Intermediate"),"EX","Executive Level/ Director")</f>
        <v>Senior Level/ Intermediate</v>
      </c>
      <c r="D360" s="14" t="str">
        <f>SUBSTITUTE(SUBSTITUTE(SUBSTITUTE(SUBSTITUTE(ds_salaries!D360,"PT","Part Time"),"FT","Full Time"),"CT","Contract"),"FL","Freelance")</f>
        <v>Full Time</v>
      </c>
      <c r="E360" s="14" t="s">
        <v>109</v>
      </c>
      <c r="F360" s="14">
        <v>192400</v>
      </c>
      <c r="G360" s="14" t="s">
        <v>19</v>
      </c>
      <c r="H360" s="14">
        <v>192400</v>
      </c>
      <c r="I360" s="14" t="s">
        <v>62</v>
      </c>
      <c r="J360" s="14">
        <v>100</v>
      </c>
      <c r="K360" s="14" t="s">
        <v>62</v>
      </c>
      <c r="L360" s="19" t="str">
        <f>SUBSTITUTE(SUBSTITUTE(SUBSTITUTE(ds_salaries!L360,"L","Large"),"S","Small"),"M","Medium")</f>
        <v>Medium</v>
      </c>
      <c r="M360" s="14" t="str">
        <f>IF(Table22[[#This Row],[Remote Ratio]]=0,"No remote",IF(Table22[[#This Row],[Remote Ratio]]=50,"Partially remote","Fully Remote"))</f>
        <v>Fully Remote</v>
      </c>
    </row>
    <row r="361" spans="1:13" hidden="1" x14ac:dyDescent="0.25">
      <c r="A361" s="18">
        <v>359</v>
      </c>
      <c r="B361" s="13">
        <v>2022</v>
      </c>
      <c r="C361" s="13" t="str">
        <f>SUBSTITUTE(SUBSTITUTE(SUBSTITUTE(SUBSTITUTE(ds_salaries!C361,"MI","Junior Level/ Mid"),"EN","Entry Level"),"SE","Senior Level/ Intermediate"),"EX","Executive Level/ Director")</f>
        <v>Senior Level/ Intermediate</v>
      </c>
      <c r="D361" s="14" t="str">
        <f>SUBSTITUTE(SUBSTITUTE(SUBSTITUTE(SUBSTITUTE(ds_salaries!D361,"PT","Part Time"),"FT","Full Time"),"CT","Contract"),"FL","Freelance")</f>
        <v>Full Time</v>
      </c>
      <c r="E361" s="13" t="s">
        <v>109</v>
      </c>
      <c r="F361" s="13">
        <v>90700</v>
      </c>
      <c r="G361" s="13" t="s">
        <v>19</v>
      </c>
      <c r="H361" s="13">
        <v>90700</v>
      </c>
      <c r="I361" s="13" t="s">
        <v>62</v>
      </c>
      <c r="J361" s="13">
        <v>100</v>
      </c>
      <c r="K361" s="13" t="s">
        <v>62</v>
      </c>
      <c r="L361" s="19" t="str">
        <f>SUBSTITUTE(SUBSTITUTE(SUBSTITUTE(ds_salaries!L361,"L","Large"),"S","Small"),"M","Medium")</f>
        <v>Medium</v>
      </c>
      <c r="M361" s="14" t="str">
        <f>IF(Table22[[#This Row],[Remote Ratio]]=0,"No remote",IF(Table22[[#This Row],[Remote Ratio]]=50,"Partially remote","Fully Remote"))</f>
        <v>Fully Remote</v>
      </c>
    </row>
    <row r="362" spans="1:13" hidden="1" x14ac:dyDescent="0.25">
      <c r="A362" s="17">
        <v>360</v>
      </c>
      <c r="B362" s="14">
        <v>2022</v>
      </c>
      <c r="C362" s="13" t="str">
        <f>SUBSTITUTE(SUBSTITUTE(SUBSTITUTE(SUBSTITUTE(ds_salaries!C362,"MI","Junior Level/ Mid"),"EN","Entry Level"),"SE","Senior Level/ Intermediate"),"EX","Executive Level/ Director")</f>
        <v>Senior Level/ Intermediate</v>
      </c>
      <c r="D362" s="14" t="str">
        <f>SUBSTITUTE(SUBSTITUTE(SUBSTITUTE(SUBSTITUTE(ds_salaries!D362,"PT","Part Time"),"FT","Full Time"),"CT","Contract"),"FL","Freelance")</f>
        <v>Full Time</v>
      </c>
      <c r="E362" s="14" t="s">
        <v>31</v>
      </c>
      <c r="F362" s="14">
        <v>130000</v>
      </c>
      <c r="G362" s="14" t="s">
        <v>19</v>
      </c>
      <c r="H362" s="14">
        <v>130000</v>
      </c>
      <c r="I362" s="14" t="s">
        <v>62</v>
      </c>
      <c r="J362" s="14">
        <v>100</v>
      </c>
      <c r="K362" s="14" t="s">
        <v>62</v>
      </c>
      <c r="L362" s="19" t="str">
        <f>SUBSTITUTE(SUBSTITUTE(SUBSTITUTE(ds_salaries!L362,"L","Large"),"S","Small"),"M","Medium")</f>
        <v>Medium</v>
      </c>
      <c r="M362" s="14" t="str">
        <f>IF(Table22[[#This Row],[Remote Ratio]]=0,"No remote",IF(Table22[[#This Row],[Remote Ratio]]=50,"Partially remote","Fully Remote"))</f>
        <v>Fully Remote</v>
      </c>
    </row>
    <row r="363" spans="1:13" hidden="1" x14ac:dyDescent="0.25">
      <c r="A363" s="18">
        <v>361</v>
      </c>
      <c r="B363" s="13">
        <v>2022</v>
      </c>
      <c r="C363" s="13" t="str">
        <f>SUBSTITUTE(SUBSTITUTE(SUBSTITUTE(SUBSTITUTE(ds_salaries!C363,"MI","Junior Level/ Mid"),"EN","Entry Level"),"SE","Senior Level/ Intermediate"),"EX","Executive Level/ Director")</f>
        <v>Senior Level/ Intermediate</v>
      </c>
      <c r="D363" s="14" t="str">
        <f>SUBSTITUTE(SUBSTITUTE(SUBSTITUTE(SUBSTITUTE(ds_salaries!D363,"PT","Part Time"),"FT","Full Time"),"CT","Contract"),"FL","Freelance")</f>
        <v>Full Time</v>
      </c>
      <c r="E363" s="13" t="s">
        <v>31</v>
      </c>
      <c r="F363" s="13">
        <v>61300</v>
      </c>
      <c r="G363" s="13" t="s">
        <v>19</v>
      </c>
      <c r="H363" s="13">
        <v>61300</v>
      </c>
      <c r="I363" s="13" t="s">
        <v>62</v>
      </c>
      <c r="J363" s="13">
        <v>100</v>
      </c>
      <c r="K363" s="13" t="s">
        <v>62</v>
      </c>
      <c r="L363" s="19" t="str">
        <f>SUBSTITUTE(SUBSTITUTE(SUBSTITUTE(ds_salaries!L363,"L","Large"),"S","Small"),"M","Medium")</f>
        <v>Medium</v>
      </c>
      <c r="M363" s="14" t="str">
        <f>IF(Table22[[#This Row],[Remote Ratio]]=0,"No remote",IF(Table22[[#This Row],[Remote Ratio]]=50,"Partially remote","Fully Remote"))</f>
        <v>Fully Remote</v>
      </c>
    </row>
    <row r="364" spans="1:13" hidden="1" x14ac:dyDescent="0.25">
      <c r="A364" s="17">
        <v>362</v>
      </c>
      <c r="B364" s="14">
        <v>2022</v>
      </c>
      <c r="C364" s="13" t="str">
        <f>SUBSTITUTE(SUBSTITUTE(SUBSTITUTE(SUBSTITUTE(ds_salaries!C364,"MI","Junior Level/ Mid"),"EN","Entry Level"),"SE","Senior Level/ Intermediate"),"EX","Executive Level/ Director")</f>
        <v>Senior Level/ Intermediate</v>
      </c>
      <c r="D364" s="14" t="str">
        <f>SUBSTITUTE(SUBSTITUTE(SUBSTITUTE(SUBSTITUTE(ds_salaries!D364,"PT","Part Time"),"FT","Full Time"),"CT","Contract"),"FL","Freelance")</f>
        <v>Full Time</v>
      </c>
      <c r="E364" s="14" t="s">
        <v>31</v>
      </c>
      <c r="F364" s="14">
        <v>130000</v>
      </c>
      <c r="G364" s="14" t="s">
        <v>19</v>
      </c>
      <c r="H364" s="14">
        <v>130000</v>
      </c>
      <c r="I364" s="14" t="s">
        <v>62</v>
      </c>
      <c r="J364" s="14">
        <v>100</v>
      </c>
      <c r="K364" s="14" t="s">
        <v>62</v>
      </c>
      <c r="L364" s="19" t="str">
        <f>SUBSTITUTE(SUBSTITUTE(SUBSTITUTE(ds_salaries!L364,"L","Large"),"S","Small"),"M","Medium")</f>
        <v>Medium</v>
      </c>
      <c r="M364" s="14" t="str">
        <f>IF(Table22[[#This Row],[Remote Ratio]]=0,"No remote",IF(Table22[[#This Row],[Remote Ratio]]=50,"Partially remote","Fully Remote"))</f>
        <v>Fully Remote</v>
      </c>
    </row>
    <row r="365" spans="1:13" hidden="1" x14ac:dyDescent="0.25">
      <c r="A365" s="18">
        <v>363</v>
      </c>
      <c r="B365" s="13">
        <v>2022</v>
      </c>
      <c r="C365" s="13" t="str">
        <f>SUBSTITUTE(SUBSTITUTE(SUBSTITUTE(SUBSTITUTE(ds_salaries!C365,"MI","Junior Level/ Mid"),"EN","Entry Level"),"SE","Senior Level/ Intermediate"),"EX","Executive Level/ Director")</f>
        <v>Senior Level/ Intermediate</v>
      </c>
      <c r="D365" s="14" t="str">
        <f>SUBSTITUTE(SUBSTITUTE(SUBSTITUTE(SUBSTITUTE(ds_salaries!D365,"PT","Part Time"),"FT","Full Time"),"CT","Contract"),"FL","Freelance")</f>
        <v>Full Time</v>
      </c>
      <c r="E365" s="13" t="s">
        <v>31</v>
      </c>
      <c r="F365" s="13">
        <v>61300</v>
      </c>
      <c r="G365" s="13" t="s">
        <v>19</v>
      </c>
      <c r="H365" s="13">
        <v>61300</v>
      </c>
      <c r="I365" s="13" t="s">
        <v>62</v>
      </c>
      <c r="J365" s="13">
        <v>100</v>
      </c>
      <c r="K365" s="13" t="s">
        <v>62</v>
      </c>
      <c r="L365" s="19" t="str">
        <f>SUBSTITUTE(SUBSTITUTE(SUBSTITUTE(ds_salaries!L365,"L","Large"),"S","Small"),"M","Medium")</f>
        <v>Medium</v>
      </c>
      <c r="M365" s="14" t="str">
        <f>IF(Table22[[#This Row],[Remote Ratio]]=0,"No remote",IF(Table22[[#This Row],[Remote Ratio]]=50,"Partially remote","Fully Remote"))</f>
        <v>Fully Remote</v>
      </c>
    </row>
    <row r="366" spans="1:13" hidden="1" x14ac:dyDescent="0.25">
      <c r="A366" s="17">
        <v>364</v>
      </c>
      <c r="B366" s="14">
        <v>2022</v>
      </c>
      <c r="C366" s="13" t="str">
        <f>SUBSTITUTE(SUBSTITUTE(SUBSTITUTE(SUBSTITUTE(ds_salaries!C366,"MI","Junior Level/ Mid"),"EN","Entry Level"),"SE","Senior Level/ Intermediate"),"EX","Executive Level/ Director")</f>
        <v>Senior Level/ Intermediate</v>
      </c>
      <c r="D366" s="14" t="str">
        <f>SUBSTITUTE(SUBSTITUTE(SUBSTITUTE(SUBSTITUTE(ds_salaries!D366,"PT","Part Time"),"FT","Full Time"),"CT","Contract"),"FL","Freelance")</f>
        <v>Full Time</v>
      </c>
      <c r="E366" s="14" t="s">
        <v>43</v>
      </c>
      <c r="F366" s="14">
        <v>160000</v>
      </c>
      <c r="G366" s="14" t="s">
        <v>19</v>
      </c>
      <c r="H366" s="14">
        <v>160000</v>
      </c>
      <c r="I366" s="14" t="s">
        <v>29</v>
      </c>
      <c r="J366" s="14">
        <v>0</v>
      </c>
      <c r="K366" s="14" t="s">
        <v>29</v>
      </c>
      <c r="L366" s="19" t="str">
        <f>SUBSTITUTE(SUBSTITUTE(SUBSTITUTE(ds_salaries!L366,"L","Large"),"S","Small"),"M","Medium")</f>
        <v>Large</v>
      </c>
      <c r="M366" s="14" t="str">
        <f>IF(Table22[[#This Row],[Remote Ratio]]=0,"No remote",IF(Table22[[#This Row],[Remote Ratio]]=50,"Partially remote","Fully Remote"))</f>
        <v>No remote</v>
      </c>
    </row>
    <row r="367" spans="1:13" hidden="1" x14ac:dyDescent="0.25">
      <c r="A367" s="18">
        <v>365</v>
      </c>
      <c r="B367" s="13">
        <v>2022</v>
      </c>
      <c r="C367" s="13" t="str">
        <f>SUBSTITUTE(SUBSTITUTE(SUBSTITUTE(SUBSTITUTE(ds_salaries!C367,"MI","Junior Level/ Mid"),"EN","Entry Level"),"SE","Senior Level/ Intermediate"),"EX","Executive Level/ Director")</f>
        <v>Senior Level/ Intermediate</v>
      </c>
      <c r="D367" s="14" t="str">
        <f>SUBSTITUTE(SUBSTITUTE(SUBSTITUTE(SUBSTITUTE(ds_salaries!D367,"PT","Part Time"),"FT","Full Time"),"CT","Contract"),"FL","Freelance")</f>
        <v>Full Time</v>
      </c>
      <c r="E367" s="13" t="s">
        <v>13</v>
      </c>
      <c r="F367" s="13">
        <v>138600</v>
      </c>
      <c r="G367" s="13" t="s">
        <v>19</v>
      </c>
      <c r="H367" s="13">
        <v>138600</v>
      </c>
      <c r="I367" s="13" t="s">
        <v>29</v>
      </c>
      <c r="J367" s="13">
        <v>100</v>
      </c>
      <c r="K367" s="13" t="s">
        <v>29</v>
      </c>
      <c r="L367" s="19" t="str">
        <f>SUBSTITUTE(SUBSTITUTE(SUBSTITUTE(ds_salaries!L367,"L","Large"),"S","Small"),"M","Medium")</f>
        <v>Medium</v>
      </c>
      <c r="M367" s="14" t="str">
        <f>IF(Table22[[#This Row],[Remote Ratio]]=0,"No remote",IF(Table22[[#This Row],[Remote Ratio]]=50,"Partially remote","Fully Remote"))</f>
        <v>Fully Remote</v>
      </c>
    </row>
    <row r="368" spans="1:13" hidden="1" x14ac:dyDescent="0.25">
      <c r="A368" s="17">
        <v>366</v>
      </c>
      <c r="B368" s="14">
        <v>2022</v>
      </c>
      <c r="C368" s="13" t="str">
        <f>SUBSTITUTE(SUBSTITUTE(SUBSTITUTE(SUBSTITUTE(ds_salaries!C368,"MI","Junior Level/ Mid"),"EN","Entry Level"),"SE","Senior Level/ Intermediate"),"EX","Executive Level/ Director")</f>
        <v>Senior Level/ Intermediate</v>
      </c>
      <c r="D368" s="14" t="str">
        <f>SUBSTITUTE(SUBSTITUTE(SUBSTITUTE(SUBSTITUTE(ds_salaries!D368,"PT","Part Time"),"FT","Full Time"),"CT","Contract"),"FL","Freelance")</f>
        <v>Full Time</v>
      </c>
      <c r="E368" s="14" t="s">
        <v>43</v>
      </c>
      <c r="F368" s="14">
        <v>136000</v>
      </c>
      <c r="G368" s="14" t="s">
        <v>19</v>
      </c>
      <c r="H368" s="14">
        <v>136000</v>
      </c>
      <c r="I368" s="14" t="s">
        <v>29</v>
      </c>
      <c r="J368" s="14">
        <v>0</v>
      </c>
      <c r="K368" s="14" t="s">
        <v>29</v>
      </c>
      <c r="L368" s="19" t="str">
        <f>SUBSTITUTE(SUBSTITUTE(SUBSTITUTE(ds_salaries!L368,"L","Large"),"S","Small"),"M","Medium")</f>
        <v>Medium</v>
      </c>
      <c r="M368" s="14" t="str">
        <f>IF(Table22[[#This Row],[Remote Ratio]]=0,"No remote",IF(Table22[[#This Row],[Remote Ratio]]=50,"Partially remote","Fully Remote"))</f>
        <v>No remote</v>
      </c>
    </row>
    <row r="369" spans="1:13" hidden="1" x14ac:dyDescent="0.25">
      <c r="A369" s="18">
        <v>367</v>
      </c>
      <c r="B369" s="13">
        <v>2022</v>
      </c>
      <c r="C369" s="13" t="str">
        <f>SUBSTITUTE(SUBSTITUTE(SUBSTITUTE(SUBSTITUTE(ds_salaries!C369,"MI","Junior Level/ Mid"),"EN","Entry Level"),"SE","Senior Level/ Intermediate"),"EX","Executive Level/ Director")</f>
        <v>Junior Level/ Mid</v>
      </c>
      <c r="D369" s="14" t="str">
        <f>SUBSTITUTE(SUBSTITUTE(SUBSTITUTE(SUBSTITUTE(ds_salaries!D369,"PT","Part Time"),"FT","Full Time"),"CT","Contract"),"FL","Freelance")</f>
        <v>Full Time</v>
      </c>
      <c r="E369" s="13" t="s">
        <v>31</v>
      </c>
      <c r="F369" s="13">
        <v>58000</v>
      </c>
      <c r="G369" s="13" t="s">
        <v>19</v>
      </c>
      <c r="H369" s="13">
        <v>58000</v>
      </c>
      <c r="I369" s="13" t="s">
        <v>29</v>
      </c>
      <c r="J369" s="13">
        <v>0</v>
      </c>
      <c r="K369" s="13" t="s">
        <v>29</v>
      </c>
      <c r="L369" s="19" t="str">
        <f>SUBSTITUTE(SUBSTITUTE(SUBSTITUTE(ds_salaries!L369,"L","Large"),"S","Small"),"M","Medium")</f>
        <v>Small</v>
      </c>
      <c r="M369" s="14" t="str">
        <f>IF(Table22[[#This Row],[Remote Ratio]]=0,"No remote",IF(Table22[[#This Row],[Remote Ratio]]=50,"Partially remote","Fully Remote"))</f>
        <v>No remote</v>
      </c>
    </row>
    <row r="370" spans="1:13" hidden="1" x14ac:dyDescent="0.25">
      <c r="A370" s="17">
        <v>368</v>
      </c>
      <c r="B370" s="14">
        <v>2022</v>
      </c>
      <c r="C370" s="13" t="str">
        <f>SUBSTITUTE(SUBSTITUTE(SUBSTITUTE(SUBSTITUTE(ds_salaries!C370,"MI","Junior Level/ Mid"),"EN","Entry Level"),"SE","Senior Level/ Intermediate"),"EX","Executive Level/ Director")</f>
        <v>Executive Level/ Director</v>
      </c>
      <c r="D370" s="14" t="str">
        <f>SUBSTITUTE(SUBSTITUTE(SUBSTITUTE(SUBSTITUTE(ds_salaries!D370,"PT","Part Time"),"FT","Full Time"),"CT","Contract"),"FL","Freelance")</f>
        <v>Full Time</v>
      </c>
      <c r="E370" s="14" t="s">
        <v>131</v>
      </c>
      <c r="F370" s="14">
        <v>135000</v>
      </c>
      <c r="G370" s="14" t="s">
        <v>19</v>
      </c>
      <c r="H370" s="14">
        <v>135000</v>
      </c>
      <c r="I370" s="14" t="s">
        <v>29</v>
      </c>
      <c r="J370" s="14">
        <v>100</v>
      </c>
      <c r="K370" s="14" t="s">
        <v>29</v>
      </c>
      <c r="L370" s="19" t="str">
        <f>SUBSTITUTE(SUBSTITUTE(SUBSTITUTE(ds_salaries!L370,"L","Large"),"S","Small"),"M","Medium")</f>
        <v>Medium</v>
      </c>
      <c r="M370" s="14" t="str">
        <f>IF(Table22[[#This Row],[Remote Ratio]]=0,"No remote",IF(Table22[[#This Row],[Remote Ratio]]=50,"Partially remote","Fully Remote"))</f>
        <v>Fully Remote</v>
      </c>
    </row>
    <row r="371" spans="1:13" hidden="1" x14ac:dyDescent="0.25">
      <c r="A371" s="18">
        <v>369</v>
      </c>
      <c r="B371" s="13">
        <v>2022</v>
      </c>
      <c r="C371" s="13" t="str">
        <f>SUBSTITUTE(SUBSTITUTE(SUBSTITUTE(SUBSTITUTE(ds_salaries!C371,"MI","Junior Level/ Mid"),"EN","Entry Level"),"SE","Senior Level/ Intermediate"),"EX","Executive Level/ Director")</f>
        <v>Senior Level/ Intermediate</v>
      </c>
      <c r="D371" s="14" t="str">
        <f>SUBSTITUTE(SUBSTITUTE(SUBSTITUTE(SUBSTITUTE(ds_salaries!D371,"PT","Part Time"),"FT","Full Time"),"CT","Contract"),"FL","Freelance")</f>
        <v>Full Time</v>
      </c>
      <c r="E371" s="13" t="s">
        <v>13</v>
      </c>
      <c r="F371" s="13">
        <v>170000</v>
      </c>
      <c r="G371" s="13" t="s">
        <v>19</v>
      </c>
      <c r="H371" s="13">
        <v>170000</v>
      </c>
      <c r="I371" s="13" t="s">
        <v>29</v>
      </c>
      <c r="J371" s="13">
        <v>100</v>
      </c>
      <c r="K371" s="13" t="s">
        <v>29</v>
      </c>
      <c r="L371" s="19" t="str">
        <f>SUBSTITUTE(SUBSTITUTE(SUBSTITUTE(ds_salaries!L371,"L","Large"),"S","Small"),"M","Medium")</f>
        <v>Medium</v>
      </c>
      <c r="M371" s="14" t="str">
        <f>IF(Table22[[#This Row],[Remote Ratio]]=0,"No remote",IF(Table22[[#This Row],[Remote Ratio]]=50,"Partially remote","Fully Remote"))</f>
        <v>Fully Remote</v>
      </c>
    </row>
    <row r="372" spans="1:13" hidden="1" x14ac:dyDescent="0.25">
      <c r="A372" s="17">
        <v>370</v>
      </c>
      <c r="B372" s="14">
        <v>2022</v>
      </c>
      <c r="C372" s="13" t="str">
        <f>SUBSTITUTE(SUBSTITUTE(SUBSTITUTE(SUBSTITUTE(ds_salaries!C372,"MI","Junior Level/ Mid"),"EN","Entry Level"),"SE","Senior Level/ Intermediate"),"EX","Executive Level/ Director")</f>
        <v>Senior Level/ Intermediate</v>
      </c>
      <c r="D372" s="14" t="str">
        <f>SUBSTITUTE(SUBSTITUTE(SUBSTITUTE(SUBSTITUTE(ds_salaries!D372,"PT","Part Time"),"FT","Full Time"),"CT","Contract"),"FL","Freelance")</f>
        <v>Full Time</v>
      </c>
      <c r="E372" s="14" t="s">
        <v>13</v>
      </c>
      <c r="F372" s="14">
        <v>123000</v>
      </c>
      <c r="G372" s="14" t="s">
        <v>19</v>
      </c>
      <c r="H372" s="14">
        <v>123000</v>
      </c>
      <c r="I372" s="14" t="s">
        <v>29</v>
      </c>
      <c r="J372" s="14">
        <v>100</v>
      </c>
      <c r="K372" s="14" t="s">
        <v>29</v>
      </c>
      <c r="L372" s="19" t="str">
        <f>SUBSTITUTE(SUBSTITUTE(SUBSTITUTE(ds_salaries!L372,"L","Large"),"S","Small"),"M","Medium")</f>
        <v>Medium</v>
      </c>
      <c r="M372" s="14" t="str">
        <f>IF(Table22[[#This Row],[Remote Ratio]]=0,"No remote",IF(Table22[[#This Row],[Remote Ratio]]=50,"Partially remote","Fully Remote"))</f>
        <v>Fully Remote</v>
      </c>
    </row>
    <row r="373" spans="1:13" hidden="1" x14ac:dyDescent="0.25">
      <c r="A373" s="18">
        <v>371</v>
      </c>
      <c r="B373" s="13">
        <v>2022</v>
      </c>
      <c r="C373" s="13" t="str">
        <f>SUBSTITUTE(SUBSTITUTE(SUBSTITUTE(SUBSTITUTE(ds_salaries!C373,"MI","Junior Level/ Mid"),"EN","Entry Level"),"SE","Senior Level/ Intermediate"),"EX","Executive Level/ Director")</f>
        <v>Senior Level/ Intermediate</v>
      </c>
      <c r="D373" s="14" t="str">
        <f>SUBSTITUTE(SUBSTITUTE(SUBSTITUTE(SUBSTITUTE(ds_salaries!D373,"PT","Part Time"),"FT","Full Time"),"CT","Contract"),"FL","Freelance")</f>
        <v>Full Time</v>
      </c>
      <c r="E373" s="13" t="s">
        <v>28</v>
      </c>
      <c r="F373" s="13">
        <v>189650</v>
      </c>
      <c r="G373" s="13" t="s">
        <v>19</v>
      </c>
      <c r="H373" s="13">
        <v>189650</v>
      </c>
      <c r="I373" s="13" t="s">
        <v>29</v>
      </c>
      <c r="J373" s="13">
        <v>0</v>
      </c>
      <c r="K373" s="13" t="s">
        <v>29</v>
      </c>
      <c r="L373" s="19" t="str">
        <f>SUBSTITUTE(SUBSTITUTE(SUBSTITUTE(ds_salaries!L373,"L","Large"),"S","Small"),"M","Medium")</f>
        <v>Medium</v>
      </c>
      <c r="M373" s="14" t="str">
        <f>IF(Table22[[#This Row],[Remote Ratio]]=0,"No remote",IF(Table22[[#This Row],[Remote Ratio]]=50,"Partially remote","Fully Remote"))</f>
        <v>No remote</v>
      </c>
    </row>
    <row r="374" spans="1:13" hidden="1" x14ac:dyDescent="0.25">
      <c r="A374" s="17">
        <v>372</v>
      </c>
      <c r="B374" s="14">
        <v>2022</v>
      </c>
      <c r="C374" s="13" t="str">
        <f>SUBSTITUTE(SUBSTITUTE(SUBSTITUTE(SUBSTITUTE(ds_salaries!C374,"MI","Junior Level/ Mid"),"EN","Entry Level"),"SE","Senior Level/ Intermediate"),"EX","Executive Level/ Director")</f>
        <v>Senior Level/ Intermediate</v>
      </c>
      <c r="D374" s="14" t="str">
        <f>SUBSTITUTE(SUBSTITUTE(SUBSTITUTE(SUBSTITUTE(ds_salaries!D374,"PT","Part Time"),"FT","Full Time"),"CT","Contract"),"FL","Freelance")</f>
        <v>Full Time</v>
      </c>
      <c r="E374" s="14" t="s">
        <v>28</v>
      </c>
      <c r="F374" s="14">
        <v>164996</v>
      </c>
      <c r="G374" s="14" t="s">
        <v>19</v>
      </c>
      <c r="H374" s="14">
        <v>164996</v>
      </c>
      <c r="I374" s="14" t="s">
        <v>29</v>
      </c>
      <c r="J374" s="14">
        <v>0</v>
      </c>
      <c r="K374" s="14" t="s">
        <v>29</v>
      </c>
      <c r="L374" s="19" t="str">
        <f>SUBSTITUTE(SUBSTITUTE(SUBSTITUTE(ds_salaries!L374,"L","Large"),"S","Small"),"M","Medium")</f>
        <v>Medium</v>
      </c>
      <c r="M374" s="14" t="str">
        <f>IF(Table22[[#This Row],[Remote Ratio]]=0,"No remote",IF(Table22[[#This Row],[Remote Ratio]]=50,"Partially remote","Fully Remote"))</f>
        <v>No remote</v>
      </c>
    </row>
    <row r="375" spans="1:13" hidden="1" x14ac:dyDescent="0.25">
      <c r="A375" s="18">
        <v>373</v>
      </c>
      <c r="B375" s="13">
        <v>2022</v>
      </c>
      <c r="C375" s="13" t="str">
        <f>SUBSTITUTE(SUBSTITUTE(SUBSTITUTE(SUBSTITUTE(ds_salaries!C375,"MI","Junior Level/ Mid"),"EN","Entry Level"),"SE","Senior Level/ Intermediate"),"EX","Executive Level/ Director")</f>
        <v>Junior Level/ Mid</v>
      </c>
      <c r="D375" s="14" t="str">
        <f>SUBSTITUTE(SUBSTITUTE(SUBSTITUTE(SUBSTITUTE(ds_salaries!D375,"PT","Part Time"),"FT","Full Time"),"CT","Contract"),"FL","Freelance")</f>
        <v>Full Time</v>
      </c>
      <c r="E375" s="13" t="s">
        <v>132</v>
      </c>
      <c r="F375" s="13">
        <v>50000</v>
      </c>
      <c r="G375" s="13" t="s">
        <v>14</v>
      </c>
      <c r="H375" s="13">
        <v>54957</v>
      </c>
      <c r="I375" s="13" t="s">
        <v>50</v>
      </c>
      <c r="J375" s="13">
        <v>0</v>
      </c>
      <c r="K375" s="13" t="s">
        <v>50</v>
      </c>
      <c r="L375" s="19" t="str">
        <f>SUBSTITUTE(SUBSTITUTE(SUBSTITUTE(ds_salaries!L375,"L","Large"),"S","Small"),"M","Medium")</f>
        <v>Medium</v>
      </c>
      <c r="M375" s="14" t="str">
        <f>IF(Table22[[#This Row],[Remote Ratio]]=0,"No remote",IF(Table22[[#This Row],[Remote Ratio]]=50,"Partially remote","Fully Remote"))</f>
        <v>No remote</v>
      </c>
    </row>
    <row r="376" spans="1:13" hidden="1" x14ac:dyDescent="0.25">
      <c r="A376" s="17">
        <v>374</v>
      </c>
      <c r="B376" s="14">
        <v>2022</v>
      </c>
      <c r="C376" s="13" t="str">
        <f>SUBSTITUTE(SUBSTITUTE(SUBSTITUTE(SUBSTITUTE(ds_salaries!C376,"MI","Junior Level/ Mid"),"EN","Entry Level"),"SE","Senior Level/ Intermediate"),"EX","Executive Level/ Director")</f>
        <v>Junior Level/ Mid</v>
      </c>
      <c r="D376" s="14" t="str">
        <f>SUBSTITUTE(SUBSTITUTE(SUBSTITUTE(SUBSTITUTE(ds_salaries!D376,"PT","Part Time"),"FT","Full Time"),"CT","Contract"),"FL","Freelance")</f>
        <v>Full Time</v>
      </c>
      <c r="E376" s="14" t="s">
        <v>132</v>
      </c>
      <c r="F376" s="14">
        <v>50000</v>
      </c>
      <c r="G376" s="14" t="s">
        <v>14</v>
      </c>
      <c r="H376" s="14">
        <v>54957</v>
      </c>
      <c r="I376" s="14" t="s">
        <v>50</v>
      </c>
      <c r="J376" s="14">
        <v>0</v>
      </c>
      <c r="K376" s="14" t="s">
        <v>50</v>
      </c>
      <c r="L376" s="19" t="str">
        <f>SUBSTITUTE(SUBSTITUTE(SUBSTITUTE(ds_salaries!L376,"L","Large"),"S","Small"),"M","Medium")</f>
        <v>Medium</v>
      </c>
      <c r="M376" s="14" t="str">
        <f>IF(Table22[[#This Row],[Remote Ratio]]=0,"No remote",IF(Table22[[#This Row],[Remote Ratio]]=50,"Partially remote","Fully Remote"))</f>
        <v>No remote</v>
      </c>
    </row>
    <row r="377" spans="1:13" hidden="1" x14ac:dyDescent="0.25">
      <c r="A377" s="18">
        <v>375</v>
      </c>
      <c r="B377" s="13">
        <v>2022</v>
      </c>
      <c r="C377" s="13" t="str">
        <f>SUBSTITUTE(SUBSTITUTE(SUBSTITUTE(SUBSTITUTE(ds_salaries!C377,"MI","Junior Level/ Mid"),"EN","Entry Level"),"SE","Senior Level/ Intermediate"),"EX","Executive Level/ Director")</f>
        <v>Executive Level/ Director</v>
      </c>
      <c r="D377" s="14" t="str">
        <f>SUBSTITUTE(SUBSTITUTE(SUBSTITUTE(SUBSTITUTE(ds_salaries!D377,"PT","Part Time"),"FT","Full Time"),"CT","Contract"),"FL","Freelance")</f>
        <v>Full Time</v>
      </c>
      <c r="E377" s="13" t="s">
        <v>36</v>
      </c>
      <c r="F377" s="13">
        <v>150000</v>
      </c>
      <c r="G377" s="13" t="s">
        <v>61</v>
      </c>
      <c r="H377" s="13">
        <v>118187</v>
      </c>
      <c r="I377" s="13" t="s">
        <v>62</v>
      </c>
      <c r="J377" s="13">
        <v>100</v>
      </c>
      <c r="K377" s="13" t="s">
        <v>62</v>
      </c>
      <c r="L377" s="19" t="str">
        <f>SUBSTITUTE(SUBSTITUTE(SUBSTITUTE(ds_salaries!L377,"L","Large"),"S","Small"),"M","Medium")</f>
        <v>Small</v>
      </c>
      <c r="M377" s="14" t="str">
        <f>IF(Table22[[#This Row],[Remote Ratio]]=0,"No remote",IF(Table22[[#This Row],[Remote Ratio]]=50,"Partially remote","Fully Remote"))</f>
        <v>Fully Remote</v>
      </c>
    </row>
    <row r="378" spans="1:13" hidden="1" x14ac:dyDescent="0.25">
      <c r="A378" s="17">
        <v>376</v>
      </c>
      <c r="B378" s="14">
        <v>2022</v>
      </c>
      <c r="C378" s="13" t="str">
        <f>SUBSTITUTE(SUBSTITUTE(SUBSTITUTE(SUBSTITUTE(ds_salaries!C378,"MI","Junior Level/ Mid"),"EN","Entry Level"),"SE","Senior Level/ Intermediate"),"EX","Executive Level/ Director")</f>
        <v>Senior Level/ Intermediate</v>
      </c>
      <c r="D378" s="14" t="str">
        <f>SUBSTITUTE(SUBSTITUTE(SUBSTITUTE(SUBSTITUTE(ds_salaries!D378,"PT","Part Time"),"FT","Full Time"),"CT","Contract"),"FL","Freelance")</f>
        <v>Full Time</v>
      </c>
      <c r="E378" s="14" t="s">
        <v>31</v>
      </c>
      <c r="F378" s="14">
        <v>132000</v>
      </c>
      <c r="G378" s="14" t="s">
        <v>19</v>
      </c>
      <c r="H378" s="14">
        <v>132000</v>
      </c>
      <c r="I378" s="14" t="s">
        <v>29</v>
      </c>
      <c r="J378" s="14">
        <v>0</v>
      </c>
      <c r="K378" s="14" t="s">
        <v>29</v>
      </c>
      <c r="L378" s="19" t="str">
        <f>SUBSTITUTE(SUBSTITUTE(SUBSTITUTE(ds_salaries!L378,"L","Large"),"S","Small"),"M","Medium")</f>
        <v>Medium</v>
      </c>
      <c r="M378" s="14" t="str">
        <f>IF(Table22[[#This Row],[Remote Ratio]]=0,"No remote",IF(Table22[[#This Row],[Remote Ratio]]=50,"Partially remote","Fully Remote"))</f>
        <v>No remote</v>
      </c>
    </row>
    <row r="379" spans="1:13" hidden="1" x14ac:dyDescent="0.25">
      <c r="A379" s="18">
        <v>377</v>
      </c>
      <c r="B379" s="13">
        <v>2022</v>
      </c>
      <c r="C379" s="13" t="str">
        <f>SUBSTITUTE(SUBSTITUTE(SUBSTITUTE(SUBSTITUTE(ds_salaries!C379,"MI","Junior Level/ Mid"),"EN","Entry Level"),"SE","Senior Level/ Intermediate"),"EX","Executive Level/ Director")</f>
        <v>Senior Level/ Intermediate</v>
      </c>
      <c r="D379" s="14" t="str">
        <f>SUBSTITUTE(SUBSTITUTE(SUBSTITUTE(SUBSTITUTE(ds_salaries!D379,"PT","Part Time"),"FT","Full Time"),"CT","Contract"),"FL","Freelance")</f>
        <v>Full Time</v>
      </c>
      <c r="E379" s="13" t="s">
        <v>43</v>
      </c>
      <c r="F379" s="13">
        <v>165400</v>
      </c>
      <c r="G379" s="13" t="s">
        <v>19</v>
      </c>
      <c r="H379" s="13">
        <v>165400</v>
      </c>
      <c r="I379" s="13" t="s">
        <v>29</v>
      </c>
      <c r="J379" s="13">
        <v>100</v>
      </c>
      <c r="K379" s="13" t="s">
        <v>29</v>
      </c>
      <c r="L379" s="19" t="str">
        <f>SUBSTITUTE(SUBSTITUTE(SUBSTITUTE(ds_salaries!L379,"L","Large"),"S","Small"),"M","Medium")</f>
        <v>Medium</v>
      </c>
      <c r="M379" s="14" t="str">
        <f>IF(Table22[[#This Row],[Remote Ratio]]=0,"No remote",IF(Table22[[#This Row],[Remote Ratio]]=50,"Partially remote","Fully Remote"))</f>
        <v>Fully Remote</v>
      </c>
    </row>
    <row r="380" spans="1:13" hidden="1" x14ac:dyDescent="0.25">
      <c r="A380" s="17">
        <v>378</v>
      </c>
      <c r="B380" s="14">
        <v>2022</v>
      </c>
      <c r="C380" s="13" t="str">
        <f>SUBSTITUTE(SUBSTITUTE(SUBSTITUTE(SUBSTITUTE(ds_salaries!C380,"MI","Junior Level/ Mid"),"EN","Entry Level"),"SE","Senior Level/ Intermediate"),"EX","Executive Level/ Director")</f>
        <v>Senior Level/ Intermediate</v>
      </c>
      <c r="D380" s="14" t="str">
        <f>SUBSTITUTE(SUBSTITUTE(SUBSTITUTE(SUBSTITUTE(ds_salaries!D380,"PT","Part Time"),"FT","Full Time"),"CT","Contract"),"FL","Freelance")</f>
        <v>Full Time</v>
      </c>
      <c r="E380" s="14" t="s">
        <v>109</v>
      </c>
      <c r="F380" s="14">
        <v>208775</v>
      </c>
      <c r="G380" s="14" t="s">
        <v>19</v>
      </c>
      <c r="H380" s="14">
        <v>208775</v>
      </c>
      <c r="I380" s="14" t="s">
        <v>29</v>
      </c>
      <c r="J380" s="14">
        <v>100</v>
      </c>
      <c r="K380" s="14" t="s">
        <v>29</v>
      </c>
      <c r="L380" s="19" t="str">
        <f>SUBSTITUTE(SUBSTITUTE(SUBSTITUTE(ds_salaries!L380,"L","Large"),"S","Small"),"M","Medium")</f>
        <v>Medium</v>
      </c>
      <c r="M380" s="14" t="str">
        <f>IF(Table22[[#This Row],[Remote Ratio]]=0,"No remote",IF(Table22[[#This Row],[Remote Ratio]]=50,"Partially remote","Fully Remote"))</f>
        <v>Fully Remote</v>
      </c>
    </row>
    <row r="381" spans="1:13" hidden="1" x14ac:dyDescent="0.25">
      <c r="A381" s="18">
        <v>379</v>
      </c>
      <c r="B381" s="13">
        <v>2022</v>
      </c>
      <c r="C381" s="13" t="str">
        <f>SUBSTITUTE(SUBSTITUTE(SUBSTITUTE(SUBSTITUTE(ds_salaries!C381,"MI","Junior Level/ Mid"),"EN","Entry Level"),"SE","Senior Level/ Intermediate"),"EX","Executive Level/ Director")</f>
        <v>Senior Level/ Intermediate</v>
      </c>
      <c r="D381" s="14" t="str">
        <f>SUBSTITUTE(SUBSTITUTE(SUBSTITUTE(SUBSTITUTE(ds_salaries!D381,"PT","Part Time"),"FT","Full Time"),"CT","Contract"),"FL","Freelance")</f>
        <v>Full Time</v>
      </c>
      <c r="E381" s="13" t="s">
        <v>109</v>
      </c>
      <c r="F381" s="13">
        <v>147800</v>
      </c>
      <c r="G381" s="13" t="s">
        <v>19</v>
      </c>
      <c r="H381" s="13">
        <v>147800</v>
      </c>
      <c r="I381" s="13" t="s">
        <v>29</v>
      </c>
      <c r="J381" s="13">
        <v>100</v>
      </c>
      <c r="K381" s="13" t="s">
        <v>29</v>
      </c>
      <c r="L381" s="19" t="str">
        <f>SUBSTITUTE(SUBSTITUTE(SUBSTITUTE(ds_salaries!L381,"L","Large"),"S","Small"),"M","Medium")</f>
        <v>Medium</v>
      </c>
      <c r="M381" s="14" t="str">
        <f>IF(Table22[[#This Row],[Remote Ratio]]=0,"No remote",IF(Table22[[#This Row],[Remote Ratio]]=50,"Partially remote","Fully Remote"))</f>
        <v>Fully Remote</v>
      </c>
    </row>
    <row r="382" spans="1:13" hidden="1" x14ac:dyDescent="0.25">
      <c r="A382" s="17">
        <v>380</v>
      </c>
      <c r="B382" s="14">
        <v>2022</v>
      </c>
      <c r="C382" s="13" t="str">
        <f>SUBSTITUTE(SUBSTITUTE(SUBSTITUTE(SUBSTITUTE(ds_salaries!C382,"MI","Junior Level/ Mid"),"EN","Entry Level"),"SE","Senior Level/ Intermediate"),"EX","Executive Level/ Director")</f>
        <v>Senior Level/ Intermediate</v>
      </c>
      <c r="D382" s="14" t="str">
        <f>SUBSTITUTE(SUBSTITUTE(SUBSTITUTE(SUBSTITUTE(ds_salaries!D382,"PT","Part Time"),"FT","Full Time"),"CT","Contract"),"FL","Freelance")</f>
        <v>Full Time</v>
      </c>
      <c r="E382" s="14" t="s">
        <v>43</v>
      </c>
      <c r="F382" s="14">
        <v>136994</v>
      </c>
      <c r="G382" s="14" t="s">
        <v>19</v>
      </c>
      <c r="H382" s="14">
        <v>136994</v>
      </c>
      <c r="I382" s="14" t="s">
        <v>29</v>
      </c>
      <c r="J382" s="14">
        <v>100</v>
      </c>
      <c r="K382" s="14" t="s">
        <v>29</v>
      </c>
      <c r="L382" s="19" t="str">
        <f>SUBSTITUTE(SUBSTITUTE(SUBSTITUTE(ds_salaries!L382,"L","Large"),"S","Small"),"M","Medium")</f>
        <v>Medium</v>
      </c>
      <c r="M382" s="14" t="str">
        <f>IF(Table22[[#This Row],[Remote Ratio]]=0,"No remote",IF(Table22[[#This Row],[Remote Ratio]]=50,"Partially remote","Fully Remote"))</f>
        <v>Fully Remote</v>
      </c>
    </row>
    <row r="383" spans="1:13" hidden="1" x14ac:dyDescent="0.25">
      <c r="A383" s="18">
        <v>381</v>
      </c>
      <c r="B383" s="13">
        <v>2022</v>
      </c>
      <c r="C383" s="13" t="str">
        <f>SUBSTITUTE(SUBSTITUTE(SUBSTITUTE(SUBSTITUTE(ds_salaries!C383,"MI","Junior Level/ Mid"),"EN","Entry Level"),"SE","Senior Level/ Intermediate"),"EX","Executive Level/ Director")</f>
        <v>Senior Level/ Intermediate</v>
      </c>
      <c r="D383" s="14" t="str">
        <f>SUBSTITUTE(SUBSTITUTE(SUBSTITUTE(SUBSTITUTE(ds_salaries!D383,"PT","Part Time"),"FT","Full Time"),"CT","Contract"),"FL","Freelance")</f>
        <v>Full Time</v>
      </c>
      <c r="E383" s="13" t="s">
        <v>43</v>
      </c>
      <c r="F383" s="13">
        <v>101570</v>
      </c>
      <c r="G383" s="13" t="s">
        <v>19</v>
      </c>
      <c r="H383" s="13">
        <v>101570</v>
      </c>
      <c r="I383" s="13" t="s">
        <v>29</v>
      </c>
      <c r="J383" s="13">
        <v>100</v>
      </c>
      <c r="K383" s="13" t="s">
        <v>29</v>
      </c>
      <c r="L383" s="19" t="str">
        <f>SUBSTITUTE(SUBSTITUTE(SUBSTITUTE(ds_salaries!L383,"L","Large"),"S","Small"),"M","Medium")</f>
        <v>Medium</v>
      </c>
      <c r="M383" s="14" t="str">
        <f>IF(Table22[[#This Row],[Remote Ratio]]=0,"No remote",IF(Table22[[#This Row],[Remote Ratio]]=50,"Partially remote","Fully Remote"))</f>
        <v>Fully Remote</v>
      </c>
    </row>
    <row r="384" spans="1:13" hidden="1" x14ac:dyDescent="0.25">
      <c r="A384" s="17">
        <v>382</v>
      </c>
      <c r="B384" s="14">
        <v>2022</v>
      </c>
      <c r="C384" s="13" t="str">
        <f>SUBSTITUTE(SUBSTITUTE(SUBSTITUTE(SUBSTITUTE(ds_salaries!C384,"MI","Junior Level/ Mid"),"EN","Entry Level"),"SE","Senior Level/ Intermediate"),"EX","Executive Level/ Director")</f>
        <v>Senior Level/ Intermediate</v>
      </c>
      <c r="D384" s="14" t="str">
        <f>SUBSTITUTE(SUBSTITUTE(SUBSTITUTE(SUBSTITUTE(ds_salaries!D384,"PT","Part Time"),"FT","Full Time"),"CT","Contract"),"FL","Freelance")</f>
        <v>Full Time</v>
      </c>
      <c r="E384" s="14" t="s">
        <v>31</v>
      </c>
      <c r="F384" s="14">
        <v>128875</v>
      </c>
      <c r="G384" s="14" t="s">
        <v>19</v>
      </c>
      <c r="H384" s="14">
        <v>128875</v>
      </c>
      <c r="I384" s="14" t="s">
        <v>29</v>
      </c>
      <c r="J384" s="14">
        <v>100</v>
      </c>
      <c r="K384" s="14" t="s">
        <v>29</v>
      </c>
      <c r="L384" s="19" t="str">
        <f>SUBSTITUTE(SUBSTITUTE(SUBSTITUTE(ds_salaries!L384,"L","Large"),"S","Small"),"M","Medium")</f>
        <v>Medium</v>
      </c>
      <c r="M384" s="14" t="str">
        <f>IF(Table22[[#This Row],[Remote Ratio]]=0,"No remote",IF(Table22[[#This Row],[Remote Ratio]]=50,"Partially remote","Fully Remote"))</f>
        <v>Fully Remote</v>
      </c>
    </row>
    <row r="385" spans="1:13" hidden="1" x14ac:dyDescent="0.25">
      <c r="A385" s="18">
        <v>383</v>
      </c>
      <c r="B385" s="13">
        <v>2022</v>
      </c>
      <c r="C385" s="13" t="str">
        <f>SUBSTITUTE(SUBSTITUTE(SUBSTITUTE(SUBSTITUTE(ds_salaries!C385,"MI","Junior Level/ Mid"),"EN","Entry Level"),"SE","Senior Level/ Intermediate"),"EX","Executive Level/ Director")</f>
        <v>Senior Level/ Intermediate</v>
      </c>
      <c r="D385" s="14" t="str">
        <f>SUBSTITUTE(SUBSTITUTE(SUBSTITUTE(SUBSTITUTE(ds_salaries!D385,"PT","Part Time"),"FT","Full Time"),"CT","Contract"),"FL","Freelance")</f>
        <v>Full Time</v>
      </c>
      <c r="E385" s="13" t="s">
        <v>31</v>
      </c>
      <c r="F385" s="13">
        <v>93700</v>
      </c>
      <c r="G385" s="13" t="s">
        <v>19</v>
      </c>
      <c r="H385" s="13">
        <v>93700</v>
      </c>
      <c r="I385" s="13" t="s">
        <v>29</v>
      </c>
      <c r="J385" s="13">
        <v>100</v>
      </c>
      <c r="K385" s="13" t="s">
        <v>29</v>
      </c>
      <c r="L385" s="19" t="str">
        <f>SUBSTITUTE(SUBSTITUTE(SUBSTITUTE(ds_salaries!L385,"L","Large"),"S","Small"),"M","Medium")</f>
        <v>Medium</v>
      </c>
      <c r="M385" s="14" t="str">
        <f>IF(Table22[[#This Row],[Remote Ratio]]=0,"No remote",IF(Table22[[#This Row],[Remote Ratio]]=50,"Partially remote","Fully Remote"))</f>
        <v>Fully Remote</v>
      </c>
    </row>
    <row r="386" spans="1:13" x14ac:dyDescent="0.25">
      <c r="A386" s="17">
        <v>384</v>
      </c>
      <c r="B386" s="14">
        <v>2022</v>
      </c>
      <c r="C386" s="13" t="str">
        <f>SUBSTITUTE(SUBSTITUTE(SUBSTITUTE(SUBSTITUTE(ds_salaries!C386,"MI","Junior Level/ Mid"),"EN","Entry Level"),"SE","Senior Level/ Intermediate"),"EX","Executive Level/ Director")</f>
        <v>Executive Level/ Director</v>
      </c>
      <c r="D386" s="14" t="str">
        <f>SUBSTITUTE(SUBSTITUTE(SUBSTITUTE(SUBSTITUTE(ds_salaries!D386,"PT","Part Time"),"FT","Full Time"),"CT","Contract"),"FL","Freelance")</f>
        <v>Full Time</v>
      </c>
      <c r="E386" s="14" t="s">
        <v>133</v>
      </c>
      <c r="F386" s="14">
        <v>6000000</v>
      </c>
      <c r="G386" s="14" t="s">
        <v>39</v>
      </c>
      <c r="H386" s="14">
        <v>79039</v>
      </c>
      <c r="I386" s="14" t="s">
        <v>40</v>
      </c>
      <c r="J386" s="14">
        <v>50</v>
      </c>
      <c r="K386" s="14" t="s">
        <v>40</v>
      </c>
      <c r="L386" s="19" t="str">
        <f>SUBSTITUTE(SUBSTITUTE(SUBSTITUTE(ds_salaries!L386,"L","Large"),"S","Small"),"M","Medium")</f>
        <v>Large</v>
      </c>
      <c r="M386" s="14" t="str">
        <f>IF(Table22[[#This Row],[Remote Ratio]]=0,"No remote",IF(Table22[[#This Row],[Remote Ratio]]=50,"Partially remote","Fully Remote"))</f>
        <v>Partially remote</v>
      </c>
    </row>
    <row r="387" spans="1:13" hidden="1" x14ac:dyDescent="0.25">
      <c r="A387" s="18">
        <v>385</v>
      </c>
      <c r="B387" s="13">
        <v>2022</v>
      </c>
      <c r="C387" s="13" t="str">
        <f>SUBSTITUTE(SUBSTITUTE(SUBSTITUTE(SUBSTITUTE(ds_salaries!C387,"MI","Junior Level/ Mid"),"EN","Entry Level"),"SE","Senior Level/ Intermediate"),"EX","Executive Level/ Director")</f>
        <v>Senior Level/ Intermediate</v>
      </c>
      <c r="D387" s="14" t="str">
        <f>SUBSTITUTE(SUBSTITUTE(SUBSTITUTE(SUBSTITUTE(ds_salaries!D387,"PT","Part Time"),"FT","Full Time"),"CT","Contract"),"FL","Freelance")</f>
        <v>Full Time</v>
      </c>
      <c r="E387" s="13" t="s">
        <v>43</v>
      </c>
      <c r="F387" s="13">
        <v>132320</v>
      </c>
      <c r="G387" s="13" t="s">
        <v>19</v>
      </c>
      <c r="H387" s="13">
        <v>132320</v>
      </c>
      <c r="I387" s="13" t="s">
        <v>29</v>
      </c>
      <c r="J387" s="13">
        <v>100</v>
      </c>
      <c r="K387" s="13" t="s">
        <v>29</v>
      </c>
      <c r="L387" s="19" t="str">
        <f>SUBSTITUTE(SUBSTITUTE(SUBSTITUTE(ds_salaries!L387,"L","Large"),"S","Small"),"M","Medium")</f>
        <v>Medium</v>
      </c>
      <c r="M387" s="14" t="str">
        <f>IF(Table22[[#This Row],[Remote Ratio]]=0,"No remote",IF(Table22[[#This Row],[Remote Ratio]]=50,"Partially remote","Fully Remote"))</f>
        <v>Fully Remote</v>
      </c>
    </row>
    <row r="388" spans="1:13" hidden="1" x14ac:dyDescent="0.25">
      <c r="A388" s="17">
        <v>386</v>
      </c>
      <c r="B388" s="14">
        <v>2022</v>
      </c>
      <c r="C388" s="13" t="str">
        <f>SUBSTITUTE(SUBSTITUTE(SUBSTITUTE(SUBSTITUTE(ds_salaries!C388,"MI","Junior Level/ Mid"),"EN","Entry Level"),"SE","Senior Level/ Intermediate"),"EX","Executive Level/ Director")</f>
        <v>Entry Level</v>
      </c>
      <c r="D388" s="14" t="str">
        <f>SUBSTITUTE(SUBSTITUTE(SUBSTITUTE(SUBSTITUTE(ds_salaries!D388,"PT","Part Time"),"FT","Full Time"),"CT","Contract"),"FL","Freelance")</f>
        <v>Full Time</v>
      </c>
      <c r="E388" s="14" t="s">
        <v>28</v>
      </c>
      <c r="F388" s="14">
        <v>28500</v>
      </c>
      <c r="G388" s="14" t="s">
        <v>23</v>
      </c>
      <c r="H388" s="14">
        <v>37300</v>
      </c>
      <c r="I388" s="14" t="s">
        <v>24</v>
      </c>
      <c r="J388" s="14">
        <v>100</v>
      </c>
      <c r="K388" s="14" t="s">
        <v>24</v>
      </c>
      <c r="L388" s="19" t="str">
        <f>SUBSTITUTE(SUBSTITUTE(SUBSTITUTE(ds_salaries!L388,"L","Large"),"S","Small"),"M","Medium")</f>
        <v>Large</v>
      </c>
      <c r="M388" s="14" t="str">
        <f>IF(Table22[[#This Row],[Remote Ratio]]=0,"No remote",IF(Table22[[#This Row],[Remote Ratio]]=50,"Partially remote","Fully Remote"))</f>
        <v>Fully Remote</v>
      </c>
    </row>
    <row r="389" spans="1:13" hidden="1" x14ac:dyDescent="0.25">
      <c r="A389" s="18">
        <v>387</v>
      </c>
      <c r="B389" s="13">
        <v>2022</v>
      </c>
      <c r="C389" s="13" t="str">
        <f>SUBSTITUTE(SUBSTITUTE(SUBSTITUTE(SUBSTITUTE(ds_salaries!C389,"MI","Junior Level/ Mid"),"EN","Entry Level"),"SE","Senior Level/ Intermediate"),"EX","Executive Level/ Director")</f>
        <v>Senior Level/ Intermediate</v>
      </c>
      <c r="D389" s="14" t="str">
        <f>SUBSTITUTE(SUBSTITUTE(SUBSTITUTE(SUBSTITUTE(ds_salaries!D389,"PT","Part Time"),"FT","Full Time"),"CT","Contract"),"FL","Freelance")</f>
        <v>Full Time</v>
      </c>
      <c r="E389" s="13" t="s">
        <v>31</v>
      </c>
      <c r="F389" s="13">
        <v>164000</v>
      </c>
      <c r="G389" s="13" t="s">
        <v>19</v>
      </c>
      <c r="H389" s="13">
        <v>164000</v>
      </c>
      <c r="I389" s="13" t="s">
        <v>29</v>
      </c>
      <c r="J389" s="13">
        <v>0</v>
      </c>
      <c r="K389" s="13" t="s">
        <v>29</v>
      </c>
      <c r="L389" s="19" t="str">
        <f>SUBSTITUTE(SUBSTITUTE(SUBSTITUTE(ds_salaries!L389,"L","Large"),"S","Small"),"M","Medium")</f>
        <v>Medium</v>
      </c>
      <c r="M389" s="14" t="str">
        <f>IF(Table22[[#This Row],[Remote Ratio]]=0,"No remote",IF(Table22[[#This Row],[Remote Ratio]]=50,"Partially remote","Fully Remote"))</f>
        <v>No remote</v>
      </c>
    </row>
    <row r="390" spans="1:13" hidden="1" x14ac:dyDescent="0.25">
      <c r="A390" s="17">
        <v>388</v>
      </c>
      <c r="B390" s="14">
        <v>2022</v>
      </c>
      <c r="C390" s="13" t="str">
        <f>SUBSTITUTE(SUBSTITUTE(SUBSTITUTE(SUBSTITUTE(ds_salaries!C390,"MI","Junior Level/ Mid"),"EN","Entry Level"),"SE","Senior Level/ Intermediate"),"EX","Executive Level/ Director")</f>
        <v>Senior Level/ Intermediate</v>
      </c>
      <c r="D390" s="14" t="str">
        <f>SUBSTITUTE(SUBSTITUTE(SUBSTITUTE(SUBSTITUTE(ds_salaries!D390,"PT","Part Time"),"FT","Full Time"),"CT","Contract"),"FL","Freelance")</f>
        <v>Full Time</v>
      </c>
      <c r="E390" s="14" t="s">
        <v>43</v>
      </c>
      <c r="F390" s="14">
        <v>155000</v>
      </c>
      <c r="G390" s="14" t="s">
        <v>19</v>
      </c>
      <c r="H390" s="14">
        <v>155000</v>
      </c>
      <c r="I390" s="14" t="s">
        <v>29</v>
      </c>
      <c r="J390" s="14">
        <v>100</v>
      </c>
      <c r="K390" s="14" t="s">
        <v>29</v>
      </c>
      <c r="L390" s="19" t="str">
        <f>SUBSTITUTE(SUBSTITUTE(SUBSTITUTE(ds_salaries!L390,"L","Large"),"S","Small"),"M","Medium")</f>
        <v>Medium</v>
      </c>
      <c r="M390" s="14" t="str">
        <f>IF(Table22[[#This Row],[Remote Ratio]]=0,"No remote",IF(Table22[[#This Row],[Remote Ratio]]=50,"Partially remote","Fully Remote"))</f>
        <v>Fully Remote</v>
      </c>
    </row>
    <row r="391" spans="1:13" hidden="1" x14ac:dyDescent="0.25">
      <c r="A391" s="18">
        <v>389</v>
      </c>
      <c r="B391" s="13">
        <v>2022</v>
      </c>
      <c r="C391" s="13" t="str">
        <f>SUBSTITUTE(SUBSTITUTE(SUBSTITUTE(SUBSTITUTE(ds_salaries!C391,"MI","Junior Level/ Mid"),"EN","Entry Level"),"SE","Senior Level/ Intermediate"),"EX","Executive Level/ Director")</f>
        <v>Junior Level/ Mid</v>
      </c>
      <c r="D391" s="14" t="str">
        <f>SUBSTITUTE(SUBSTITUTE(SUBSTITUTE(SUBSTITUTE(ds_salaries!D391,"PT","Part Time"),"FT","Full Time"),"CT","Contract"),"FL","Freelance")</f>
        <v>Full Time</v>
      </c>
      <c r="E391" s="13" t="s">
        <v>28</v>
      </c>
      <c r="F391" s="13">
        <v>95000</v>
      </c>
      <c r="G391" s="13" t="s">
        <v>23</v>
      </c>
      <c r="H391" s="13">
        <v>124333</v>
      </c>
      <c r="I391" s="13" t="s">
        <v>24</v>
      </c>
      <c r="J391" s="13">
        <v>0</v>
      </c>
      <c r="K391" s="13" t="s">
        <v>24</v>
      </c>
      <c r="L391" s="19" t="str">
        <f>SUBSTITUTE(SUBSTITUTE(SUBSTITUTE(ds_salaries!L391,"L","Large"),"S","Small"),"M","Medium")</f>
        <v>Medium</v>
      </c>
      <c r="M391" s="14" t="str">
        <f>IF(Table22[[#This Row],[Remote Ratio]]=0,"No remote",IF(Table22[[#This Row],[Remote Ratio]]=50,"Partially remote","Fully Remote"))</f>
        <v>No remote</v>
      </c>
    </row>
    <row r="392" spans="1:13" hidden="1" x14ac:dyDescent="0.25">
      <c r="A392" s="17">
        <v>390</v>
      </c>
      <c r="B392" s="14">
        <v>2022</v>
      </c>
      <c r="C392" s="13" t="str">
        <f>SUBSTITUTE(SUBSTITUTE(SUBSTITUTE(SUBSTITUTE(ds_salaries!C392,"MI","Junior Level/ Mid"),"EN","Entry Level"),"SE","Senior Level/ Intermediate"),"EX","Executive Level/ Director")</f>
        <v>Junior Level/ Mid</v>
      </c>
      <c r="D392" s="14" t="str">
        <f>SUBSTITUTE(SUBSTITUTE(SUBSTITUTE(SUBSTITUTE(ds_salaries!D392,"PT","Part Time"),"FT","Full Time"),"CT","Contract"),"FL","Freelance")</f>
        <v>Full Time</v>
      </c>
      <c r="E392" s="14" t="s">
        <v>28</v>
      </c>
      <c r="F392" s="14">
        <v>75000</v>
      </c>
      <c r="G392" s="14" t="s">
        <v>23</v>
      </c>
      <c r="H392" s="14">
        <v>98158</v>
      </c>
      <c r="I392" s="14" t="s">
        <v>24</v>
      </c>
      <c r="J392" s="14">
        <v>0</v>
      </c>
      <c r="K392" s="14" t="s">
        <v>24</v>
      </c>
      <c r="L392" s="19" t="str">
        <f>SUBSTITUTE(SUBSTITUTE(SUBSTITUTE(ds_salaries!L392,"L","Large"),"S","Small"),"M","Medium")</f>
        <v>Medium</v>
      </c>
      <c r="M392" s="14" t="str">
        <f>IF(Table22[[#This Row],[Remote Ratio]]=0,"No remote",IF(Table22[[#This Row],[Remote Ratio]]=50,"Partially remote","Fully Remote"))</f>
        <v>No remote</v>
      </c>
    </row>
    <row r="393" spans="1:13" hidden="1" x14ac:dyDescent="0.25">
      <c r="A393" s="18">
        <v>391</v>
      </c>
      <c r="B393" s="13">
        <v>2022</v>
      </c>
      <c r="C393" s="13" t="str">
        <f>SUBSTITUTE(SUBSTITUTE(SUBSTITUTE(SUBSTITUTE(ds_salaries!C393,"MI","Junior Level/ Mid"),"EN","Entry Level"),"SE","Senior Level/ Intermediate"),"EX","Executive Level/ Director")</f>
        <v>Junior Level/ Mid</v>
      </c>
      <c r="D393" s="14" t="str">
        <f>SUBSTITUTE(SUBSTITUTE(SUBSTITUTE(SUBSTITUTE(ds_salaries!D393,"PT","Part Time"),"FT","Full Time"),"CT","Contract"),"FL","Freelance")</f>
        <v>Full Time</v>
      </c>
      <c r="E393" s="13" t="s">
        <v>70</v>
      </c>
      <c r="F393" s="13">
        <v>120000</v>
      </c>
      <c r="G393" s="13" t="s">
        <v>19</v>
      </c>
      <c r="H393" s="13">
        <v>120000</v>
      </c>
      <c r="I393" s="13" t="s">
        <v>29</v>
      </c>
      <c r="J393" s="13">
        <v>0</v>
      </c>
      <c r="K393" s="13" t="s">
        <v>29</v>
      </c>
      <c r="L393" s="19" t="str">
        <f>SUBSTITUTE(SUBSTITUTE(SUBSTITUTE(ds_salaries!L393,"L","Large"),"S","Small"),"M","Medium")</f>
        <v>Medium</v>
      </c>
      <c r="M393" s="14" t="str">
        <f>IF(Table22[[#This Row],[Remote Ratio]]=0,"No remote",IF(Table22[[#This Row],[Remote Ratio]]=50,"Partially remote","Fully Remote"))</f>
        <v>No remote</v>
      </c>
    </row>
    <row r="394" spans="1:13" hidden="1" x14ac:dyDescent="0.25">
      <c r="A394" s="17">
        <v>392</v>
      </c>
      <c r="B394" s="14">
        <v>2022</v>
      </c>
      <c r="C394" s="13" t="str">
        <f>SUBSTITUTE(SUBSTITUTE(SUBSTITUTE(SUBSTITUTE(ds_salaries!C394,"MI","Junior Level/ Mid"),"EN","Entry Level"),"SE","Senior Level/ Intermediate"),"EX","Executive Level/ Director")</f>
        <v>Senior Level/ Intermediate</v>
      </c>
      <c r="D394" s="14" t="str">
        <f>SUBSTITUTE(SUBSTITUTE(SUBSTITUTE(SUBSTITUTE(ds_salaries!D394,"PT","Part Time"),"FT","Full Time"),"CT","Contract"),"FL","Freelance")</f>
        <v>Full Time</v>
      </c>
      <c r="E394" s="14" t="s">
        <v>31</v>
      </c>
      <c r="F394" s="14">
        <v>112900</v>
      </c>
      <c r="G394" s="14" t="s">
        <v>19</v>
      </c>
      <c r="H394" s="14">
        <v>112900</v>
      </c>
      <c r="I394" s="14" t="s">
        <v>29</v>
      </c>
      <c r="J394" s="14">
        <v>100</v>
      </c>
      <c r="K394" s="14" t="s">
        <v>29</v>
      </c>
      <c r="L394" s="19" t="str">
        <f>SUBSTITUTE(SUBSTITUTE(SUBSTITUTE(ds_salaries!L394,"L","Large"),"S","Small"),"M","Medium")</f>
        <v>Medium</v>
      </c>
      <c r="M394" s="14" t="str">
        <f>IF(Table22[[#This Row],[Remote Ratio]]=0,"No remote",IF(Table22[[#This Row],[Remote Ratio]]=50,"Partially remote","Fully Remote"))</f>
        <v>Fully Remote</v>
      </c>
    </row>
    <row r="395" spans="1:13" hidden="1" x14ac:dyDescent="0.25">
      <c r="A395" s="18">
        <v>393</v>
      </c>
      <c r="B395" s="13">
        <v>2022</v>
      </c>
      <c r="C395" s="13" t="str">
        <f>SUBSTITUTE(SUBSTITUTE(SUBSTITUTE(SUBSTITUTE(ds_salaries!C395,"MI","Junior Level/ Mid"),"EN","Entry Level"),"SE","Senior Level/ Intermediate"),"EX","Executive Level/ Director")</f>
        <v>Senior Level/ Intermediate</v>
      </c>
      <c r="D395" s="14" t="str">
        <f>SUBSTITUTE(SUBSTITUTE(SUBSTITUTE(SUBSTITUTE(ds_salaries!D395,"PT","Part Time"),"FT","Full Time"),"CT","Contract"),"FL","Freelance")</f>
        <v>Full Time</v>
      </c>
      <c r="E395" s="13" t="s">
        <v>31</v>
      </c>
      <c r="F395" s="13">
        <v>90320</v>
      </c>
      <c r="G395" s="13" t="s">
        <v>19</v>
      </c>
      <c r="H395" s="13">
        <v>90320</v>
      </c>
      <c r="I395" s="13" t="s">
        <v>29</v>
      </c>
      <c r="J395" s="13">
        <v>100</v>
      </c>
      <c r="K395" s="13" t="s">
        <v>29</v>
      </c>
      <c r="L395" s="19" t="str">
        <f>SUBSTITUTE(SUBSTITUTE(SUBSTITUTE(ds_salaries!L395,"L","Large"),"S","Small"),"M","Medium")</f>
        <v>Medium</v>
      </c>
      <c r="M395" s="14" t="str">
        <f>IF(Table22[[#This Row],[Remote Ratio]]=0,"No remote",IF(Table22[[#This Row],[Remote Ratio]]=50,"Partially remote","Fully Remote"))</f>
        <v>Fully Remote</v>
      </c>
    </row>
    <row r="396" spans="1:13" hidden="1" x14ac:dyDescent="0.25">
      <c r="A396" s="17">
        <v>394</v>
      </c>
      <c r="B396" s="14">
        <v>2022</v>
      </c>
      <c r="C396" s="13" t="str">
        <f>SUBSTITUTE(SUBSTITUTE(SUBSTITUTE(SUBSTITUTE(ds_salaries!C396,"MI","Junior Level/ Mid"),"EN","Entry Level"),"SE","Senior Level/ Intermediate"),"EX","Executive Level/ Director")</f>
        <v>Senior Level/ Intermediate</v>
      </c>
      <c r="D396" s="14" t="str">
        <f>SUBSTITUTE(SUBSTITUTE(SUBSTITUTE(SUBSTITUTE(ds_salaries!D396,"PT","Part Time"),"FT","Full Time"),"CT","Contract"),"FL","Freelance")</f>
        <v>Full Time</v>
      </c>
      <c r="E396" s="14" t="s">
        <v>105</v>
      </c>
      <c r="F396" s="14">
        <v>145000</v>
      </c>
      <c r="G396" s="14" t="s">
        <v>19</v>
      </c>
      <c r="H396" s="14">
        <v>145000</v>
      </c>
      <c r="I396" s="14" t="s">
        <v>29</v>
      </c>
      <c r="J396" s="14">
        <v>100</v>
      </c>
      <c r="K396" s="14" t="s">
        <v>29</v>
      </c>
      <c r="L396" s="19" t="str">
        <f>SUBSTITUTE(SUBSTITUTE(SUBSTITUTE(ds_salaries!L396,"L","Large"),"S","Small"),"M","Medium")</f>
        <v>Medium</v>
      </c>
      <c r="M396" s="14" t="str">
        <f>IF(Table22[[#This Row],[Remote Ratio]]=0,"No remote",IF(Table22[[#This Row],[Remote Ratio]]=50,"Partially remote","Fully Remote"))</f>
        <v>Fully Remote</v>
      </c>
    </row>
    <row r="397" spans="1:13" hidden="1" x14ac:dyDescent="0.25">
      <c r="A397" s="18">
        <v>395</v>
      </c>
      <c r="B397" s="13">
        <v>2022</v>
      </c>
      <c r="C397" s="13" t="str">
        <f>SUBSTITUTE(SUBSTITUTE(SUBSTITUTE(SUBSTITUTE(ds_salaries!C397,"MI","Junior Level/ Mid"),"EN","Entry Level"),"SE","Senior Level/ Intermediate"),"EX","Executive Level/ Director")</f>
        <v>Senior Level/ Intermediate</v>
      </c>
      <c r="D397" s="14" t="str">
        <f>SUBSTITUTE(SUBSTITUTE(SUBSTITUTE(SUBSTITUTE(ds_salaries!D397,"PT","Part Time"),"FT","Full Time"),"CT","Contract"),"FL","Freelance")</f>
        <v>Full Time</v>
      </c>
      <c r="E397" s="13" t="s">
        <v>105</v>
      </c>
      <c r="F397" s="13">
        <v>105400</v>
      </c>
      <c r="G397" s="13" t="s">
        <v>19</v>
      </c>
      <c r="H397" s="13">
        <v>105400</v>
      </c>
      <c r="I397" s="13" t="s">
        <v>29</v>
      </c>
      <c r="J397" s="13">
        <v>100</v>
      </c>
      <c r="K397" s="13" t="s">
        <v>29</v>
      </c>
      <c r="L397" s="19" t="str">
        <f>SUBSTITUTE(SUBSTITUTE(SUBSTITUTE(ds_salaries!L397,"L","Large"),"S","Small"),"M","Medium")</f>
        <v>Medium</v>
      </c>
      <c r="M397" s="14" t="str">
        <f>IF(Table22[[#This Row],[Remote Ratio]]=0,"No remote",IF(Table22[[#This Row],[Remote Ratio]]=50,"Partially remote","Fully Remote"))</f>
        <v>Fully Remote</v>
      </c>
    </row>
    <row r="398" spans="1:13" hidden="1" x14ac:dyDescent="0.25">
      <c r="A398" s="17">
        <v>396</v>
      </c>
      <c r="B398" s="14">
        <v>2022</v>
      </c>
      <c r="C398" s="13" t="str">
        <f>SUBSTITUTE(SUBSTITUTE(SUBSTITUTE(SUBSTITUTE(ds_salaries!C398,"MI","Junior Level/ Mid"),"EN","Entry Level"),"SE","Senior Level/ Intermediate"),"EX","Executive Level/ Director")</f>
        <v>Junior Level/ Mid</v>
      </c>
      <c r="D398" s="14" t="str">
        <f>SUBSTITUTE(SUBSTITUTE(SUBSTITUTE(SUBSTITUTE(ds_salaries!D398,"PT","Part Time"),"FT","Full Time"),"CT","Contract"),"FL","Freelance")</f>
        <v>Full Time</v>
      </c>
      <c r="E398" s="14" t="s">
        <v>28</v>
      </c>
      <c r="F398" s="14">
        <v>80000</v>
      </c>
      <c r="G398" s="14" t="s">
        <v>14</v>
      </c>
      <c r="H398" s="14">
        <v>87932</v>
      </c>
      <c r="I398" s="14" t="s">
        <v>38</v>
      </c>
      <c r="J398" s="14">
        <v>100</v>
      </c>
      <c r="K398" s="14" t="s">
        <v>15</v>
      </c>
      <c r="L398" s="19" t="str">
        <f>SUBSTITUTE(SUBSTITUTE(SUBSTITUTE(ds_salaries!L398,"L","Large"),"S","Small"),"M","Medium")</f>
        <v>Medium</v>
      </c>
      <c r="M398" s="14" t="str">
        <f>IF(Table22[[#This Row],[Remote Ratio]]=0,"No remote",IF(Table22[[#This Row],[Remote Ratio]]=50,"Partially remote","Fully Remote"))</f>
        <v>Fully Remote</v>
      </c>
    </row>
    <row r="399" spans="1:13" hidden="1" x14ac:dyDescent="0.25">
      <c r="A399" s="18">
        <v>397</v>
      </c>
      <c r="B399" s="13">
        <v>2022</v>
      </c>
      <c r="C399" s="13" t="str">
        <f>SUBSTITUTE(SUBSTITUTE(SUBSTITUTE(SUBSTITUTE(ds_salaries!C399,"MI","Junior Level/ Mid"),"EN","Entry Level"),"SE","Senior Level/ Intermediate"),"EX","Executive Level/ Director")</f>
        <v>Junior Level/ Mid</v>
      </c>
      <c r="D399" s="14" t="str">
        <f>SUBSTITUTE(SUBSTITUTE(SUBSTITUTE(SUBSTITUTE(ds_salaries!D399,"PT","Part Time"),"FT","Full Time"),"CT","Contract"),"FL","Freelance")</f>
        <v>Full Time</v>
      </c>
      <c r="E399" s="13" t="s">
        <v>43</v>
      </c>
      <c r="F399" s="13">
        <v>90000</v>
      </c>
      <c r="G399" s="13" t="s">
        <v>23</v>
      </c>
      <c r="H399" s="13">
        <v>117789</v>
      </c>
      <c r="I399" s="13" t="s">
        <v>24</v>
      </c>
      <c r="J399" s="13">
        <v>0</v>
      </c>
      <c r="K399" s="13" t="s">
        <v>24</v>
      </c>
      <c r="L399" s="19" t="str">
        <f>SUBSTITUTE(SUBSTITUTE(SUBSTITUTE(ds_salaries!L399,"L","Large"),"S","Small"),"M","Medium")</f>
        <v>Medium</v>
      </c>
      <c r="M399" s="14" t="str">
        <f>IF(Table22[[#This Row],[Remote Ratio]]=0,"No remote",IF(Table22[[#This Row],[Remote Ratio]]=50,"Partially remote","Fully Remote"))</f>
        <v>No remote</v>
      </c>
    </row>
    <row r="400" spans="1:13" hidden="1" x14ac:dyDescent="0.25">
      <c r="A400" s="17">
        <v>398</v>
      </c>
      <c r="B400" s="14">
        <v>2022</v>
      </c>
      <c r="C400" s="13" t="str">
        <f>SUBSTITUTE(SUBSTITUTE(SUBSTITUTE(SUBSTITUTE(ds_salaries!C400,"MI","Junior Level/ Mid"),"EN","Entry Level"),"SE","Senior Level/ Intermediate"),"EX","Executive Level/ Director")</f>
        <v>Senior Level/ Intermediate</v>
      </c>
      <c r="D400" s="14" t="str">
        <f>SUBSTITUTE(SUBSTITUTE(SUBSTITUTE(SUBSTITUTE(ds_salaries!D400,"PT","Part Time"),"FT","Full Time"),"CT","Contract"),"FL","Freelance")</f>
        <v>Full Time</v>
      </c>
      <c r="E400" s="14" t="s">
        <v>13</v>
      </c>
      <c r="F400" s="14">
        <v>215300</v>
      </c>
      <c r="G400" s="14" t="s">
        <v>19</v>
      </c>
      <c r="H400" s="14">
        <v>215300</v>
      </c>
      <c r="I400" s="14" t="s">
        <v>29</v>
      </c>
      <c r="J400" s="14">
        <v>100</v>
      </c>
      <c r="K400" s="14" t="s">
        <v>29</v>
      </c>
      <c r="L400" s="19" t="str">
        <f>SUBSTITUTE(SUBSTITUTE(SUBSTITUTE(ds_salaries!L400,"L","Large"),"S","Small"),"M","Medium")</f>
        <v>Large</v>
      </c>
      <c r="M400" s="14" t="str">
        <f>IF(Table22[[#This Row],[Remote Ratio]]=0,"No remote",IF(Table22[[#This Row],[Remote Ratio]]=50,"Partially remote","Fully Remote"))</f>
        <v>Fully Remote</v>
      </c>
    </row>
    <row r="401" spans="1:13" hidden="1" x14ac:dyDescent="0.25">
      <c r="A401" s="18">
        <v>399</v>
      </c>
      <c r="B401" s="13">
        <v>2022</v>
      </c>
      <c r="C401" s="13" t="str">
        <f>SUBSTITUTE(SUBSTITUTE(SUBSTITUTE(SUBSTITUTE(ds_salaries!C401,"MI","Junior Level/ Mid"),"EN","Entry Level"),"SE","Senior Level/ Intermediate"),"EX","Executive Level/ Director")</f>
        <v>Senior Level/ Intermediate</v>
      </c>
      <c r="D401" s="14" t="str">
        <f>SUBSTITUTE(SUBSTITUTE(SUBSTITUTE(SUBSTITUTE(ds_salaries!D401,"PT","Part Time"),"FT","Full Time"),"CT","Contract"),"FL","Freelance")</f>
        <v>Full Time</v>
      </c>
      <c r="E401" s="13" t="s">
        <v>13</v>
      </c>
      <c r="F401" s="13">
        <v>158200</v>
      </c>
      <c r="G401" s="13" t="s">
        <v>19</v>
      </c>
      <c r="H401" s="13">
        <v>158200</v>
      </c>
      <c r="I401" s="13" t="s">
        <v>29</v>
      </c>
      <c r="J401" s="13">
        <v>100</v>
      </c>
      <c r="K401" s="13" t="s">
        <v>29</v>
      </c>
      <c r="L401" s="19" t="str">
        <f>SUBSTITUTE(SUBSTITUTE(SUBSTITUTE(ds_salaries!L401,"L","Large"),"S","Small"),"M","Medium")</f>
        <v>Large</v>
      </c>
      <c r="M401" s="14" t="str">
        <f>IF(Table22[[#This Row],[Remote Ratio]]=0,"No remote",IF(Table22[[#This Row],[Remote Ratio]]=50,"Partially remote","Fully Remote"))</f>
        <v>Fully Remote</v>
      </c>
    </row>
    <row r="402" spans="1:13" hidden="1" x14ac:dyDescent="0.25">
      <c r="A402" s="17">
        <v>400</v>
      </c>
      <c r="B402" s="14">
        <v>2022</v>
      </c>
      <c r="C402" s="13" t="str">
        <f>SUBSTITUTE(SUBSTITUTE(SUBSTITUTE(SUBSTITUTE(ds_salaries!C402,"MI","Junior Level/ Mid"),"EN","Entry Level"),"SE","Senior Level/ Intermediate"),"EX","Executive Level/ Director")</f>
        <v>Senior Level/ Intermediate</v>
      </c>
      <c r="D402" s="14" t="str">
        <f>SUBSTITUTE(SUBSTITUTE(SUBSTITUTE(SUBSTITUTE(ds_salaries!D402,"PT","Part Time"),"FT","Full Time"),"CT","Contract"),"FL","Freelance")</f>
        <v>Full Time</v>
      </c>
      <c r="E402" s="14" t="s">
        <v>43</v>
      </c>
      <c r="F402" s="14">
        <v>209100</v>
      </c>
      <c r="G402" s="14" t="s">
        <v>19</v>
      </c>
      <c r="H402" s="14">
        <v>209100</v>
      </c>
      <c r="I402" s="14" t="s">
        <v>29</v>
      </c>
      <c r="J402" s="14">
        <v>100</v>
      </c>
      <c r="K402" s="14" t="s">
        <v>29</v>
      </c>
      <c r="L402" s="19" t="str">
        <f>SUBSTITUTE(SUBSTITUTE(SUBSTITUTE(ds_salaries!L402,"L","Large"),"S","Small"),"M","Medium")</f>
        <v>Large</v>
      </c>
      <c r="M402" s="14" t="str">
        <f>IF(Table22[[#This Row],[Remote Ratio]]=0,"No remote",IF(Table22[[#This Row],[Remote Ratio]]=50,"Partially remote","Fully Remote"))</f>
        <v>Fully Remote</v>
      </c>
    </row>
    <row r="403" spans="1:13" hidden="1" x14ac:dyDescent="0.25">
      <c r="A403" s="18">
        <v>401</v>
      </c>
      <c r="B403" s="13">
        <v>2022</v>
      </c>
      <c r="C403" s="13" t="str">
        <f>SUBSTITUTE(SUBSTITUTE(SUBSTITUTE(SUBSTITUTE(ds_salaries!C403,"MI","Junior Level/ Mid"),"EN","Entry Level"),"SE","Senior Level/ Intermediate"),"EX","Executive Level/ Director")</f>
        <v>Senior Level/ Intermediate</v>
      </c>
      <c r="D403" s="14" t="str">
        <f>SUBSTITUTE(SUBSTITUTE(SUBSTITUTE(SUBSTITUTE(ds_salaries!D403,"PT","Part Time"),"FT","Full Time"),"CT","Contract"),"FL","Freelance")</f>
        <v>Full Time</v>
      </c>
      <c r="E403" s="13" t="s">
        <v>43</v>
      </c>
      <c r="F403" s="13">
        <v>154600</v>
      </c>
      <c r="G403" s="13" t="s">
        <v>19</v>
      </c>
      <c r="H403" s="13">
        <v>154600</v>
      </c>
      <c r="I403" s="13" t="s">
        <v>29</v>
      </c>
      <c r="J403" s="13">
        <v>100</v>
      </c>
      <c r="K403" s="13" t="s">
        <v>29</v>
      </c>
      <c r="L403" s="19" t="str">
        <f>SUBSTITUTE(SUBSTITUTE(SUBSTITUTE(ds_salaries!L403,"L","Large"),"S","Small"),"M","Medium")</f>
        <v>Large</v>
      </c>
      <c r="M403" s="14" t="str">
        <f>IF(Table22[[#This Row],[Remote Ratio]]=0,"No remote",IF(Table22[[#This Row],[Remote Ratio]]=50,"Partially remote","Fully Remote"))</f>
        <v>Fully Remote</v>
      </c>
    </row>
    <row r="404" spans="1:13" hidden="1" x14ac:dyDescent="0.25">
      <c r="A404" s="17">
        <v>402</v>
      </c>
      <c r="B404" s="14">
        <v>2022</v>
      </c>
      <c r="C404" s="13" t="str">
        <f>SUBSTITUTE(SUBSTITUTE(SUBSTITUTE(SUBSTITUTE(ds_salaries!C404,"MI","Junior Level/ Mid"),"EN","Entry Level"),"SE","Senior Level/ Intermediate"),"EX","Executive Level/ Director")</f>
        <v>Senior Level/ Intermediate</v>
      </c>
      <c r="D404" s="14" t="str">
        <f>SUBSTITUTE(SUBSTITUTE(SUBSTITUTE(SUBSTITUTE(ds_salaries!D404,"PT","Part Time"),"FT","Full Time"),"CT","Contract"),"FL","Freelance")</f>
        <v>Full Time</v>
      </c>
      <c r="E404" s="14" t="s">
        <v>31</v>
      </c>
      <c r="F404" s="14">
        <v>115934</v>
      </c>
      <c r="G404" s="14" t="s">
        <v>19</v>
      </c>
      <c r="H404" s="14">
        <v>115934</v>
      </c>
      <c r="I404" s="14" t="s">
        <v>29</v>
      </c>
      <c r="J404" s="14">
        <v>0</v>
      </c>
      <c r="K404" s="14" t="s">
        <v>29</v>
      </c>
      <c r="L404" s="19" t="str">
        <f>SUBSTITUTE(SUBSTITUTE(SUBSTITUTE(ds_salaries!L404,"L","Large"),"S","Small"),"M","Medium")</f>
        <v>Medium</v>
      </c>
      <c r="M404" s="14" t="str">
        <f>IF(Table22[[#This Row],[Remote Ratio]]=0,"No remote",IF(Table22[[#This Row],[Remote Ratio]]=50,"Partially remote","Fully Remote"))</f>
        <v>No remote</v>
      </c>
    </row>
    <row r="405" spans="1:13" hidden="1" x14ac:dyDescent="0.25">
      <c r="A405" s="18">
        <v>403</v>
      </c>
      <c r="B405" s="13">
        <v>2022</v>
      </c>
      <c r="C405" s="13" t="str">
        <f>SUBSTITUTE(SUBSTITUTE(SUBSTITUTE(SUBSTITUTE(ds_salaries!C405,"MI","Junior Level/ Mid"),"EN","Entry Level"),"SE","Senior Level/ Intermediate"),"EX","Executive Level/ Director")</f>
        <v>Senior Level/ Intermediate</v>
      </c>
      <c r="D405" s="14" t="str">
        <f>SUBSTITUTE(SUBSTITUTE(SUBSTITUTE(SUBSTITUTE(ds_salaries!D405,"PT","Part Time"),"FT","Full Time"),"CT","Contract"),"FL","Freelance")</f>
        <v>Full Time</v>
      </c>
      <c r="E405" s="13" t="s">
        <v>31</v>
      </c>
      <c r="F405" s="13">
        <v>81666</v>
      </c>
      <c r="G405" s="13" t="s">
        <v>19</v>
      </c>
      <c r="H405" s="13">
        <v>81666</v>
      </c>
      <c r="I405" s="13" t="s">
        <v>29</v>
      </c>
      <c r="J405" s="13">
        <v>0</v>
      </c>
      <c r="K405" s="13" t="s">
        <v>29</v>
      </c>
      <c r="L405" s="19" t="str">
        <f>SUBSTITUTE(SUBSTITUTE(SUBSTITUTE(ds_salaries!L405,"L","Large"),"S","Small"),"M","Medium")</f>
        <v>Medium</v>
      </c>
      <c r="M405" s="14" t="str">
        <f>IF(Table22[[#This Row],[Remote Ratio]]=0,"No remote",IF(Table22[[#This Row],[Remote Ratio]]=50,"Partially remote","Fully Remote"))</f>
        <v>No remote</v>
      </c>
    </row>
    <row r="406" spans="1:13" hidden="1" x14ac:dyDescent="0.25">
      <c r="A406" s="17">
        <v>404</v>
      </c>
      <c r="B406" s="14">
        <v>2022</v>
      </c>
      <c r="C406" s="13" t="str">
        <f>SUBSTITUTE(SUBSTITUTE(SUBSTITUTE(SUBSTITUTE(ds_salaries!C406,"MI","Junior Level/ Mid"),"EN","Entry Level"),"SE","Senior Level/ Intermediate"),"EX","Executive Level/ Director")</f>
        <v>Senior Level/ Intermediate</v>
      </c>
      <c r="D406" s="14" t="str">
        <f>SUBSTITUTE(SUBSTITUTE(SUBSTITUTE(SUBSTITUTE(ds_salaries!D406,"PT","Part Time"),"FT","Full Time"),"CT","Contract"),"FL","Freelance")</f>
        <v>Full Time</v>
      </c>
      <c r="E406" s="14" t="s">
        <v>43</v>
      </c>
      <c r="F406" s="14">
        <v>175000</v>
      </c>
      <c r="G406" s="14" t="s">
        <v>19</v>
      </c>
      <c r="H406" s="14">
        <v>175000</v>
      </c>
      <c r="I406" s="14" t="s">
        <v>29</v>
      </c>
      <c r="J406" s="14">
        <v>100</v>
      </c>
      <c r="K406" s="14" t="s">
        <v>29</v>
      </c>
      <c r="L406" s="19" t="str">
        <f>SUBSTITUTE(SUBSTITUTE(SUBSTITUTE(ds_salaries!L406,"L","Large"),"S","Small"),"M","Medium")</f>
        <v>Medium</v>
      </c>
      <c r="M406" s="14" t="str">
        <f>IF(Table22[[#This Row],[Remote Ratio]]=0,"No remote",IF(Table22[[#This Row],[Remote Ratio]]=50,"Partially remote","Fully Remote"))</f>
        <v>Fully Remote</v>
      </c>
    </row>
    <row r="407" spans="1:13" hidden="1" x14ac:dyDescent="0.25">
      <c r="A407" s="18">
        <v>405</v>
      </c>
      <c r="B407" s="13">
        <v>2022</v>
      </c>
      <c r="C407" s="13" t="str">
        <f>SUBSTITUTE(SUBSTITUTE(SUBSTITUTE(SUBSTITUTE(ds_salaries!C407,"MI","Junior Level/ Mid"),"EN","Entry Level"),"SE","Senior Level/ Intermediate"),"EX","Executive Level/ Director")</f>
        <v>Junior Level/ Mid</v>
      </c>
      <c r="D407" s="14" t="str">
        <f>SUBSTITUTE(SUBSTITUTE(SUBSTITUTE(SUBSTITUTE(ds_salaries!D407,"PT","Part Time"),"FT","Full Time"),"CT","Contract"),"FL","Freelance")</f>
        <v>Full Time</v>
      </c>
      <c r="E407" s="13" t="s">
        <v>43</v>
      </c>
      <c r="F407" s="13">
        <v>75000</v>
      </c>
      <c r="G407" s="13" t="s">
        <v>23</v>
      </c>
      <c r="H407" s="13">
        <v>98158</v>
      </c>
      <c r="I407" s="13" t="s">
        <v>24</v>
      </c>
      <c r="J407" s="13">
        <v>0</v>
      </c>
      <c r="K407" s="13" t="s">
        <v>24</v>
      </c>
      <c r="L407" s="19" t="str">
        <f>SUBSTITUTE(SUBSTITUTE(SUBSTITUTE(ds_salaries!L407,"L","Large"),"S","Small"),"M","Medium")</f>
        <v>Medium</v>
      </c>
      <c r="M407" s="14" t="str">
        <f>IF(Table22[[#This Row],[Remote Ratio]]=0,"No remote",IF(Table22[[#This Row],[Remote Ratio]]=50,"Partially remote","Fully Remote"))</f>
        <v>No remote</v>
      </c>
    </row>
    <row r="408" spans="1:13" hidden="1" x14ac:dyDescent="0.25">
      <c r="A408" s="17">
        <v>406</v>
      </c>
      <c r="B408" s="14">
        <v>2022</v>
      </c>
      <c r="C408" s="13" t="str">
        <f>SUBSTITUTE(SUBSTITUTE(SUBSTITUTE(SUBSTITUTE(ds_salaries!C408,"MI","Junior Level/ Mid"),"EN","Entry Level"),"SE","Senior Level/ Intermediate"),"EX","Executive Level/ Director")</f>
        <v>Junior Level/ Mid</v>
      </c>
      <c r="D408" s="14" t="str">
        <f>SUBSTITUTE(SUBSTITUTE(SUBSTITUTE(SUBSTITUTE(ds_salaries!D408,"PT","Part Time"),"FT","Full Time"),"CT","Contract"),"FL","Freelance")</f>
        <v>Full Time</v>
      </c>
      <c r="E408" s="14" t="s">
        <v>31</v>
      </c>
      <c r="F408" s="14">
        <v>58000</v>
      </c>
      <c r="G408" s="14" t="s">
        <v>19</v>
      </c>
      <c r="H408" s="14">
        <v>58000</v>
      </c>
      <c r="I408" s="14" t="s">
        <v>29</v>
      </c>
      <c r="J408" s="14">
        <v>0</v>
      </c>
      <c r="K408" s="14" t="s">
        <v>29</v>
      </c>
      <c r="L408" s="19" t="str">
        <f>SUBSTITUTE(SUBSTITUTE(SUBSTITUTE(ds_salaries!L408,"L","Large"),"S","Small"),"M","Medium")</f>
        <v>Small</v>
      </c>
      <c r="M408" s="14" t="str">
        <f>IF(Table22[[#This Row],[Remote Ratio]]=0,"No remote",IF(Table22[[#This Row],[Remote Ratio]]=50,"Partially remote","Fully Remote"))</f>
        <v>No remote</v>
      </c>
    </row>
    <row r="409" spans="1:13" hidden="1" x14ac:dyDescent="0.25">
      <c r="A409" s="18">
        <v>407</v>
      </c>
      <c r="B409" s="13">
        <v>2022</v>
      </c>
      <c r="C409" s="13" t="str">
        <f>SUBSTITUTE(SUBSTITUTE(SUBSTITUTE(SUBSTITUTE(ds_salaries!C409,"MI","Junior Level/ Mid"),"EN","Entry Level"),"SE","Senior Level/ Intermediate"),"EX","Executive Level/ Director")</f>
        <v>Senior Level/ Intermediate</v>
      </c>
      <c r="D409" s="14" t="str">
        <f>SUBSTITUTE(SUBSTITUTE(SUBSTITUTE(SUBSTITUTE(ds_salaries!D409,"PT","Part Time"),"FT","Full Time"),"CT","Contract"),"FL","Freelance")</f>
        <v>Full Time</v>
      </c>
      <c r="E409" s="13" t="s">
        <v>43</v>
      </c>
      <c r="F409" s="13">
        <v>183600</v>
      </c>
      <c r="G409" s="13" t="s">
        <v>19</v>
      </c>
      <c r="H409" s="13">
        <v>183600</v>
      </c>
      <c r="I409" s="13" t="s">
        <v>29</v>
      </c>
      <c r="J409" s="13">
        <v>100</v>
      </c>
      <c r="K409" s="13" t="s">
        <v>29</v>
      </c>
      <c r="L409" s="19" t="str">
        <f>SUBSTITUTE(SUBSTITUTE(SUBSTITUTE(ds_salaries!L409,"L","Large"),"S","Small"),"M","Medium")</f>
        <v>Large</v>
      </c>
      <c r="M409" s="14" t="str">
        <f>IF(Table22[[#This Row],[Remote Ratio]]=0,"No remote",IF(Table22[[#This Row],[Remote Ratio]]=50,"Partially remote","Fully Remote"))</f>
        <v>Fully Remote</v>
      </c>
    </row>
    <row r="410" spans="1:13" hidden="1" x14ac:dyDescent="0.25">
      <c r="A410" s="17">
        <v>408</v>
      </c>
      <c r="B410" s="14">
        <v>2022</v>
      </c>
      <c r="C410" s="13" t="str">
        <f>SUBSTITUTE(SUBSTITUTE(SUBSTITUTE(SUBSTITUTE(ds_salaries!C410,"MI","Junior Level/ Mid"),"EN","Entry Level"),"SE","Senior Level/ Intermediate"),"EX","Executive Level/ Director")</f>
        <v>Junior Level/ Mid</v>
      </c>
      <c r="D410" s="14" t="str">
        <f>SUBSTITUTE(SUBSTITUTE(SUBSTITUTE(SUBSTITUTE(ds_salaries!D410,"PT","Part Time"),"FT","Full Time"),"CT","Contract"),"FL","Freelance")</f>
        <v>Full Time</v>
      </c>
      <c r="E410" s="14" t="s">
        <v>31</v>
      </c>
      <c r="F410" s="14">
        <v>40000</v>
      </c>
      <c r="G410" s="14" t="s">
        <v>23</v>
      </c>
      <c r="H410" s="14">
        <v>52351</v>
      </c>
      <c r="I410" s="14" t="s">
        <v>24</v>
      </c>
      <c r="J410" s="14">
        <v>100</v>
      </c>
      <c r="K410" s="14" t="s">
        <v>24</v>
      </c>
      <c r="L410" s="19" t="str">
        <f>SUBSTITUTE(SUBSTITUTE(SUBSTITUTE(ds_salaries!L410,"L","Large"),"S","Small"),"M","Medium")</f>
        <v>Medium</v>
      </c>
      <c r="M410" s="14" t="str">
        <f>IF(Table22[[#This Row],[Remote Ratio]]=0,"No remote",IF(Table22[[#This Row],[Remote Ratio]]=50,"Partially remote","Fully Remote"))</f>
        <v>Fully Remote</v>
      </c>
    </row>
    <row r="411" spans="1:13" hidden="1" x14ac:dyDescent="0.25">
      <c r="A411" s="18">
        <v>409</v>
      </c>
      <c r="B411" s="13">
        <v>2022</v>
      </c>
      <c r="C411" s="13" t="str">
        <f>SUBSTITUTE(SUBSTITUTE(SUBSTITUTE(SUBSTITUTE(ds_salaries!C411,"MI","Junior Level/ Mid"),"EN","Entry Level"),"SE","Senior Level/ Intermediate"),"EX","Executive Level/ Director")</f>
        <v>Senior Level/ Intermediate</v>
      </c>
      <c r="D411" s="14" t="str">
        <f>SUBSTITUTE(SUBSTITUTE(SUBSTITUTE(SUBSTITUTE(ds_salaries!D411,"PT","Part Time"),"FT","Full Time"),"CT","Contract"),"FL","Freelance")</f>
        <v>Full Time</v>
      </c>
      <c r="E411" s="13" t="s">
        <v>13</v>
      </c>
      <c r="F411" s="13">
        <v>180000</v>
      </c>
      <c r="G411" s="13" t="s">
        <v>19</v>
      </c>
      <c r="H411" s="13">
        <v>180000</v>
      </c>
      <c r="I411" s="13" t="s">
        <v>29</v>
      </c>
      <c r="J411" s="13">
        <v>100</v>
      </c>
      <c r="K411" s="13" t="s">
        <v>29</v>
      </c>
      <c r="L411" s="19" t="str">
        <f>SUBSTITUTE(SUBSTITUTE(SUBSTITUTE(ds_salaries!L411,"L","Large"),"S","Small"),"M","Medium")</f>
        <v>Medium</v>
      </c>
      <c r="M411" s="14" t="str">
        <f>IF(Table22[[#This Row],[Remote Ratio]]=0,"No remote",IF(Table22[[#This Row],[Remote Ratio]]=50,"Partially remote","Fully Remote"))</f>
        <v>Fully Remote</v>
      </c>
    </row>
    <row r="412" spans="1:13" hidden="1" x14ac:dyDescent="0.25">
      <c r="A412" s="17">
        <v>410</v>
      </c>
      <c r="B412" s="14">
        <v>2022</v>
      </c>
      <c r="C412" s="13" t="str">
        <f>SUBSTITUTE(SUBSTITUTE(SUBSTITUTE(SUBSTITUTE(ds_salaries!C412,"MI","Junior Level/ Mid"),"EN","Entry Level"),"SE","Senior Level/ Intermediate"),"EX","Executive Level/ Director")</f>
        <v>Junior Level/ Mid</v>
      </c>
      <c r="D412" s="14" t="str">
        <f>SUBSTITUTE(SUBSTITUTE(SUBSTITUTE(SUBSTITUTE(ds_salaries!D412,"PT","Part Time"),"FT","Full Time"),"CT","Contract"),"FL","Freelance")</f>
        <v>Full Time</v>
      </c>
      <c r="E412" s="14" t="s">
        <v>13</v>
      </c>
      <c r="F412" s="14">
        <v>55000</v>
      </c>
      <c r="G412" s="14" t="s">
        <v>23</v>
      </c>
      <c r="H412" s="14">
        <v>71982</v>
      </c>
      <c r="I412" s="14" t="s">
        <v>24</v>
      </c>
      <c r="J412" s="14">
        <v>0</v>
      </c>
      <c r="K412" s="14" t="s">
        <v>24</v>
      </c>
      <c r="L412" s="19" t="str">
        <f>SUBSTITUTE(SUBSTITUTE(SUBSTITUTE(ds_salaries!L412,"L","Large"),"S","Small"),"M","Medium")</f>
        <v>Medium</v>
      </c>
      <c r="M412" s="14" t="str">
        <f>IF(Table22[[#This Row],[Remote Ratio]]=0,"No remote",IF(Table22[[#This Row],[Remote Ratio]]=50,"Partially remote","Fully Remote"))</f>
        <v>No remote</v>
      </c>
    </row>
    <row r="413" spans="1:13" hidden="1" x14ac:dyDescent="0.25">
      <c r="A413" s="18">
        <v>411</v>
      </c>
      <c r="B413" s="13">
        <v>2022</v>
      </c>
      <c r="C413" s="13" t="str">
        <f>SUBSTITUTE(SUBSTITUTE(SUBSTITUTE(SUBSTITUTE(ds_salaries!C413,"MI","Junior Level/ Mid"),"EN","Entry Level"),"SE","Senior Level/ Intermediate"),"EX","Executive Level/ Director")</f>
        <v>Junior Level/ Mid</v>
      </c>
      <c r="D413" s="14" t="str">
        <f>SUBSTITUTE(SUBSTITUTE(SUBSTITUTE(SUBSTITUTE(ds_salaries!D413,"PT","Part Time"),"FT","Full Time"),"CT","Contract"),"FL","Freelance")</f>
        <v>Full Time</v>
      </c>
      <c r="E413" s="13" t="s">
        <v>13</v>
      </c>
      <c r="F413" s="13">
        <v>35000</v>
      </c>
      <c r="G413" s="13" t="s">
        <v>23</v>
      </c>
      <c r="H413" s="13">
        <v>45807</v>
      </c>
      <c r="I413" s="13" t="s">
        <v>24</v>
      </c>
      <c r="J413" s="13">
        <v>0</v>
      </c>
      <c r="K413" s="13" t="s">
        <v>24</v>
      </c>
      <c r="L413" s="19" t="str">
        <f>SUBSTITUTE(SUBSTITUTE(SUBSTITUTE(ds_salaries!L413,"L","Large"),"S","Small"),"M","Medium")</f>
        <v>Medium</v>
      </c>
      <c r="M413" s="14" t="str">
        <f>IF(Table22[[#This Row],[Remote Ratio]]=0,"No remote",IF(Table22[[#This Row],[Remote Ratio]]=50,"Partially remote","Fully Remote"))</f>
        <v>No remote</v>
      </c>
    </row>
    <row r="414" spans="1:13" hidden="1" x14ac:dyDescent="0.25">
      <c r="A414" s="17">
        <v>412</v>
      </c>
      <c r="B414" s="14">
        <v>2022</v>
      </c>
      <c r="C414" s="13" t="str">
        <f>SUBSTITUTE(SUBSTITUTE(SUBSTITUTE(SUBSTITUTE(ds_salaries!C414,"MI","Junior Level/ Mid"),"EN","Entry Level"),"SE","Senior Level/ Intermediate"),"EX","Executive Level/ Director")</f>
        <v>Junior Level/ Mid</v>
      </c>
      <c r="D414" s="14" t="str">
        <f>SUBSTITUTE(SUBSTITUTE(SUBSTITUTE(SUBSTITUTE(ds_salaries!D414,"PT","Part Time"),"FT","Full Time"),"CT","Contract"),"FL","Freelance")</f>
        <v>Full Time</v>
      </c>
      <c r="E414" s="14" t="s">
        <v>43</v>
      </c>
      <c r="F414" s="14">
        <v>60000</v>
      </c>
      <c r="G414" s="14" t="s">
        <v>14</v>
      </c>
      <c r="H414" s="14">
        <v>65949</v>
      </c>
      <c r="I414" s="14" t="s">
        <v>50</v>
      </c>
      <c r="J414" s="14">
        <v>100</v>
      </c>
      <c r="K414" s="14" t="s">
        <v>50</v>
      </c>
      <c r="L414" s="19" t="str">
        <f>SUBSTITUTE(SUBSTITUTE(SUBSTITUTE(ds_salaries!L414,"L","Large"),"S","Small"),"M","Medium")</f>
        <v>Medium</v>
      </c>
      <c r="M414" s="14" t="str">
        <f>IF(Table22[[#This Row],[Remote Ratio]]=0,"No remote",IF(Table22[[#This Row],[Remote Ratio]]=50,"Partially remote","Fully Remote"))</f>
        <v>Fully Remote</v>
      </c>
    </row>
    <row r="415" spans="1:13" hidden="1" x14ac:dyDescent="0.25">
      <c r="A415" s="18">
        <v>413</v>
      </c>
      <c r="B415" s="13">
        <v>2022</v>
      </c>
      <c r="C415" s="13" t="str">
        <f>SUBSTITUTE(SUBSTITUTE(SUBSTITUTE(SUBSTITUTE(ds_salaries!C415,"MI","Junior Level/ Mid"),"EN","Entry Level"),"SE","Senior Level/ Intermediate"),"EX","Executive Level/ Director")</f>
        <v>Junior Level/ Mid</v>
      </c>
      <c r="D415" s="14" t="str">
        <f>SUBSTITUTE(SUBSTITUTE(SUBSTITUTE(SUBSTITUTE(ds_salaries!D415,"PT","Part Time"),"FT","Full Time"),"CT","Contract"),"FL","Freelance")</f>
        <v>Full Time</v>
      </c>
      <c r="E415" s="13" t="s">
        <v>43</v>
      </c>
      <c r="F415" s="13">
        <v>45000</v>
      </c>
      <c r="G415" s="13" t="s">
        <v>14</v>
      </c>
      <c r="H415" s="13">
        <v>49461</v>
      </c>
      <c r="I415" s="13" t="s">
        <v>50</v>
      </c>
      <c r="J415" s="13">
        <v>100</v>
      </c>
      <c r="K415" s="13" t="s">
        <v>50</v>
      </c>
      <c r="L415" s="19" t="str">
        <f>SUBSTITUTE(SUBSTITUTE(SUBSTITUTE(ds_salaries!L415,"L","Large"),"S","Small"),"M","Medium")</f>
        <v>Medium</v>
      </c>
      <c r="M415" s="14" t="str">
        <f>IF(Table22[[#This Row],[Remote Ratio]]=0,"No remote",IF(Table22[[#This Row],[Remote Ratio]]=50,"Partially remote","Fully Remote"))</f>
        <v>Fully Remote</v>
      </c>
    </row>
    <row r="416" spans="1:13" hidden="1" x14ac:dyDescent="0.25">
      <c r="A416" s="17">
        <v>414</v>
      </c>
      <c r="B416" s="14">
        <v>2022</v>
      </c>
      <c r="C416" s="13" t="str">
        <f>SUBSTITUTE(SUBSTITUTE(SUBSTITUTE(SUBSTITUTE(ds_salaries!C416,"MI","Junior Level/ Mid"),"EN","Entry Level"),"SE","Senior Level/ Intermediate"),"EX","Executive Level/ Director")</f>
        <v>Junior Level/ Mid</v>
      </c>
      <c r="D416" s="14" t="str">
        <f>SUBSTITUTE(SUBSTITUTE(SUBSTITUTE(SUBSTITUTE(ds_salaries!D416,"PT","Part Time"),"FT","Full Time"),"CT","Contract"),"FL","Freelance")</f>
        <v>Full Time</v>
      </c>
      <c r="E416" s="14" t="s">
        <v>43</v>
      </c>
      <c r="F416" s="14">
        <v>60000</v>
      </c>
      <c r="G416" s="14" t="s">
        <v>23</v>
      </c>
      <c r="H416" s="14">
        <v>78526</v>
      </c>
      <c r="I416" s="14" t="s">
        <v>24</v>
      </c>
      <c r="J416" s="14">
        <v>100</v>
      </c>
      <c r="K416" s="14" t="s">
        <v>24</v>
      </c>
      <c r="L416" s="19" t="str">
        <f>SUBSTITUTE(SUBSTITUTE(SUBSTITUTE(ds_salaries!L416,"L","Large"),"S","Small"),"M","Medium")</f>
        <v>Medium</v>
      </c>
      <c r="M416" s="14" t="str">
        <f>IF(Table22[[#This Row],[Remote Ratio]]=0,"No remote",IF(Table22[[#This Row],[Remote Ratio]]=50,"Partially remote","Fully Remote"))</f>
        <v>Fully Remote</v>
      </c>
    </row>
    <row r="417" spans="1:13" hidden="1" x14ac:dyDescent="0.25">
      <c r="A417" s="18">
        <v>415</v>
      </c>
      <c r="B417" s="13">
        <v>2022</v>
      </c>
      <c r="C417" s="13" t="str">
        <f>SUBSTITUTE(SUBSTITUTE(SUBSTITUTE(SUBSTITUTE(ds_salaries!C417,"MI","Junior Level/ Mid"),"EN","Entry Level"),"SE","Senior Level/ Intermediate"),"EX","Executive Level/ Director")</f>
        <v>Junior Level/ Mid</v>
      </c>
      <c r="D417" s="14" t="str">
        <f>SUBSTITUTE(SUBSTITUTE(SUBSTITUTE(SUBSTITUTE(ds_salaries!D417,"PT","Part Time"),"FT","Full Time"),"CT","Contract"),"FL","Freelance")</f>
        <v>Full Time</v>
      </c>
      <c r="E417" s="13" t="s">
        <v>43</v>
      </c>
      <c r="F417" s="13">
        <v>45000</v>
      </c>
      <c r="G417" s="13" t="s">
        <v>23</v>
      </c>
      <c r="H417" s="13">
        <v>58894</v>
      </c>
      <c r="I417" s="13" t="s">
        <v>24</v>
      </c>
      <c r="J417" s="13">
        <v>100</v>
      </c>
      <c r="K417" s="13" t="s">
        <v>24</v>
      </c>
      <c r="L417" s="19" t="str">
        <f>SUBSTITUTE(SUBSTITUTE(SUBSTITUTE(ds_salaries!L417,"L","Large"),"S","Small"),"M","Medium")</f>
        <v>Medium</v>
      </c>
      <c r="M417" s="14" t="str">
        <f>IF(Table22[[#This Row],[Remote Ratio]]=0,"No remote",IF(Table22[[#This Row],[Remote Ratio]]=50,"Partially remote","Fully Remote"))</f>
        <v>Fully Remote</v>
      </c>
    </row>
    <row r="418" spans="1:13" hidden="1" x14ac:dyDescent="0.25">
      <c r="A418" s="17">
        <v>416</v>
      </c>
      <c r="B418" s="14">
        <v>2022</v>
      </c>
      <c r="C418" s="13" t="str">
        <f>SUBSTITUTE(SUBSTITUTE(SUBSTITUTE(SUBSTITUTE(ds_salaries!C418,"MI","Junior Level/ Mid"),"EN","Entry Level"),"SE","Senior Level/ Intermediate"),"EX","Executive Level/ Director")</f>
        <v>Senior Level/ Intermediate</v>
      </c>
      <c r="D418" s="14" t="str">
        <f>SUBSTITUTE(SUBSTITUTE(SUBSTITUTE(SUBSTITUTE(ds_salaries!D418,"PT","Part Time"),"FT","Full Time"),"CT","Contract"),"FL","Freelance")</f>
        <v>Full Time</v>
      </c>
      <c r="E418" s="14" t="s">
        <v>13</v>
      </c>
      <c r="F418" s="14">
        <v>260000</v>
      </c>
      <c r="G418" s="14" t="s">
        <v>19</v>
      </c>
      <c r="H418" s="14">
        <v>260000</v>
      </c>
      <c r="I418" s="14" t="s">
        <v>29</v>
      </c>
      <c r="J418" s="14">
        <v>100</v>
      </c>
      <c r="K418" s="14" t="s">
        <v>29</v>
      </c>
      <c r="L418" s="19" t="str">
        <f>SUBSTITUTE(SUBSTITUTE(SUBSTITUTE(ds_salaries!L418,"L","Large"),"S","Small"),"M","Medium")</f>
        <v>Medium</v>
      </c>
      <c r="M418" s="14" t="str">
        <f>IF(Table22[[#This Row],[Remote Ratio]]=0,"No remote",IF(Table22[[#This Row],[Remote Ratio]]=50,"Partially remote","Fully Remote"))</f>
        <v>Fully Remote</v>
      </c>
    </row>
    <row r="419" spans="1:13" hidden="1" x14ac:dyDescent="0.25">
      <c r="A419" s="18">
        <v>417</v>
      </c>
      <c r="B419" s="13">
        <v>2022</v>
      </c>
      <c r="C419" s="13" t="str">
        <f>SUBSTITUTE(SUBSTITUTE(SUBSTITUTE(SUBSTITUTE(ds_salaries!C419,"MI","Junior Level/ Mid"),"EN","Entry Level"),"SE","Senior Level/ Intermediate"),"EX","Executive Level/ Director")</f>
        <v>Senior Level/ Intermediate</v>
      </c>
      <c r="D419" s="14" t="str">
        <f>SUBSTITUTE(SUBSTITUTE(SUBSTITUTE(SUBSTITUTE(ds_salaries!D419,"PT","Part Time"),"FT","Full Time"),"CT","Contract"),"FL","Freelance")</f>
        <v>Full Time</v>
      </c>
      <c r="E419" s="13" t="s">
        <v>95</v>
      </c>
      <c r="F419" s="13">
        <v>60000</v>
      </c>
      <c r="G419" s="13" t="s">
        <v>19</v>
      </c>
      <c r="H419" s="13">
        <v>60000</v>
      </c>
      <c r="I419" s="13" t="s">
        <v>134</v>
      </c>
      <c r="J419" s="13">
        <v>100</v>
      </c>
      <c r="K419" s="13" t="s">
        <v>58</v>
      </c>
      <c r="L419" s="19" t="str">
        <f>SUBSTITUTE(SUBSTITUTE(SUBSTITUTE(ds_salaries!L419,"L","Large"),"S","Small"),"M","Medium")</f>
        <v>Large</v>
      </c>
      <c r="M419" s="14" t="str">
        <f>IF(Table22[[#This Row],[Remote Ratio]]=0,"No remote",IF(Table22[[#This Row],[Remote Ratio]]=50,"Partially remote","Fully Remote"))</f>
        <v>Fully Remote</v>
      </c>
    </row>
    <row r="420" spans="1:13" hidden="1" x14ac:dyDescent="0.25">
      <c r="A420" s="17">
        <v>418</v>
      </c>
      <c r="B420" s="14">
        <v>2022</v>
      </c>
      <c r="C420" s="13" t="str">
        <f>SUBSTITUTE(SUBSTITUTE(SUBSTITUTE(SUBSTITUTE(ds_salaries!C420,"MI","Junior Level/ Mid"),"EN","Entry Level"),"SE","Senior Level/ Intermediate"),"EX","Executive Level/ Director")</f>
        <v>Junior Level/ Mid</v>
      </c>
      <c r="D420" s="14" t="str">
        <f>SUBSTITUTE(SUBSTITUTE(SUBSTITUTE(SUBSTITUTE(ds_salaries!D420,"PT","Part Time"),"FT","Full Time"),"CT","Contract"),"FL","Freelance")</f>
        <v>Full Time</v>
      </c>
      <c r="E420" s="14" t="s">
        <v>43</v>
      </c>
      <c r="F420" s="14">
        <v>63900</v>
      </c>
      <c r="G420" s="14" t="s">
        <v>19</v>
      </c>
      <c r="H420" s="14">
        <v>63900</v>
      </c>
      <c r="I420" s="14" t="s">
        <v>29</v>
      </c>
      <c r="J420" s="14">
        <v>0</v>
      </c>
      <c r="K420" s="14" t="s">
        <v>29</v>
      </c>
      <c r="L420" s="19" t="str">
        <f>SUBSTITUTE(SUBSTITUTE(SUBSTITUTE(ds_salaries!L420,"L","Large"),"S","Small"),"M","Medium")</f>
        <v>Medium</v>
      </c>
      <c r="M420" s="14" t="str">
        <f>IF(Table22[[#This Row],[Remote Ratio]]=0,"No remote",IF(Table22[[#This Row],[Remote Ratio]]=50,"Partially remote","Fully Remote"))</f>
        <v>No remote</v>
      </c>
    </row>
    <row r="421" spans="1:13" hidden="1" x14ac:dyDescent="0.25">
      <c r="A421" s="18">
        <v>419</v>
      </c>
      <c r="B421" s="13">
        <v>2022</v>
      </c>
      <c r="C421" s="13" t="str">
        <f>SUBSTITUTE(SUBSTITUTE(SUBSTITUTE(SUBSTITUTE(ds_salaries!C421,"MI","Junior Level/ Mid"),"EN","Entry Level"),"SE","Senior Level/ Intermediate"),"EX","Executive Level/ Director")</f>
        <v>Junior Level/ Mid</v>
      </c>
      <c r="D421" s="14" t="str">
        <f>SUBSTITUTE(SUBSTITUTE(SUBSTITUTE(SUBSTITUTE(ds_salaries!D421,"PT","Part Time"),"FT","Full Time"),"CT","Contract"),"FL","Freelance")</f>
        <v>Full Time</v>
      </c>
      <c r="E421" s="13" t="s">
        <v>18</v>
      </c>
      <c r="F421" s="13">
        <v>160000</v>
      </c>
      <c r="G421" s="13" t="s">
        <v>19</v>
      </c>
      <c r="H421" s="13">
        <v>160000</v>
      </c>
      <c r="I421" s="13" t="s">
        <v>29</v>
      </c>
      <c r="J421" s="13">
        <v>100</v>
      </c>
      <c r="K421" s="13" t="s">
        <v>29</v>
      </c>
      <c r="L421" s="19" t="str">
        <f>SUBSTITUTE(SUBSTITUTE(SUBSTITUTE(ds_salaries!L421,"L","Large"),"S","Small"),"M","Medium")</f>
        <v>Large</v>
      </c>
      <c r="M421" s="14" t="str">
        <f>IF(Table22[[#This Row],[Remote Ratio]]=0,"No remote",IF(Table22[[#This Row],[Remote Ratio]]=50,"Partially remote","Fully Remote"))</f>
        <v>Fully Remote</v>
      </c>
    </row>
    <row r="422" spans="1:13" hidden="1" x14ac:dyDescent="0.25">
      <c r="A422" s="17">
        <v>420</v>
      </c>
      <c r="B422" s="14">
        <v>2022</v>
      </c>
      <c r="C422" s="13" t="str">
        <f>SUBSTITUTE(SUBSTITUTE(SUBSTITUTE(SUBSTITUTE(ds_salaries!C422,"MI","Junior Level/ Mid"),"EN","Entry Level"),"SE","Senior Level/ Intermediate"),"EX","Executive Level/ Director")</f>
        <v>Junior Level/ Mid</v>
      </c>
      <c r="D422" s="14" t="str">
        <f>SUBSTITUTE(SUBSTITUTE(SUBSTITUTE(SUBSTITUTE(ds_salaries!D422,"PT","Part Time"),"FT","Full Time"),"CT","Contract"),"FL","Freelance")</f>
        <v>Full Time</v>
      </c>
      <c r="E422" s="14" t="s">
        <v>18</v>
      </c>
      <c r="F422" s="14">
        <v>112300</v>
      </c>
      <c r="G422" s="14" t="s">
        <v>19</v>
      </c>
      <c r="H422" s="14">
        <v>112300</v>
      </c>
      <c r="I422" s="14" t="s">
        <v>29</v>
      </c>
      <c r="J422" s="14">
        <v>100</v>
      </c>
      <c r="K422" s="14" t="s">
        <v>29</v>
      </c>
      <c r="L422" s="19" t="str">
        <f>SUBSTITUTE(SUBSTITUTE(SUBSTITUTE(ds_salaries!L422,"L","Large"),"S","Small"),"M","Medium")</f>
        <v>Large</v>
      </c>
      <c r="M422" s="14" t="str">
        <f>IF(Table22[[#This Row],[Remote Ratio]]=0,"No remote",IF(Table22[[#This Row],[Remote Ratio]]=50,"Partially remote","Fully Remote"))</f>
        <v>Fully Remote</v>
      </c>
    </row>
    <row r="423" spans="1:13" hidden="1" x14ac:dyDescent="0.25">
      <c r="A423" s="18">
        <v>421</v>
      </c>
      <c r="B423" s="13">
        <v>2022</v>
      </c>
      <c r="C423" s="13" t="str">
        <f>SUBSTITUTE(SUBSTITUTE(SUBSTITUTE(SUBSTITUTE(ds_salaries!C423,"MI","Junior Level/ Mid"),"EN","Entry Level"),"SE","Senior Level/ Intermediate"),"EX","Executive Level/ Director")</f>
        <v>Junior Level/ Mid</v>
      </c>
      <c r="D423" s="14" t="str">
        <f>SUBSTITUTE(SUBSTITUTE(SUBSTITUTE(SUBSTITUTE(ds_salaries!D423,"PT","Part Time"),"FT","Full Time"),"CT","Contract"),"FL","Freelance")</f>
        <v>Full Time</v>
      </c>
      <c r="E423" s="13" t="s">
        <v>79</v>
      </c>
      <c r="F423" s="13">
        <v>241000</v>
      </c>
      <c r="G423" s="13" t="s">
        <v>19</v>
      </c>
      <c r="H423" s="13">
        <v>241000</v>
      </c>
      <c r="I423" s="13" t="s">
        <v>29</v>
      </c>
      <c r="J423" s="13">
        <v>100</v>
      </c>
      <c r="K423" s="13" t="s">
        <v>29</v>
      </c>
      <c r="L423" s="19" t="str">
        <f>SUBSTITUTE(SUBSTITUTE(SUBSTITUTE(ds_salaries!L423,"L","Large"),"S","Small"),"M","Medium")</f>
        <v>Medium</v>
      </c>
      <c r="M423" s="14" t="str">
        <f>IF(Table22[[#This Row],[Remote Ratio]]=0,"No remote",IF(Table22[[#This Row],[Remote Ratio]]=50,"Partially remote","Fully Remote"))</f>
        <v>Fully Remote</v>
      </c>
    </row>
    <row r="424" spans="1:13" hidden="1" x14ac:dyDescent="0.25">
      <c r="A424" s="17">
        <v>422</v>
      </c>
      <c r="B424" s="14">
        <v>2022</v>
      </c>
      <c r="C424" s="13" t="str">
        <f>SUBSTITUTE(SUBSTITUTE(SUBSTITUTE(SUBSTITUTE(ds_salaries!C424,"MI","Junior Level/ Mid"),"EN","Entry Level"),"SE","Senior Level/ Intermediate"),"EX","Executive Level/ Director")</f>
        <v>Junior Level/ Mid</v>
      </c>
      <c r="D424" s="14" t="str">
        <f>SUBSTITUTE(SUBSTITUTE(SUBSTITUTE(SUBSTITUTE(ds_salaries!D424,"PT","Part Time"),"FT","Full Time"),"CT","Contract"),"FL","Freelance")</f>
        <v>Full Time</v>
      </c>
      <c r="E424" s="14" t="s">
        <v>79</v>
      </c>
      <c r="F424" s="14">
        <v>159000</v>
      </c>
      <c r="G424" s="14" t="s">
        <v>19</v>
      </c>
      <c r="H424" s="14">
        <v>159000</v>
      </c>
      <c r="I424" s="14" t="s">
        <v>29</v>
      </c>
      <c r="J424" s="14">
        <v>100</v>
      </c>
      <c r="K424" s="14" t="s">
        <v>29</v>
      </c>
      <c r="L424" s="19" t="str">
        <f>SUBSTITUTE(SUBSTITUTE(SUBSTITUTE(ds_salaries!L424,"L","Large"),"S","Small"),"M","Medium")</f>
        <v>Medium</v>
      </c>
      <c r="M424" s="14" t="str">
        <f>IF(Table22[[#This Row],[Remote Ratio]]=0,"No remote",IF(Table22[[#This Row],[Remote Ratio]]=50,"Partially remote","Fully Remote"))</f>
        <v>Fully Remote</v>
      </c>
    </row>
    <row r="425" spans="1:13" hidden="1" x14ac:dyDescent="0.25">
      <c r="A425" s="18">
        <v>423</v>
      </c>
      <c r="B425" s="13">
        <v>2022</v>
      </c>
      <c r="C425" s="13" t="str">
        <f>SUBSTITUTE(SUBSTITUTE(SUBSTITUTE(SUBSTITUTE(ds_salaries!C425,"MI","Junior Level/ Mid"),"EN","Entry Level"),"SE","Senior Level/ Intermediate"),"EX","Executive Level/ Director")</f>
        <v>Senior Level/ Intermediate</v>
      </c>
      <c r="D425" s="14" t="str">
        <f>SUBSTITUTE(SUBSTITUTE(SUBSTITUTE(SUBSTITUTE(ds_salaries!D425,"PT","Part Time"),"FT","Full Time"),"CT","Contract"),"FL","Freelance")</f>
        <v>Full Time</v>
      </c>
      <c r="E425" s="13" t="s">
        <v>13</v>
      </c>
      <c r="F425" s="13">
        <v>180000</v>
      </c>
      <c r="G425" s="13" t="s">
        <v>19</v>
      </c>
      <c r="H425" s="13">
        <v>180000</v>
      </c>
      <c r="I425" s="13" t="s">
        <v>29</v>
      </c>
      <c r="J425" s="13">
        <v>0</v>
      </c>
      <c r="K425" s="13" t="s">
        <v>29</v>
      </c>
      <c r="L425" s="19" t="str">
        <f>SUBSTITUTE(SUBSTITUTE(SUBSTITUTE(ds_salaries!L425,"L","Large"),"S","Small"),"M","Medium")</f>
        <v>Medium</v>
      </c>
      <c r="M425" s="14" t="str">
        <f>IF(Table22[[#This Row],[Remote Ratio]]=0,"No remote",IF(Table22[[#This Row],[Remote Ratio]]=50,"Partially remote","Fully Remote"))</f>
        <v>No remote</v>
      </c>
    </row>
    <row r="426" spans="1:13" hidden="1" x14ac:dyDescent="0.25">
      <c r="A426" s="17">
        <v>424</v>
      </c>
      <c r="B426" s="14">
        <v>2022</v>
      </c>
      <c r="C426" s="13" t="str">
        <f>SUBSTITUTE(SUBSTITUTE(SUBSTITUTE(SUBSTITUTE(ds_salaries!C426,"MI","Junior Level/ Mid"),"EN","Entry Level"),"SE","Senior Level/ Intermediate"),"EX","Executive Level/ Director")</f>
        <v>Senior Level/ Intermediate</v>
      </c>
      <c r="D426" s="14" t="str">
        <f>SUBSTITUTE(SUBSTITUTE(SUBSTITUTE(SUBSTITUTE(ds_salaries!D426,"PT","Part Time"),"FT","Full Time"),"CT","Contract"),"FL","Freelance")</f>
        <v>Full Time</v>
      </c>
      <c r="E426" s="14" t="s">
        <v>13</v>
      </c>
      <c r="F426" s="14">
        <v>80000</v>
      </c>
      <c r="G426" s="14" t="s">
        <v>19</v>
      </c>
      <c r="H426" s="14">
        <v>80000</v>
      </c>
      <c r="I426" s="14" t="s">
        <v>29</v>
      </c>
      <c r="J426" s="14">
        <v>0</v>
      </c>
      <c r="K426" s="14" t="s">
        <v>29</v>
      </c>
      <c r="L426" s="19" t="str">
        <f>SUBSTITUTE(SUBSTITUTE(SUBSTITUTE(ds_salaries!L426,"L","Large"),"S","Small"),"M","Medium")</f>
        <v>Medium</v>
      </c>
      <c r="M426" s="14" t="str">
        <f>IF(Table22[[#This Row],[Remote Ratio]]=0,"No remote",IF(Table22[[#This Row],[Remote Ratio]]=50,"Partially remote","Fully Remote"))</f>
        <v>No remote</v>
      </c>
    </row>
    <row r="427" spans="1:13" hidden="1" x14ac:dyDescent="0.25">
      <c r="A427" s="18">
        <v>425</v>
      </c>
      <c r="B427" s="13">
        <v>2022</v>
      </c>
      <c r="C427" s="13" t="str">
        <f>SUBSTITUTE(SUBSTITUTE(SUBSTITUTE(SUBSTITUTE(ds_salaries!C427,"MI","Junior Level/ Mid"),"EN","Entry Level"),"SE","Senior Level/ Intermediate"),"EX","Executive Level/ Director")</f>
        <v>Junior Level/ Mid</v>
      </c>
      <c r="D427" s="14" t="str">
        <f>SUBSTITUTE(SUBSTITUTE(SUBSTITUTE(SUBSTITUTE(ds_salaries!D427,"PT","Part Time"),"FT","Full Time"),"CT","Contract"),"FL","Freelance")</f>
        <v>Full Time</v>
      </c>
      <c r="E427" s="13" t="s">
        <v>43</v>
      </c>
      <c r="F427" s="13">
        <v>82900</v>
      </c>
      <c r="G427" s="13" t="s">
        <v>19</v>
      </c>
      <c r="H427" s="13">
        <v>82900</v>
      </c>
      <c r="I427" s="13" t="s">
        <v>29</v>
      </c>
      <c r="J427" s="13">
        <v>0</v>
      </c>
      <c r="K427" s="13" t="s">
        <v>29</v>
      </c>
      <c r="L427" s="19" t="str">
        <f>SUBSTITUTE(SUBSTITUTE(SUBSTITUTE(ds_salaries!L427,"L","Large"),"S","Small"),"M","Medium")</f>
        <v>Medium</v>
      </c>
      <c r="M427" s="14" t="str">
        <f>IF(Table22[[#This Row],[Remote Ratio]]=0,"No remote",IF(Table22[[#This Row],[Remote Ratio]]=50,"Partially remote","Fully Remote"))</f>
        <v>No remote</v>
      </c>
    </row>
    <row r="428" spans="1:13" hidden="1" x14ac:dyDescent="0.25">
      <c r="A428" s="17">
        <v>426</v>
      </c>
      <c r="B428" s="14">
        <v>2022</v>
      </c>
      <c r="C428" s="13" t="str">
        <f>SUBSTITUTE(SUBSTITUTE(SUBSTITUTE(SUBSTITUTE(ds_salaries!C428,"MI","Junior Level/ Mid"),"EN","Entry Level"),"SE","Senior Level/ Intermediate"),"EX","Executive Level/ Director")</f>
        <v>Senior Level/ Intermediate</v>
      </c>
      <c r="D428" s="14" t="str">
        <f>SUBSTITUTE(SUBSTITUTE(SUBSTITUTE(SUBSTITUTE(ds_salaries!D428,"PT","Part Time"),"FT","Full Time"),"CT","Contract"),"FL","Freelance")</f>
        <v>Full Time</v>
      </c>
      <c r="E428" s="14" t="s">
        <v>43</v>
      </c>
      <c r="F428" s="14">
        <v>100800</v>
      </c>
      <c r="G428" s="14" t="s">
        <v>19</v>
      </c>
      <c r="H428" s="14">
        <v>100800</v>
      </c>
      <c r="I428" s="14" t="s">
        <v>29</v>
      </c>
      <c r="J428" s="14">
        <v>100</v>
      </c>
      <c r="K428" s="14" t="s">
        <v>29</v>
      </c>
      <c r="L428" s="19" t="str">
        <f>SUBSTITUTE(SUBSTITUTE(SUBSTITUTE(ds_salaries!L428,"L","Large"),"S","Small"),"M","Medium")</f>
        <v>Large</v>
      </c>
      <c r="M428" s="14" t="str">
        <f>IF(Table22[[#This Row],[Remote Ratio]]=0,"No remote",IF(Table22[[#This Row],[Remote Ratio]]=50,"Partially remote","Fully Remote"))</f>
        <v>Fully Remote</v>
      </c>
    </row>
    <row r="429" spans="1:13" hidden="1" x14ac:dyDescent="0.25">
      <c r="A429" s="18">
        <v>427</v>
      </c>
      <c r="B429" s="13">
        <v>2022</v>
      </c>
      <c r="C429" s="13" t="str">
        <f>SUBSTITUTE(SUBSTITUTE(SUBSTITUTE(SUBSTITUTE(ds_salaries!C429,"MI","Junior Level/ Mid"),"EN","Entry Level"),"SE","Senior Level/ Intermediate"),"EX","Executive Level/ Director")</f>
        <v>Junior Level/ Mid</v>
      </c>
      <c r="D429" s="14" t="str">
        <f>SUBSTITUTE(SUBSTITUTE(SUBSTITUTE(SUBSTITUTE(ds_salaries!D429,"PT","Part Time"),"FT","Full Time"),"CT","Contract"),"FL","Freelance")</f>
        <v>Full Time</v>
      </c>
      <c r="E429" s="13" t="s">
        <v>43</v>
      </c>
      <c r="F429" s="13">
        <v>45000</v>
      </c>
      <c r="G429" s="13" t="s">
        <v>14</v>
      </c>
      <c r="H429" s="13">
        <v>49461</v>
      </c>
      <c r="I429" s="13" t="s">
        <v>67</v>
      </c>
      <c r="J429" s="13">
        <v>100</v>
      </c>
      <c r="K429" s="13" t="s">
        <v>67</v>
      </c>
      <c r="L429" s="19" t="str">
        <f>SUBSTITUTE(SUBSTITUTE(SUBSTITUTE(ds_salaries!L429,"L","Large"),"S","Small"),"M","Medium")</f>
        <v>Medium</v>
      </c>
      <c r="M429" s="14" t="str">
        <f>IF(Table22[[#This Row],[Remote Ratio]]=0,"No remote",IF(Table22[[#This Row],[Remote Ratio]]=50,"Partially remote","Fully Remote"))</f>
        <v>Fully Remote</v>
      </c>
    </row>
    <row r="430" spans="1:13" hidden="1" x14ac:dyDescent="0.25">
      <c r="A430" s="17">
        <v>428</v>
      </c>
      <c r="B430" s="14">
        <v>2022</v>
      </c>
      <c r="C430" s="13" t="str">
        <f>SUBSTITUTE(SUBSTITUTE(SUBSTITUTE(SUBSTITUTE(ds_salaries!C430,"MI","Junior Level/ Mid"),"EN","Entry Level"),"SE","Senior Level/ Intermediate"),"EX","Executive Level/ Director")</f>
        <v>Senior Level/ Intermediate</v>
      </c>
      <c r="D430" s="14" t="str">
        <f>SUBSTITUTE(SUBSTITUTE(SUBSTITUTE(SUBSTITUTE(ds_salaries!D430,"PT","Part Time"),"FT","Full Time"),"CT","Contract"),"FL","Freelance")</f>
        <v>Full Time</v>
      </c>
      <c r="E430" s="14" t="s">
        <v>13</v>
      </c>
      <c r="F430" s="14">
        <v>140400</v>
      </c>
      <c r="G430" s="14" t="s">
        <v>19</v>
      </c>
      <c r="H430" s="14">
        <v>140400</v>
      </c>
      <c r="I430" s="14" t="s">
        <v>29</v>
      </c>
      <c r="J430" s="14">
        <v>0</v>
      </c>
      <c r="K430" s="14" t="s">
        <v>29</v>
      </c>
      <c r="L430" s="19" t="str">
        <f>SUBSTITUTE(SUBSTITUTE(SUBSTITUTE(ds_salaries!L430,"L","Large"),"S","Small"),"M","Medium")</f>
        <v>Large</v>
      </c>
      <c r="M430" s="14" t="str">
        <f>IF(Table22[[#This Row],[Remote Ratio]]=0,"No remote",IF(Table22[[#This Row],[Remote Ratio]]=50,"Partially remote","Fully Remote"))</f>
        <v>No remote</v>
      </c>
    </row>
    <row r="431" spans="1:13" hidden="1" x14ac:dyDescent="0.25">
      <c r="A431" s="18">
        <v>429</v>
      </c>
      <c r="B431" s="13">
        <v>2022</v>
      </c>
      <c r="C431" s="13" t="str">
        <f>SUBSTITUTE(SUBSTITUTE(SUBSTITUTE(SUBSTITUTE(ds_salaries!C431,"MI","Junior Level/ Mid"),"EN","Entry Level"),"SE","Senior Level/ Intermediate"),"EX","Executive Level/ Director")</f>
        <v>Junior Level/ Mid</v>
      </c>
      <c r="D431" s="14" t="str">
        <f>SUBSTITUTE(SUBSTITUTE(SUBSTITUTE(SUBSTITUTE(ds_salaries!D431,"PT","Part Time"),"FT","Full Time"),"CT","Contract"),"FL","Freelance")</f>
        <v>Full Time</v>
      </c>
      <c r="E431" s="13" t="s">
        <v>31</v>
      </c>
      <c r="F431" s="13">
        <v>30000</v>
      </c>
      <c r="G431" s="13" t="s">
        <v>23</v>
      </c>
      <c r="H431" s="13">
        <v>39263</v>
      </c>
      <c r="I431" s="13" t="s">
        <v>24</v>
      </c>
      <c r="J431" s="13">
        <v>100</v>
      </c>
      <c r="K431" s="13" t="s">
        <v>24</v>
      </c>
      <c r="L431" s="19" t="str">
        <f>SUBSTITUTE(SUBSTITUTE(SUBSTITUTE(ds_salaries!L431,"L","Large"),"S","Small"),"M","Medium")</f>
        <v>Medium</v>
      </c>
      <c r="M431" s="14" t="str">
        <f>IF(Table22[[#This Row],[Remote Ratio]]=0,"No remote",IF(Table22[[#This Row],[Remote Ratio]]=50,"Partially remote","Fully Remote"))</f>
        <v>Fully Remote</v>
      </c>
    </row>
    <row r="432" spans="1:13" hidden="1" x14ac:dyDescent="0.25">
      <c r="A432" s="17">
        <v>430</v>
      </c>
      <c r="B432" s="14">
        <v>2022</v>
      </c>
      <c r="C432" s="13" t="str">
        <f>SUBSTITUTE(SUBSTITUTE(SUBSTITUTE(SUBSTITUTE(ds_salaries!C432,"MI","Junior Level/ Mid"),"EN","Entry Level"),"SE","Senior Level/ Intermediate"),"EX","Executive Level/ Director")</f>
        <v>Junior Level/ Mid</v>
      </c>
      <c r="D432" s="14" t="str">
        <f>SUBSTITUTE(SUBSTITUTE(SUBSTITUTE(SUBSTITUTE(ds_salaries!D432,"PT","Part Time"),"FT","Full Time"),"CT","Contract"),"FL","Freelance")</f>
        <v>Full Time</v>
      </c>
      <c r="E432" s="14" t="s">
        <v>31</v>
      </c>
      <c r="F432" s="14">
        <v>40000</v>
      </c>
      <c r="G432" s="14" t="s">
        <v>14</v>
      </c>
      <c r="H432" s="14">
        <v>43966</v>
      </c>
      <c r="I432" s="14" t="s">
        <v>67</v>
      </c>
      <c r="J432" s="14">
        <v>100</v>
      </c>
      <c r="K432" s="14" t="s">
        <v>67</v>
      </c>
      <c r="L432" s="19" t="str">
        <f>SUBSTITUTE(SUBSTITUTE(SUBSTITUTE(ds_salaries!L432,"L","Large"),"S","Small"),"M","Medium")</f>
        <v>Medium</v>
      </c>
      <c r="M432" s="14" t="str">
        <f>IF(Table22[[#This Row],[Remote Ratio]]=0,"No remote",IF(Table22[[#This Row],[Remote Ratio]]=50,"Partially remote","Fully Remote"))</f>
        <v>Fully Remote</v>
      </c>
    </row>
    <row r="433" spans="1:13" hidden="1" x14ac:dyDescent="0.25">
      <c r="A433" s="18">
        <v>431</v>
      </c>
      <c r="B433" s="13">
        <v>2022</v>
      </c>
      <c r="C433" s="13" t="str">
        <f>SUBSTITUTE(SUBSTITUTE(SUBSTITUTE(SUBSTITUTE(ds_salaries!C433,"MI","Junior Level/ Mid"),"EN","Entry Level"),"SE","Senior Level/ Intermediate"),"EX","Executive Level/ Director")</f>
        <v>Junior Level/ Mid</v>
      </c>
      <c r="D433" s="14" t="str">
        <f>SUBSTITUTE(SUBSTITUTE(SUBSTITUTE(SUBSTITUTE(ds_salaries!D433,"PT","Part Time"),"FT","Full Time"),"CT","Contract"),"FL","Freelance")</f>
        <v>Full Time</v>
      </c>
      <c r="E433" s="13" t="s">
        <v>31</v>
      </c>
      <c r="F433" s="13">
        <v>30000</v>
      </c>
      <c r="G433" s="13" t="s">
        <v>14</v>
      </c>
      <c r="H433" s="13">
        <v>32974</v>
      </c>
      <c r="I433" s="13" t="s">
        <v>67</v>
      </c>
      <c r="J433" s="13">
        <v>100</v>
      </c>
      <c r="K433" s="13" t="s">
        <v>67</v>
      </c>
      <c r="L433" s="19" t="str">
        <f>SUBSTITUTE(SUBSTITUTE(SUBSTITUTE(ds_salaries!L433,"L","Large"),"S","Small"),"M","Medium")</f>
        <v>Medium</v>
      </c>
      <c r="M433" s="14" t="str">
        <f>IF(Table22[[#This Row],[Remote Ratio]]=0,"No remote",IF(Table22[[#This Row],[Remote Ratio]]=50,"Partially remote","Fully Remote"))</f>
        <v>Fully Remote</v>
      </c>
    </row>
    <row r="434" spans="1:13" hidden="1" x14ac:dyDescent="0.25">
      <c r="A434" s="17">
        <v>432</v>
      </c>
      <c r="B434" s="14">
        <v>2022</v>
      </c>
      <c r="C434" s="13" t="str">
        <f>SUBSTITUTE(SUBSTITUTE(SUBSTITUTE(SUBSTITUTE(ds_salaries!C434,"MI","Junior Level/ Mid"),"EN","Entry Level"),"SE","Senior Level/ Intermediate"),"EX","Executive Level/ Director")</f>
        <v>Junior Level/ Mid</v>
      </c>
      <c r="D434" s="14" t="str">
        <f>SUBSTITUTE(SUBSTITUTE(SUBSTITUTE(SUBSTITUTE(ds_salaries!D434,"PT","Part Time"),"FT","Full Time"),"CT","Contract"),"FL","Freelance")</f>
        <v>Full Time</v>
      </c>
      <c r="E434" s="14" t="s">
        <v>43</v>
      </c>
      <c r="F434" s="14">
        <v>80000</v>
      </c>
      <c r="G434" s="14" t="s">
        <v>14</v>
      </c>
      <c r="H434" s="14">
        <v>87932</v>
      </c>
      <c r="I434" s="14" t="s">
        <v>67</v>
      </c>
      <c r="J434" s="14">
        <v>100</v>
      </c>
      <c r="K434" s="14" t="s">
        <v>67</v>
      </c>
      <c r="L434" s="19" t="str">
        <f>SUBSTITUTE(SUBSTITUTE(SUBSTITUTE(ds_salaries!L434,"L","Large"),"S","Small"),"M","Medium")</f>
        <v>Medium</v>
      </c>
      <c r="M434" s="14" t="str">
        <f>IF(Table22[[#This Row],[Remote Ratio]]=0,"No remote",IF(Table22[[#This Row],[Remote Ratio]]=50,"Partially remote","Fully Remote"))</f>
        <v>Fully Remote</v>
      </c>
    </row>
    <row r="435" spans="1:13" hidden="1" x14ac:dyDescent="0.25">
      <c r="A435" s="18">
        <v>433</v>
      </c>
      <c r="B435" s="13">
        <v>2022</v>
      </c>
      <c r="C435" s="13" t="str">
        <f>SUBSTITUTE(SUBSTITUTE(SUBSTITUTE(SUBSTITUTE(ds_salaries!C435,"MI","Junior Level/ Mid"),"EN","Entry Level"),"SE","Senior Level/ Intermediate"),"EX","Executive Level/ Director")</f>
        <v>Junior Level/ Mid</v>
      </c>
      <c r="D435" s="14" t="str">
        <f>SUBSTITUTE(SUBSTITUTE(SUBSTITUTE(SUBSTITUTE(ds_salaries!D435,"PT","Part Time"),"FT","Full Time"),"CT","Contract"),"FL","Freelance")</f>
        <v>Full Time</v>
      </c>
      <c r="E435" s="13" t="s">
        <v>43</v>
      </c>
      <c r="F435" s="13">
        <v>70000</v>
      </c>
      <c r="G435" s="13" t="s">
        <v>14</v>
      </c>
      <c r="H435" s="13">
        <v>76940</v>
      </c>
      <c r="I435" s="13" t="s">
        <v>67</v>
      </c>
      <c r="J435" s="13">
        <v>100</v>
      </c>
      <c r="K435" s="13" t="s">
        <v>67</v>
      </c>
      <c r="L435" s="19" t="str">
        <f>SUBSTITUTE(SUBSTITUTE(SUBSTITUTE(ds_salaries!L435,"L","Large"),"S","Small"),"M","Medium")</f>
        <v>Medium</v>
      </c>
      <c r="M435" s="14" t="str">
        <f>IF(Table22[[#This Row],[Remote Ratio]]=0,"No remote",IF(Table22[[#This Row],[Remote Ratio]]=50,"Partially remote","Fully Remote"))</f>
        <v>Fully Remote</v>
      </c>
    </row>
    <row r="436" spans="1:13" hidden="1" x14ac:dyDescent="0.25">
      <c r="A436" s="17">
        <v>434</v>
      </c>
      <c r="B436" s="14">
        <v>2022</v>
      </c>
      <c r="C436" s="13" t="str">
        <f>SUBSTITUTE(SUBSTITUTE(SUBSTITUTE(SUBSTITUTE(ds_salaries!C436,"MI","Junior Level/ Mid"),"EN","Entry Level"),"SE","Senior Level/ Intermediate"),"EX","Executive Level/ Director")</f>
        <v>Junior Level/ Mid</v>
      </c>
      <c r="D436" s="14" t="str">
        <f>SUBSTITUTE(SUBSTITUTE(SUBSTITUTE(SUBSTITUTE(ds_salaries!D436,"PT","Part Time"),"FT","Full Time"),"CT","Contract"),"FL","Freelance")</f>
        <v>Full Time</v>
      </c>
      <c r="E436" s="14" t="s">
        <v>43</v>
      </c>
      <c r="F436" s="14">
        <v>80000</v>
      </c>
      <c r="G436" s="14" t="s">
        <v>23</v>
      </c>
      <c r="H436" s="14">
        <v>104702</v>
      </c>
      <c r="I436" s="14" t="s">
        <v>24</v>
      </c>
      <c r="J436" s="14">
        <v>100</v>
      </c>
      <c r="K436" s="14" t="s">
        <v>24</v>
      </c>
      <c r="L436" s="19" t="str">
        <f>SUBSTITUTE(SUBSTITUTE(SUBSTITUTE(ds_salaries!L436,"L","Large"),"S","Small"),"M","Medium")</f>
        <v>Medium</v>
      </c>
      <c r="M436" s="14" t="str">
        <f>IF(Table22[[#This Row],[Remote Ratio]]=0,"No remote",IF(Table22[[#This Row],[Remote Ratio]]=50,"Partially remote","Fully Remote"))</f>
        <v>Fully Remote</v>
      </c>
    </row>
    <row r="437" spans="1:13" hidden="1" x14ac:dyDescent="0.25">
      <c r="A437" s="18">
        <v>435</v>
      </c>
      <c r="B437" s="13">
        <v>2022</v>
      </c>
      <c r="C437" s="13" t="str">
        <f>SUBSTITUTE(SUBSTITUTE(SUBSTITUTE(SUBSTITUTE(ds_salaries!C437,"MI","Junior Level/ Mid"),"EN","Entry Level"),"SE","Senior Level/ Intermediate"),"EX","Executive Level/ Director")</f>
        <v>Junior Level/ Mid</v>
      </c>
      <c r="D437" s="14" t="str">
        <f>SUBSTITUTE(SUBSTITUTE(SUBSTITUTE(SUBSTITUTE(ds_salaries!D437,"PT","Part Time"),"FT","Full Time"),"CT","Contract"),"FL","Freelance")</f>
        <v>Full Time</v>
      </c>
      <c r="E437" s="13" t="s">
        <v>43</v>
      </c>
      <c r="F437" s="13">
        <v>70000</v>
      </c>
      <c r="G437" s="13" t="s">
        <v>23</v>
      </c>
      <c r="H437" s="13">
        <v>91614</v>
      </c>
      <c r="I437" s="13" t="s">
        <v>24</v>
      </c>
      <c r="J437" s="13">
        <v>100</v>
      </c>
      <c r="K437" s="13" t="s">
        <v>24</v>
      </c>
      <c r="L437" s="19" t="str">
        <f>SUBSTITUTE(SUBSTITUTE(SUBSTITUTE(ds_salaries!L437,"L","Large"),"S","Small"),"M","Medium")</f>
        <v>Medium</v>
      </c>
      <c r="M437" s="14" t="str">
        <f>IF(Table22[[#This Row],[Remote Ratio]]=0,"No remote",IF(Table22[[#This Row],[Remote Ratio]]=50,"Partially remote","Fully Remote"))</f>
        <v>Fully Remote</v>
      </c>
    </row>
    <row r="438" spans="1:13" hidden="1" x14ac:dyDescent="0.25">
      <c r="A438" s="17">
        <v>436</v>
      </c>
      <c r="B438" s="14">
        <v>2022</v>
      </c>
      <c r="C438" s="13" t="str">
        <f>SUBSTITUTE(SUBSTITUTE(SUBSTITUTE(SUBSTITUTE(ds_salaries!C438,"MI","Junior Level/ Mid"),"EN","Entry Level"),"SE","Senior Level/ Intermediate"),"EX","Executive Level/ Director")</f>
        <v>Junior Level/ Mid</v>
      </c>
      <c r="D438" s="14" t="str">
        <f>SUBSTITUTE(SUBSTITUTE(SUBSTITUTE(SUBSTITUTE(ds_salaries!D438,"PT","Part Time"),"FT","Full Time"),"CT","Contract"),"FL","Freelance")</f>
        <v>Full Time</v>
      </c>
      <c r="E438" s="14" t="s">
        <v>43</v>
      </c>
      <c r="F438" s="14">
        <v>60000</v>
      </c>
      <c r="G438" s="14" t="s">
        <v>14</v>
      </c>
      <c r="H438" s="14">
        <v>65949</v>
      </c>
      <c r="I438" s="14" t="s">
        <v>67</v>
      </c>
      <c r="J438" s="14">
        <v>100</v>
      </c>
      <c r="K438" s="14" t="s">
        <v>67</v>
      </c>
      <c r="L438" s="19" t="str">
        <f>SUBSTITUTE(SUBSTITUTE(SUBSTITUTE(ds_salaries!L438,"L","Large"),"S","Small"),"M","Medium")</f>
        <v>Medium</v>
      </c>
      <c r="M438" s="14" t="str">
        <f>IF(Table22[[#This Row],[Remote Ratio]]=0,"No remote",IF(Table22[[#This Row],[Remote Ratio]]=50,"Partially remote","Fully Remote"))</f>
        <v>Fully Remote</v>
      </c>
    </row>
    <row r="439" spans="1:13" hidden="1" x14ac:dyDescent="0.25">
      <c r="A439" s="18">
        <v>437</v>
      </c>
      <c r="B439" s="13">
        <v>2022</v>
      </c>
      <c r="C439" s="13" t="str">
        <f>SUBSTITUTE(SUBSTITUTE(SUBSTITUTE(SUBSTITUTE(ds_salaries!C439,"MI","Junior Level/ Mid"),"EN","Entry Level"),"SE","Senior Level/ Intermediate"),"EX","Executive Level/ Director")</f>
        <v>Junior Level/ Mid</v>
      </c>
      <c r="D439" s="14" t="str">
        <f>SUBSTITUTE(SUBSTITUTE(SUBSTITUTE(SUBSTITUTE(ds_salaries!D439,"PT","Part Time"),"FT","Full Time"),"CT","Contract"),"FL","Freelance")</f>
        <v>Full Time</v>
      </c>
      <c r="E439" s="13" t="s">
        <v>43</v>
      </c>
      <c r="F439" s="13">
        <v>80000</v>
      </c>
      <c r="G439" s="13" t="s">
        <v>14</v>
      </c>
      <c r="H439" s="13">
        <v>87932</v>
      </c>
      <c r="I439" s="13" t="s">
        <v>50</v>
      </c>
      <c r="J439" s="13">
        <v>100</v>
      </c>
      <c r="K439" s="13" t="s">
        <v>50</v>
      </c>
      <c r="L439" s="19" t="str">
        <f>SUBSTITUTE(SUBSTITUTE(SUBSTITUTE(ds_salaries!L439,"L","Large"),"S","Small"),"M","Medium")</f>
        <v>Medium</v>
      </c>
      <c r="M439" s="14" t="str">
        <f>IF(Table22[[#This Row],[Remote Ratio]]=0,"No remote",IF(Table22[[#This Row],[Remote Ratio]]=50,"Partially remote","Fully Remote"))</f>
        <v>Fully Remote</v>
      </c>
    </row>
    <row r="440" spans="1:13" hidden="1" x14ac:dyDescent="0.25">
      <c r="A440" s="17">
        <v>438</v>
      </c>
      <c r="B440" s="14">
        <v>2022</v>
      </c>
      <c r="C440" s="13" t="str">
        <f>SUBSTITUTE(SUBSTITUTE(SUBSTITUTE(SUBSTITUTE(ds_salaries!C440,"MI","Junior Level/ Mid"),"EN","Entry Level"),"SE","Senior Level/ Intermediate"),"EX","Executive Level/ Director")</f>
        <v>Senior Level/ Intermediate</v>
      </c>
      <c r="D440" s="14" t="str">
        <f>SUBSTITUTE(SUBSTITUTE(SUBSTITUTE(SUBSTITUTE(ds_salaries!D440,"PT","Part Time"),"FT","Full Time"),"CT","Contract"),"FL","Freelance")</f>
        <v>Full Time</v>
      </c>
      <c r="E440" s="14" t="s">
        <v>28</v>
      </c>
      <c r="F440" s="14">
        <v>189650</v>
      </c>
      <c r="G440" s="14" t="s">
        <v>19</v>
      </c>
      <c r="H440" s="14">
        <v>189650</v>
      </c>
      <c r="I440" s="14" t="s">
        <v>29</v>
      </c>
      <c r="J440" s="14">
        <v>0</v>
      </c>
      <c r="K440" s="14" t="s">
        <v>29</v>
      </c>
      <c r="L440" s="19" t="str">
        <f>SUBSTITUTE(SUBSTITUTE(SUBSTITUTE(ds_salaries!L440,"L","Large"),"S","Small"),"M","Medium")</f>
        <v>Medium</v>
      </c>
      <c r="M440" s="14" t="str">
        <f>IF(Table22[[#This Row],[Remote Ratio]]=0,"No remote",IF(Table22[[#This Row],[Remote Ratio]]=50,"Partially remote","Fully Remote"))</f>
        <v>No remote</v>
      </c>
    </row>
    <row r="441" spans="1:13" hidden="1" x14ac:dyDescent="0.25">
      <c r="A441" s="18">
        <v>439</v>
      </c>
      <c r="B441" s="13">
        <v>2022</v>
      </c>
      <c r="C441" s="13" t="str">
        <f>SUBSTITUTE(SUBSTITUTE(SUBSTITUTE(SUBSTITUTE(ds_salaries!C441,"MI","Junior Level/ Mid"),"EN","Entry Level"),"SE","Senior Level/ Intermediate"),"EX","Executive Level/ Director")</f>
        <v>Senior Level/ Intermediate</v>
      </c>
      <c r="D441" s="14" t="str">
        <f>SUBSTITUTE(SUBSTITUTE(SUBSTITUTE(SUBSTITUTE(ds_salaries!D441,"PT","Part Time"),"FT","Full Time"),"CT","Contract"),"FL","Freelance")</f>
        <v>Full Time</v>
      </c>
      <c r="E441" s="13" t="s">
        <v>28</v>
      </c>
      <c r="F441" s="13">
        <v>164996</v>
      </c>
      <c r="G441" s="13" t="s">
        <v>19</v>
      </c>
      <c r="H441" s="13">
        <v>164996</v>
      </c>
      <c r="I441" s="13" t="s">
        <v>29</v>
      </c>
      <c r="J441" s="13">
        <v>0</v>
      </c>
      <c r="K441" s="13" t="s">
        <v>29</v>
      </c>
      <c r="L441" s="19" t="str">
        <f>SUBSTITUTE(SUBSTITUTE(SUBSTITUTE(ds_salaries!L441,"L","Large"),"S","Small"),"M","Medium")</f>
        <v>Medium</v>
      </c>
      <c r="M441" s="14" t="str">
        <f>IF(Table22[[#This Row],[Remote Ratio]]=0,"No remote",IF(Table22[[#This Row],[Remote Ratio]]=50,"Partially remote","Fully Remote"))</f>
        <v>No remote</v>
      </c>
    </row>
    <row r="442" spans="1:13" hidden="1" x14ac:dyDescent="0.25">
      <c r="A442" s="17">
        <v>440</v>
      </c>
      <c r="B442" s="14">
        <v>2022</v>
      </c>
      <c r="C442" s="13" t="str">
        <f>SUBSTITUTE(SUBSTITUTE(SUBSTITUTE(SUBSTITUTE(ds_salaries!C442,"MI","Junior Level/ Mid"),"EN","Entry Level"),"SE","Senior Level/ Intermediate"),"EX","Executive Level/ Director")</f>
        <v>Junior Level/ Mid</v>
      </c>
      <c r="D442" s="14" t="str">
        <f>SUBSTITUTE(SUBSTITUTE(SUBSTITUTE(SUBSTITUTE(ds_salaries!D442,"PT","Part Time"),"FT","Full Time"),"CT","Contract"),"FL","Freelance")</f>
        <v>Full Time</v>
      </c>
      <c r="E442" s="14" t="s">
        <v>31</v>
      </c>
      <c r="F442" s="14">
        <v>40000</v>
      </c>
      <c r="G442" s="14" t="s">
        <v>14</v>
      </c>
      <c r="H442" s="14">
        <v>43966</v>
      </c>
      <c r="I442" s="14" t="s">
        <v>50</v>
      </c>
      <c r="J442" s="14">
        <v>100</v>
      </c>
      <c r="K442" s="14" t="s">
        <v>50</v>
      </c>
      <c r="L442" s="19" t="str">
        <f>SUBSTITUTE(SUBSTITUTE(SUBSTITUTE(ds_salaries!L442,"L","Large"),"S","Small"),"M","Medium")</f>
        <v>Medium</v>
      </c>
      <c r="M442" s="14" t="str">
        <f>IF(Table22[[#This Row],[Remote Ratio]]=0,"No remote",IF(Table22[[#This Row],[Remote Ratio]]=50,"Partially remote","Fully Remote"))</f>
        <v>Fully Remote</v>
      </c>
    </row>
    <row r="443" spans="1:13" hidden="1" x14ac:dyDescent="0.25">
      <c r="A443" s="18">
        <v>441</v>
      </c>
      <c r="B443" s="13">
        <v>2022</v>
      </c>
      <c r="C443" s="13" t="str">
        <f>SUBSTITUTE(SUBSTITUTE(SUBSTITUTE(SUBSTITUTE(ds_salaries!C443,"MI","Junior Level/ Mid"),"EN","Entry Level"),"SE","Senior Level/ Intermediate"),"EX","Executive Level/ Director")</f>
        <v>Junior Level/ Mid</v>
      </c>
      <c r="D443" s="14" t="str">
        <f>SUBSTITUTE(SUBSTITUTE(SUBSTITUTE(SUBSTITUTE(ds_salaries!D443,"PT","Part Time"),"FT","Full Time"),"CT","Contract"),"FL","Freelance")</f>
        <v>Full Time</v>
      </c>
      <c r="E443" s="13" t="s">
        <v>31</v>
      </c>
      <c r="F443" s="13">
        <v>30000</v>
      </c>
      <c r="G443" s="13" t="s">
        <v>14</v>
      </c>
      <c r="H443" s="13">
        <v>32974</v>
      </c>
      <c r="I443" s="13" t="s">
        <v>50</v>
      </c>
      <c r="J443" s="13">
        <v>100</v>
      </c>
      <c r="K443" s="13" t="s">
        <v>50</v>
      </c>
      <c r="L443" s="19" t="str">
        <f>SUBSTITUTE(SUBSTITUTE(SUBSTITUTE(ds_salaries!L443,"L","Large"),"S","Small"),"M","Medium")</f>
        <v>Medium</v>
      </c>
      <c r="M443" s="14" t="str">
        <f>IF(Table22[[#This Row],[Remote Ratio]]=0,"No remote",IF(Table22[[#This Row],[Remote Ratio]]=50,"Partially remote","Fully Remote"))</f>
        <v>Fully Remote</v>
      </c>
    </row>
    <row r="444" spans="1:13" hidden="1" x14ac:dyDescent="0.25">
      <c r="A444" s="17">
        <v>442</v>
      </c>
      <c r="B444" s="14">
        <v>2022</v>
      </c>
      <c r="C444" s="13" t="str">
        <f>SUBSTITUTE(SUBSTITUTE(SUBSTITUTE(SUBSTITUTE(ds_salaries!C444,"MI","Junior Level/ Mid"),"EN","Entry Level"),"SE","Senior Level/ Intermediate"),"EX","Executive Level/ Director")</f>
        <v>Junior Level/ Mid</v>
      </c>
      <c r="D444" s="14" t="str">
        <f>SUBSTITUTE(SUBSTITUTE(SUBSTITUTE(SUBSTITUTE(ds_salaries!D444,"PT","Part Time"),"FT","Full Time"),"CT","Contract"),"FL","Freelance")</f>
        <v>Full Time</v>
      </c>
      <c r="E444" s="14" t="s">
        <v>43</v>
      </c>
      <c r="F444" s="14">
        <v>75000</v>
      </c>
      <c r="G444" s="14" t="s">
        <v>23</v>
      </c>
      <c r="H444" s="14">
        <v>98158</v>
      </c>
      <c r="I444" s="14" t="s">
        <v>24</v>
      </c>
      <c r="J444" s="14">
        <v>100</v>
      </c>
      <c r="K444" s="14" t="s">
        <v>24</v>
      </c>
      <c r="L444" s="19" t="str">
        <f>SUBSTITUTE(SUBSTITUTE(SUBSTITUTE(ds_salaries!L444,"L","Large"),"S","Small"),"M","Medium")</f>
        <v>Medium</v>
      </c>
      <c r="M444" s="14" t="str">
        <f>IF(Table22[[#This Row],[Remote Ratio]]=0,"No remote",IF(Table22[[#This Row],[Remote Ratio]]=50,"Partially remote","Fully Remote"))</f>
        <v>Fully Remote</v>
      </c>
    </row>
    <row r="445" spans="1:13" hidden="1" x14ac:dyDescent="0.25">
      <c r="A445" s="18">
        <v>443</v>
      </c>
      <c r="B445" s="13">
        <v>2022</v>
      </c>
      <c r="C445" s="13" t="str">
        <f>SUBSTITUTE(SUBSTITUTE(SUBSTITUTE(SUBSTITUTE(ds_salaries!C445,"MI","Junior Level/ Mid"),"EN","Entry Level"),"SE","Senior Level/ Intermediate"),"EX","Executive Level/ Director")</f>
        <v>Junior Level/ Mid</v>
      </c>
      <c r="D445" s="14" t="str">
        <f>SUBSTITUTE(SUBSTITUTE(SUBSTITUTE(SUBSTITUTE(ds_salaries!D445,"PT","Part Time"),"FT","Full Time"),"CT","Contract"),"FL","Freelance")</f>
        <v>Full Time</v>
      </c>
      <c r="E445" s="13" t="s">
        <v>43</v>
      </c>
      <c r="F445" s="13">
        <v>60000</v>
      </c>
      <c r="G445" s="13" t="s">
        <v>23</v>
      </c>
      <c r="H445" s="13">
        <v>78526</v>
      </c>
      <c r="I445" s="13" t="s">
        <v>24</v>
      </c>
      <c r="J445" s="13">
        <v>100</v>
      </c>
      <c r="K445" s="13" t="s">
        <v>24</v>
      </c>
      <c r="L445" s="19" t="str">
        <f>SUBSTITUTE(SUBSTITUTE(SUBSTITUTE(ds_salaries!L445,"L","Large"),"S","Small"),"M","Medium")</f>
        <v>Medium</v>
      </c>
      <c r="M445" s="14" t="str">
        <f>IF(Table22[[#This Row],[Remote Ratio]]=0,"No remote",IF(Table22[[#This Row],[Remote Ratio]]=50,"Partially remote","Fully Remote"))</f>
        <v>Fully Remote</v>
      </c>
    </row>
    <row r="446" spans="1:13" hidden="1" x14ac:dyDescent="0.25">
      <c r="A446" s="17">
        <v>444</v>
      </c>
      <c r="B446" s="14">
        <v>2022</v>
      </c>
      <c r="C446" s="13" t="str">
        <f>SUBSTITUTE(SUBSTITUTE(SUBSTITUTE(SUBSTITUTE(ds_salaries!C446,"MI","Junior Level/ Mid"),"EN","Entry Level"),"SE","Senior Level/ Intermediate"),"EX","Executive Level/ Director")</f>
        <v>Senior Level/ Intermediate</v>
      </c>
      <c r="D446" s="14" t="str">
        <f>SUBSTITUTE(SUBSTITUTE(SUBSTITUTE(SUBSTITUTE(ds_salaries!D446,"PT","Part Time"),"FT","Full Time"),"CT","Contract"),"FL","Freelance")</f>
        <v>Full Time</v>
      </c>
      <c r="E446" s="14" t="s">
        <v>13</v>
      </c>
      <c r="F446" s="14">
        <v>215300</v>
      </c>
      <c r="G446" s="14" t="s">
        <v>19</v>
      </c>
      <c r="H446" s="14">
        <v>215300</v>
      </c>
      <c r="I446" s="14" t="s">
        <v>29</v>
      </c>
      <c r="J446" s="14">
        <v>0</v>
      </c>
      <c r="K446" s="14" t="s">
        <v>29</v>
      </c>
      <c r="L446" s="19" t="str">
        <f>SUBSTITUTE(SUBSTITUTE(SUBSTITUTE(ds_salaries!L446,"L","Large"),"S","Small"),"M","Medium")</f>
        <v>Large</v>
      </c>
      <c r="M446" s="14" t="str">
        <f>IF(Table22[[#This Row],[Remote Ratio]]=0,"No remote",IF(Table22[[#This Row],[Remote Ratio]]=50,"Partially remote","Fully Remote"))</f>
        <v>No remote</v>
      </c>
    </row>
    <row r="447" spans="1:13" hidden="1" x14ac:dyDescent="0.25">
      <c r="A447" s="18">
        <v>445</v>
      </c>
      <c r="B447" s="13">
        <v>2022</v>
      </c>
      <c r="C447" s="13" t="str">
        <f>SUBSTITUTE(SUBSTITUTE(SUBSTITUTE(SUBSTITUTE(ds_salaries!C447,"MI","Junior Level/ Mid"),"EN","Entry Level"),"SE","Senior Level/ Intermediate"),"EX","Executive Level/ Director")</f>
        <v>Junior Level/ Mid</v>
      </c>
      <c r="D447" s="14" t="str">
        <f>SUBSTITUTE(SUBSTITUTE(SUBSTITUTE(SUBSTITUTE(ds_salaries!D447,"PT","Part Time"),"FT","Full Time"),"CT","Contract"),"FL","Freelance")</f>
        <v>Full Time</v>
      </c>
      <c r="E447" s="13" t="s">
        <v>43</v>
      </c>
      <c r="F447" s="13">
        <v>70000</v>
      </c>
      <c r="G447" s="13" t="s">
        <v>14</v>
      </c>
      <c r="H447" s="13">
        <v>76940</v>
      </c>
      <c r="I447" s="13" t="s">
        <v>50</v>
      </c>
      <c r="J447" s="13">
        <v>100</v>
      </c>
      <c r="K447" s="13" t="s">
        <v>50</v>
      </c>
      <c r="L447" s="19" t="str">
        <f>SUBSTITUTE(SUBSTITUTE(SUBSTITUTE(ds_salaries!L447,"L","Large"),"S","Small"),"M","Medium")</f>
        <v>Medium</v>
      </c>
      <c r="M447" s="14" t="str">
        <f>IF(Table22[[#This Row],[Remote Ratio]]=0,"No remote",IF(Table22[[#This Row],[Remote Ratio]]=50,"Partially remote","Fully Remote"))</f>
        <v>Fully Remote</v>
      </c>
    </row>
    <row r="448" spans="1:13" hidden="1" x14ac:dyDescent="0.25">
      <c r="A448" s="17">
        <v>446</v>
      </c>
      <c r="B448" s="14">
        <v>2022</v>
      </c>
      <c r="C448" s="13" t="str">
        <f>SUBSTITUTE(SUBSTITUTE(SUBSTITUTE(SUBSTITUTE(ds_salaries!C448,"MI","Junior Level/ Mid"),"EN","Entry Level"),"SE","Senior Level/ Intermediate"),"EX","Executive Level/ Director")</f>
        <v>Senior Level/ Intermediate</v>
      </c>
      <c r="D448" s="14" t="str">
        <f>SUBSTITUTE(SUBSTITUTE(SUBSTITUTE(SUBSTITUTE(ds_salaries!D448,"PT","Part Time"),"FT","Full Time"),"CT","Contract"),"FL","Freelance")</f>
        <v>Full Time</v>
      </c>
      <c r="E448" s="14" t="s">
        <v>43</v>
      </c>
      <c r="F448" s="14">
        <v>209100</v>
      </c>
      <c r="G448" s="14" t="s">
        <v>19</v>
      </c>
      <c r="H448" s="14">
        <v>209100</v>
      </c>
      <c r="I448" s="14" t="s">
        <v>29</v>
      </c>
      <c r="J448" s="14">
        <v>100</v>
      </c>
      <c r="K448" s="14" t="s">
        <v>29</v>
      </c>
      <c r="L448" s="19" t="str">
        <f>SUBSTITUTE(SUBSTITUTE(SUBSTITUTE(ds_salaries!L448,"L","Large"),"S","Small"),"M","Medium")</f>
        <v>Large</v>
      </c>
      <c r="M448" s="14" t="str">
        <f>IF(Table22[[#This Row],[Remote Ratio]]=0,"No remote",IF(Table22[[#This Row],[Remote Ratio]]=50,"Partially remote","Fully Remote"))</f>
        <v>Fully Remote</v>
      </c>
    </row>
    <row r="449" spans="1:13" hidden="1" x14ac:dyDescent="0.25">
      <c r="A449" s="18">
        <v>447</v>
      </c>
      <c r="B449" s="13">
        <v>2022</v>
      </c>
      <c r="C449" s="13" t="str">
        <f>SUBSTITUTE(SUBSTITUTE(SUBSTITUTE(SUBSTITUTE(ds_salaries!C449,"MI","Junior Level/ Mid"),"EN","Entry Level"),"SE","Senior Level/ Intermediate"),"EX","Executive Level/ Director")</f>
        <v>Senior Level/ Intermediate</v>
      </c>
      <c r="D449" s="14" t="str">
        <f>SUBSTITUTE(SUBSTITUTE(SUBSTITUTE(SUBSTITUTE(ds_salaries!D449,"PT","Part Time"),"FT","Full Time"),"CT","Contract"),"FL","Freelance")</f>
        <v>Full Time</v>
      </c>
      <c r="E449" s="13" t="s">
        <v>43</v>
      </c>
      <c r="F449" s="13">
        <v>154600</v>
      </c>
      <c r="G449" s="13" t="s">
        <v>19</v>
      </c>
      <c r="H449" s="13">
        <v>154600</v>
      </c>
      <c r="I449" s="13" t="s">
        <v>29</v>
      </c>
      <c r="J449" s="13">
        <v>100</v>
      </c>
      <c r="K449" s="13" t="s">
        <v>29</v>
      </c>
      <c r="L449" s="19" t="str">
        <f>SUBSTITUTE(SUBSTITUTE(SUBSTITUTE(ds_salaries!L449,"L","Large"),"S","Small"),"M","Medium")</f>
        <v>Large</v>
      </c>
      <c r="M449" s="14" t="str">
        <f>IF(Table22[[#This Row],[Remote Ratio]]=0,"No remote",IF(Table22[[#This Row],[Remote Ratio]]=50,"Partially remote","Fully Remote"))</f>
        <v>Fully Remote</v>
      </c>
    </row>
    <row r="450" spans="1:13" hidden="1" x14ac:dyDescent="0.25">
      <c r="A450" s="17">
        <v>448</v>
      </c>
      <c r="B450" s="14">
        <v>2022</v>
      </c>
      <c r="C450" s="13" t="str">
        <f>SUBSTITUTE(SUBSTITUTE(SUBSTITUTE(SUBSTITUTE(ds_salaries!C450,"MI","Junior Level/ Mid"),"EN","Entry Level"),"SE","Senior Level/ Intermediate"),"EX","Executive Level/ Director")</f>
        <v>Senior Level/ Intermediate</v>
      </c>
      <c r="D450" s="14" t="str">
        <f>SUBSTITUTE(SUBSTITUTE(SUBSTITUTE(SUBSTITUTE(ds_salaries!D450,"PT","Part Time"),"FT","Full Time"),"CT","Contract"),"FL","Freelance")</f>
        <v>Full Time</v>
      </c>
      <c r="E450" s="14" t="s">
        <v>43</v>
      </c>
      <c r="F450" s="14">
        <v>180000</v>
      </c>
      <c r="G450" s="14" t="s">
        <v>19</v>
      </c>
      <c r="H450" s="14">
        <v>180000</v>
      </c>
      <c r="I450" s="14" t="s">
        <v>29</v>
      </c>
      <c r="J450" s="14">
        <v>100</v>
      </c>
      <c r="K450" s="14" t="s">
        <v>29</v>
      </c>
      <c r="L450" s="19" t="str">
        <f>SUBSTITUTE(SUBSTITUTE(SUBSTITUTE(ds_salaries!L450,"L","Large"),"S","Small"),"M","Medium")</f>
        <v>Medium</v>
      </c>
      <c r="M450" s="14" t="str">
        <f>IF(Table22[[#This Row],[Remote Ratio]]=0,"No remote",IF(Table22[[#This Row],[Remote Ratio]]=50,"Partially remote","Fully Remote"))</f>
        <v>Fully Remote</v>
      </c>
    </row>
    <row r="451" spans="1:13" hidden="1" x14ac:dyDescent="0.25">
      <c r="A451" s="18">
        <v>449</v>
      </c>
      <c r="B451" s="13">
        <v>2022</v>
      </c>
      <c r="C451" s="13" t="str">
        <f>SUBSTITUTE(SUBSTITUTE(SUBSTITUTE(SUBSTITUTE(ds_salaries!C451,"MI","Junior Level/ Mid"),"EN","Entry Level"),"SE","Senior Level/ Intermediate"),"EX","Executive Level/ Director")</f>
        <v>Entry Level</v>
      </c>
      <c r="D451" s="14" t="str">
        <f>SUBSTITUTE(SUBSTITUTE(SUBSTITUTE(SUBSTITUTE(ds_salaries!D451,"PT","Part Time"),"FT","Full Time"),"CT","Contract"),"FL","Freelance")</f>
        <v>Full Time</v>
      </c>
      <c r="E451" s="13" t="s">
        <v>69</v>
      </c>
      <c r="F451" s="13">
        <v>20000</v>
      </c>
      <c r="G451" s="13" t="s">
        <v>14</v>
      </c>
      <c r="H451" s="13">
        <v>21983</v>
      </c>
      <c r="I451" s="13" t="s">
        <v>47</v>
      </c>
      <c r="J451" s="13">
        <v>100</v>
      </c>
      <c r="K451" s="13" t="s">
        <v>47</v>
      </c>
      <c r="L451" s="19" t="str">
        <f>SUBSTITUTE(SUBSTITUTE(SUBSTITUTE(ds_salaries!L451,"L","Large"),"S","Small"),"M","Medium")</f>
        <v>Large</v>
      </c>
      <c r="M451" s="14" t="str">
        <f>IF(Table22[[#This Row],[Remote Ratio]]=0,"No remote",IF(Table22[[#This Row],[Remote Ratio]]=50,"Partially remote","Fully Remote"))</f>
        <v>Fully Remote</v>
      </c>
    </row>
    <row r="452" spans="1:13" hidden="1" x14ac:dyDescent="0.25">
      <c r="A452" s="17">
        <v>450</v>
      </c>
      <c r="B452" s="14">
        <v>2022</v>
      </c>
      <c r="C452" s="13" t="str">
        <f>SUBSTITUTE(SUBSTITUTE(SUBSTITUTE(SUBSTITUTE(ds_salaries!C452,"MI","Junior Level/ Mid"),"EN","Entry Level"),"SE","Senior Level/ Intermediate"),"EX","Executive Level/ Director")</f>
        <v>Senior Level/ Intermediate</v>
      </c>
      <c r="D452" s="14" t="str">
        <f>SUBSTITUTE(SUBSTITUTE(SUBSTITUTE(SUBSTITUTE(ds_salaries!D452,"PT","Part Time"),"FT","Full Time"),"CT","Contract"),"FL","Freelance")</f>
        <v>Full Time</v>
      </c>
      <c r="E452" s="14" t="s">
        <v>43</v>
      </c>
      <c r="F452" s="14">
        <v>80000</v>
      </c>
      <c r="G452" s="14" t="s">
        <v>19</v>
      </c>
      <c r="H452" s="14">
        <v>80000</v>
      </c>
      <c r="I452" s="14" t="s">
        <v>29</v>
      </c>
      <c r="J452" s="14">
        <v>100</v>
      </c>
      <c r="K452" s="14" t="s">
        <v>29</v>
      </c>
      <c r="L452" s="19" t="str">
        <f>SUBSTITUTE(SUBSTITUTE(SUBSTITUTE(ds_salaries!L452,"L","Large"),"S","Small"),"M","Medium")</f>
        <v>Medium</v>
      </c>
      <c r="M452" s="14" t="str">
        <f>IF(Table22[[#This Row],[Remote Ratio]]=0,"No remote",IF(Table22[[#This Row],[Remote Ratio]]=50,"Partially remote","Fully Remote"))</f>
        <v>Fully Remote</v>
      </c>
    </row>
    <row r="453" spans="1:13" hidden="1" x14ac:dyDescent="0.25">
      <c r="A453" s="18">
        <v>451</v>
      </c>
      <c r="B453" s="13">
        <v>2022</v>
      </c>
      <c r="C453" s="13" t="str">
        <f>SUBSTITUTE(SUBSTITUTE(SUBSTITUTE(SUBSTITUTE(ds_salaries!C453,"MI","Junior Level/ Mid"),"EN","Entry Level"),"SE","Senior Level/ Intermediate"),"EX","Executive Level/ Director")</f>
        <v>Junior Level/ Mid</v>
      </c>
      <c r="D453" s="14" t="str">
        <f>SUBSTITUTE(SUBSTITUTE(SUBSTITUTE(SUBSTITUTE(ds_salaries!D453,"PT","Part Time"),"FT","Full Time"),"CT","Contract"),"FL","Freelance")</f>
        <v>Full Time</v>
      </c>
      <c r="E453" s="13" t="s">
        <v>98</v>
      </c>
      <c r="F453" s="13">
        <v>100000</v>
      </c>
      <c r="G453" s="13" t="s">
        <v>61</v>
      </c>
      <c r="H453" s="13">
        <v>78791</v>
      </c>
      <c r="I453" s="13" t="s">
        <v>62</v>
      </c>
      <c r="J453" s="13">
        <v>100</v>
      </c>
      <c r="K453" s="13" t="s">
        <v>62</v>
      </c>
      <c r="L453" s="19" t="str">
        <f>SUBSTITUTE(SUBSTITUTE(SUBSTITUTE(ds_salaries!L453,"L","Large"),"S","Small"),"M","Medium")</f>
        <v>Medium</v>
      </c>
      <c r="M453" s="14" t="str">
        <f>IF(Table22[[#This Row],[Remote Ratio]]=0,"No remote",IF(Table22[[#This Row],[Remote Ratio]]=50,"Partially remote","Fully Remote"))</f>
        <v>Fully Remote</v>
      </c>
    </row>
    <row r="454" spans="1:13" x14ac:dyDescent="0.25">
      <c r="A454" s="17">
        <v>452</v>
      </c>
      <c r="B454" s="14">
        <v>2022</v>
      </c>
      <c r="C454" s="13" t="str">
        <f>SUBSTITUTE(SUBSTITUTE(SUBSTITUTE(SUBSTITUTE(ds_salaries!C454,"MI","Junior Level/ Mid"),"EN","Entry Level"),"SE","Senior Level/ Intermediate"),"EX","Executive Level/ Director")</f>
        <v>Executive Level/ Director</v>
      </c>
      <c r="D454" s="14" t="str">
        <f>SUBSTITUTE(SUBSTITUTE(SUBSTITUTE(SUBSTITUTE(ds_salaries!D454,"PT","Part Time"),"FT","Full Time"),"CT","Contract"),"FL","Freelance")</f>
        <v>Full Time</v>
      </c>
      <c r="E454" s="14" t="s">
        <v>54</v>
      </c>
      <c r="F454" s="14">
        <v>250000</v>
      </c>
      <c r="G454" s="14" t="s">
        <v>61</v>
      </c>
      <c r="H454" s="14">
        <v>196979</v>
      </c>
      <c r="I454" s="14" t="s">
        <v>62</v>
      </c>
      <c r="J454" s="14">
        <v>50</v>
      </c>
      <c r="K454" s="14" t="s">
        <v>62</v>
      </c>
      <c r="L454" s="19" t="str">
        <f>SUBSTITUTE(SUBSTITUTE(SUBSTITUTE(ds_salaries!L454,"L","Large"),"S","Small"),"M","Medium")</f>
        <v>Large</v>
      </c>
      <c r="M454" s="14" t="str">
        <f>IF(Table22[[#This Row],[Remote Ratio]]=0,"No remote",IF(Table22[[#This Row],[Remote Ratio]]=50,"Partially remote","Fully Remote"))</f>
        <v>Partially remote</v>
      </c>
    </row>
    <row r="455" spans="1:13" hidden="1" x14ac:dyDescent="0.25">
      <c r="A455" s="18">
        <v>453</v>
      </c>
      <c r="B455" s="13">
        <v>2022</v>
      </c>
      <c r="C455" s="13" t="str">
        <f>SUBSTITUTE(SUBSTITUTE(SUBSTITUTE(SUBSTITUTE(ds_salaries!C455,"MI","Junior Level/ Mid"),"EN","Entry Level"),"SE","Senior Level/ Intermediate"),"EX","Executive Level/ Director")</f>
        <v>Junior Level/ Mid</v>
      </c>
      <c r="D455" s="14" t="str">
        <f>SUBSTITUTE(SUBSTITUTE(SUBSTITUTE(SUBSTITUTE(ds_salaries!D455,"PT","Part Time"),"FT","Full Time"),"CT","Contract"),"FL","Freelance")</f>
        <v>Full Time</v>
      </c>
      <c r="E455" s="13" t="s">
        <v>28</v>
      </c>
      <c r="F455" s="13">
        <v>120000</v>
      </c>
      <c r="G455" s="13" t="s">
        <v>19</v>
      </c>
      <c r="H455" s="13">
        <v>120000</v>
      </c>
      <c r="I455" s="13" t="s">
        <v>29</v>
      </c>
      <c r="J455" s="13">
        <v>100</v>
      </c>
      <c r="K455" s="13" t="s">
        <v>29</v>
      </c>
      <c r="L455" s="19" t="str">
        <f>SUBSTITUTE(SUBSTITUTE(SUBSTITUTE(ds_salaries!L455,"L","Large"),"S","Small"),"M","Medium")</f>
        <v>Small</v>
      </c>
      <c r="M455" s="14" t="str">
        <f>IF(Table22[[#This Row],[Remote Ratio]]=0,"No remote",IF(Table22[[#This Row],[Remote Ratio]]=50,"Partially remote","Fully Remote"))</f>
        <v>Fully Remote</v>
      </c>
    </row>
    <row r="456" spans="1:13" hidden="1" x14ac:dyDescent="0.25">
      <c r="A456" s="17">
        <v>454</v>
      </c>
      <c r="B456" s="14">
        <v>2022</v>
      </c>
      <c r="C456" s="13" t="str">
        <f>SUBSTITUTE(SUBSTITUTE(SUBSTITUTE(SUBSTITUTE(ds_salaries!C456,"MI","Junior Level/ Mid"),"EN","Entry Level"),"SE","Senior Level/ Intermediate"),"EX","Executive Level/ Director")</f>
        <v>Entry Level</v>
      </c>
      <c r="D456" s="14" t="str">
        <f>SUBSTITUTE(SUBSTITUTE(SUBSTITUTE(SUBSTITUTE(ds_salaries!D456,"PT","Part Time"),"FT","Full Time"),"CT","Contract"),"FL","Freelance")</f>
        <v>Full Time</v>
      </c>
      <c r="E456" s="14" t="s">
        <v>74</v>
      </c>
      <c r="F456" s="14">
        <v>125000</v>
      </c>
      <c r="G456" s="14" t="s">
        <v>19</v>
      </c>
      <c r="H456" s="14">
        <v>125000</v>
      </c>
      <c r="I456" s="14" t="s">
        <v>29</v>
      </c>
      <c r="J456" s="14">
        <v>0</v>
      </c>
      <c r="K456" s="14" t="s">
        <v>29</v>
      </c>
      <c r="L456" s="19" t="str">
        <f>SUBSTITUTE(SUBSTITUTE(SUBSTITUTE(ds_salaries!L456,"L","Large"),"S","Small"),"M","Medium")</f>
        <v>Medium</v>
      </c>
      <c r="M456" s="14" t="str">
        <f>IF(Table22[[#This Row],[Remote Ratio]]=0,"No remote",IF(Table22[[#This Row],[Remote Ratio]]=50,"Partially remote","Fully Remote"))</f>
        <v>No remote</v>
      </c>
    </row>
    <row r="457" spans="1:13" x14ac:dyDescent="0.25">
      <c r="A457" s="18">
        <v>455</v>
      </c>
      <c r="B457" s="13">
        <v>2022</v>
      </c>
      <c r="C457" s="13" t="str">
        <f>SUBSTITUTE(SUBSTITUTE(SUBSTITUTE(SUBSTITUTE(ds_salaries!C457,"MI","Junior Level/ Mid"),"EN","Entry Level"),"SE","Senior Level/ Intermediate"),"EX","Executive Level/ Director")</f>
        <v>Junior Level/ Mid</v>
      </c>
      <c r="D457" s="14" t="str">
        <f>SUBSTITUTE(SUBSTITUTE(SUBSTITUTE(SUBSTITUTE(ds_salaries!D457,"PT","Part Time"),"FT","Full Time"),"CT","Contract"),"FL","Freelance")</f>
        <v>Full Time</v>
      </c>
      <c r="E457" s="13" t="s">
        <v>135</v>
      </c>
      <c r="F457" s="13">
        <v>240000</v>
      </c>
      <c r="G457" s="13" t="s">
        <v>48</v>
      </c>
      <c r="H457" s="13">
        <v>37236</v>
      </c>
      <c r="I457" s="13" t="s">
        <v>29</v>
      </c>
      <c r="J457" s="13">
        <v>50</v>
      </c>
      <c r="K457" s="13" t="s">
        <v>29</v>
      </c>
      <c r="L457" s="19" t="str">
        <f>SUBSTITUTE(SUBSTITUTE(SUBSTITUTE(ds_salaries!L457,"L","Large"),"S","Small"),"M","Medium")</f>
        <v>Large</v>
      </c>
      <c r="M457" s="14" t="str">
        <f>IF(Table22[[#This Row],[Remote Ratio]]=0,"No remote",IF(Table22[[#This Row],[Remote Ratio]]=50,"Partially remote","Fully Remote"))</f>
        <v>Partially remote</v>
      </c>
    </row>
    <row r="458" spans="1:13" hidden="1" x14ac:dyDescent="0.25">
      <c r="A458" s="17">
        <v>456</v>
      </c>
      <c r="B458" s="14">
        <v>2022</v>
      </c>
      <c r="C458" s="13" t="str">
        <f>SUBSTITUTE(SUBSTITUTE(SUBSTITUTE(SUBSTITUTE(ds_salaries!C458,"MI","Junior Level/ Mid"),"EN","Entry Level"),"SE","Senior Level/ Intermediate"),"EX","Executive Level/ Director")</f>
        <v>Senior Level/ Intermediate</v>
      </c>
      <c r="D458" s="14" t="str">
        <f>SUBSTITUTE(SUBSTITUTE(SUBSTITUTE(SUBSTITUTE(ds_salaries!D458,"PT","Part Time"),"FT","Full Time"),"CT","Contract"),"FL","Freelance")</f>
        <v>Full Time</v>
      </c>
      <c r="E458" s="14" t="s">
        <v>43</v>
      </c>
      <c r="F458" s="14">
        <v>105000</v>
      </c>
      <c r="G458" s="14" t="s">
        <v>19</v>
      </c>
      <c r="H458" s="14">
        <v>105000</v>
      </c>
      <c r="I458" s="14" t="s">
        <v>29</v>
      </c>
      <c r="J458" s="14">
        <v>100</v>
      </c>
      <c r="K458" s="14" t="s">
        <v>29</v>
      </c>
      <c r="L458" s="19" t="str">
        <f>SUBSTITUTE(SUBSTITUTE(SUBSTITUTE(ds_salaries!L458,"L","Large"),"S","Small"),"M","Medium")</f>
        <v>Medium</v>
      </c>
      <c r="M458" s="14" t="str">
        <f>IF(Table22[[#This Row],[Remote Ratio]]=0,"No remote",IF(Table22[[#This Row],[Remote Ratio]]=50,"Partially remote","Fully Remote"))</f>
        <v>Fully Remote</v>
      </c>
    </row>
    <row r="459" spans="1:13" hidden="1" x14ac:dyDescent="0.25">
      <c r="A459" s="18">
        <v>457</v>
      </c>
      <c r="B459" s="13">
        <v>2022</v>
      </c>
      <c r="C459" s="13" t="str">
        <f>SUBSTITUTE(SUBSTITUTE(SUBSTITUTE(SUBSTITUTE(ds_salaries!C459,"MI","Junior Level/ Mid"),"EN","Entry Level"),"SE","Senior Level/ Intermediate"),"EX","Executive Level/ Director")</f>
        <v>Senior Level/ Intermediate</v>
      </c>
      <c r="D459" s="14" t="str">
        <f>SUBSTITUTE(SUBSTITUTE(SUBSTITUTE(SUBSTITUTE(ds_salaries!D459,"PT","Part Time"),"FT","Full Time"),"CT","Contract"),"FL","Freelance")</f>
        <v>Full Time</v>
      </c>
      <c r="E459" s="13" t="s">
        <v>136</v>
      </c>
      <c r="F459" s="13">
        <v>80000</v>
      </c>
      <c r="G459" s="13" t="s">
        <v>14</v>
      </c>
      <c r="H459" s="13">
        <v>87932</v>
      </c>
      <c r="I459" s="13" t="s">
        <v>15</v>
      </c>
      <c r="J459" s="13">
        <v>0</v>
      </c>
      <c r="K459" s="13" t="s">
        <v>15</v>
      </c>
      <c r="L459" s="19" t="str">
        <f>SUBSTITUTE(SUBSTITUTE(SUBSTITUTE(ds_salaries!L459,"L","Large"),"S","Small"),"M","Medium")</f>
        <v>Medium</v>
      </c>
      <c r="M459" s="14" t="str">
        <f>IF(Table22[[#This Row],[Remote Ratio]]=0,"No remote",IF(Table22[[#This Row],[Remote Ratio]]=50,"Partially remote","Fully Remote"))</f>
        <v>No remote</v>
      </c>
    </row>
    <row r="460" spans="1:13" hidden="1" x14ac:dyDescent="0.25">
      <c r="A460" s="17">
        <v>458</v>
      </c>
      <c r="B460" s="14">
        <v>2022</v>
      </c>
      <c r="C460" s="13" t="str">
        <f>SUBSTITUTE(SUBSTITUTE(SUBSTITUTE(SUBSTITUTE(ds_salaries!C460,"MI","Junior Level/ Mid"),"EN","Entry Level"),"SE","Senior Level/ Intermediate"),"EX","Executive Level/ Director")</f>
        <v>Junior Level/ Mid</v>
      </c>
      <c r="D460" s="14" t="str">
        <f>SUBSTITUTE(SUBSTITUTE(SUBSTITUTE(SUBSTITUTE(ds_salaries!D460,"PT","Part Time"),"FT","Full Time"),"CT","Contract"),"FL","Freelance")</f>
        <v>Full Time</v>
      </c>
      <c r="E460" s="14" t="s">
        <v>35</v>
      </c>
      <c r="F460" s="14">
        <v>1400000</v>
      </c>
      <c r="G460" s="14" t="s">
        <v>39</v>
      </c>
      <c r="H460" s="14">
        <v>18442</v>
      </c>
      <c r="I460" s="14" t="s">
        <v>40</v>
      </c>
      <c r="J460" s="14">
        <v>100</v>
      </c>
      <c r="K460" s="14" t="s">
        <v>40</v>
      </c>
      <c r="L460" s="19" t="str">
        <f>SUBSTITUTE(SUBSTITUTE(SUBSTITUTE(ds_salaries!L460,"L","Large"),"S","Small"),"M","Medium")</f>
        <v>Medium</v>
      </c>
      <c r="M460" s="14" t="str">
        <f>IF(Table22[[#This Row],[Remote Ratio]]=0,"No remote",IF(Table22[[#This Row],[Remote Ratio]]=50,"Partially remote","Fully Remote"))</f>
        <v>Fully Remote</v>
      </c>
    </row>
    <row r="461" spans="1:13" hidden="1" x14ac:dyDescent="0.25">
      <c r="A461" s="18">
        <v>459</v>
      </c>
      <c r="B461" s="13">
        <v>2022</v>
      </c>
      <c r="C461" s="13" t="str">
        <f>SUBSTITUTE(SUBSTITUTE(SUBSTITUTE(SUBSTITUTE(ds_salaries!C461,"MI","Junior Level/ Mid"),"EN","Entry Level"),"SE","Senior Level/ Intermediate"),"EX","Executive Level/ Director")</f>
        <v>Junior Level/ Mid</v>
      </c>
      <c r="D461" s="14" t="str">
        <f>SUBSTITUTE(SUBSTITUTE(SUBSTITUTE(SUBSTITUTE(ds_salaries!D461,"PT","Part Time"),"FT","Full Time"),"CT","Contract"),"FL","Freelance")</f>
        <v>Full Time</v>
      </c>
      <c r="E461" s="13" t="s">
        <v>13</v>
      </c>
      <c r="F461" s="13">
        <v>2400000</v>
      </c>
      <c r="G461" s="13" t="s">
        <v>39</v>
      </c>
      <c r="H461" s="13">
        <v>31615</v>
      </c>
      <c r="I461" s="13" t="s">
        <v>40</v>
      </c>
      <c r="J461" s="13">
        <v>100</v>
      </c>
      <c r="K461" s="13" t="s">
        <v>40</v>
      </c>
      <c r="L461" s="19" t="str">
        <f>SUBSTITUTE(SUBSTITUTE(SUBSTITUTE(ds_salaries!L461,"L","Large"),"S","Small"),"M","Medium")</f>
        <v>Large</v>
      </c>
      <c r="M461" s="14" t="str">
        <f>IF(Table22[[#This Row],[Remote Ratio]]=0,"No remote",IF(Table22[[#This Row],[Remote Ratio]]=50,"Partially remote","Fully Remote"))</f>
        <v>Fully Remote</v>
      </c>
    </row>
    <row r="462" spans="1:13" x14ac:dyDescent="0.25">
      <c r="A462" s="17">
        <v>460</v>
      </c>
      <c r="B462" s="14">
        <v>2022</v>
      </c>
      <c r="C462" s="13" t="str">
        <f>SUBSTITUTE(SUBSTITUTE(SUBSTITUTE(SUBSTITUTE(ds_salaries!C462,"MI","Junior Level/ Mid"),"EN","Entry Level"),"SE","Senior Level/ Intermediate"),"EX","Executive Level/ Director")</f>
        <v>Junior Level/ Mid</v>
      </c>
      <c r="D462" s="14" t="str">
        <f>SUBSTITUTE(SUBSTITUTE(SUBSTITUTE(SUBSTITUTE(ds_salaries!D462,"PT","Part Time"),"FT","Full Time"),"CT","Contract"),"FL","Freelance")</f>
        <v>Full Time</v>
      </c>
      <c r="E462" s="14" t="s">
        <v>68</v>
      </c>
      <c r="F462" s="14">
        <v>53000</v>
      </c>
      <c r="G462" s="14" t="s">
        <v>14</v>
      </c>
      <c r="H462" s="14">
        <v>58255</v>
      </c>
      <c r="I462" s="14" t="s">
        <v>47</v>
      </c>
      <c r="J462" s="14">
        <v>50</v>
      </c>
      <c r="K462" s="14" t="s">
        <v>47</v>
      </c>
      <c r="L462" s="19" t="str">
        <f>SUBSTITUTE(SUBSTITUTE(SUBSTITUTE(ds_salaries!L462,"L","Large"),"S","Small"),"M","Medium")</f>
        <v>Large</v>
      </c>
      <c r="M462" s="14" t="str">
        <f>IF(Table22[[#This Row],[Remote Ratio]]=0,"No remote",IF(Table22[[#This Row],[Remote Ratio]]=50,"Partially remote","Fully Remote"))</f>
        <v>Partially remote</v>
      </c>
    </row>
    <row r="463" spans="1:13" x14ac:dyDescent="0.25">
      <c r="A463" s="18">
        <v>461</v>
      </c>
      <c r="B463" s="13">
        <v>2022</v>
      </c>
      <c r="C463" s="13" t="str">
        <f>SUBSTITUTE(SUBSTITUTE(SUBSTITUTE(SUBSTITUTE(ds_salaries!C463,"MI","Junior Level/ Mid"),"EN","Entry Level"),"SE","Senior Level/ Intermediate"),"EX","Executive Level/ Director")</f>
        <v>Entry Level</v>
      </c>
      <c r="D463" s="14" t="str">
        <f>SUBSTITUTE(SUBSTITUTE(SUBSTITUTE(SUBSTITUTE(ds_salaries!D463,"PT","Part Time"),"FT","Full Time"),"CT","Contract"),"FL","Freelance")</f>
        <v>Full Time</v>
      </c>
      <c r="E463" s="13" t="s">
        <v>92</v>
      </c>
      <c r="F463" s="13">
        <v>100000</v>
      </c>
      <c r="G463" s="13" t="s">
        <v>19</v>
      </c>
      <c r="H463" s="13">
        <v>100000</v>
      </c>
      <c r="I463" s="13" t="s">
        <v>29</v>
      </c>
      <c r="J463" s="13">
        <v>50</v>
      </c>
      <c r="K463" s="13" t="s">
        <v>29</v>
      </c>
      <c r="L463" s="19" t="str">
        <f>SUBSTITUTE(SUBSTITUTE(SUBSTITUTE(ds_salaries!L463,"L","Large"),"S","Small"),"M","Medium")</f>
        <v>Large</v>
      </c>
      <c r="M463" s="14" t="str">
        <f>IF(Table22[[#This Row],[Remote Ratio]]=0,"No remote",IF(Table22[[#This Row],[Remote Ratio]]=50,"Partially remote","Fully Remote"))</f>
        <v>Partially remote</v>
      </c>
    </row>
    <row r="464" spans="1:13" x14ac:dyDescent="0.25">
      <c r="A464" s="17">
        <v>462</v>
      </c>
      <c r="B464" s="14">
        <v>2022</v>
      </c>
      <c r="C464" s="13" t="str">
        <f>SUBSTITUTE(SUBSTITUTE(SUBSTITUTE(SUBSTITUTE(ds_salaries!C464,"MI","Junior Level/ Mid"),"EN","Entry Level"),"SE","Senior Level/ Intermediate"),"EX","Executive Level/ Director")</f>
        <v>Junior Level/ Mid</v>
      </c>
      <c r="D464" s="14" t="str">
        <f>SUBSTITUTE(SUBSTITUTE(SUBSTITUTE(SUBSTITUTE(ds_salaries!D464,"PT","Part Time"),"FT","Full Time"),"CT","Contract"),"FL","Freelance")</f>
        <v>Part Time</v>
      </c>
      <c r="E464" s="14" t="s">
        <v>43</v>
      </c>
      <c r="F464" s="14">
        <v>50000</v>
      </c>
      <c r="G464" s="14" t="s">
        <v>14</v>
      </c>
      <c r="H464" s="14">
        <v>54957</v>
      </c>
      <c r="I464" s="14" t="s">
        <v>15</v>
      </c>
      <c r="J464" s="14">
        <v>50</v>
      </c>
      <c r="K464" s="14" t="s">
        <v>15</v>
      </c>
      <c r="L464" s="19" t="str">
        <f>SUBSTITUTE(SUBSTITUTE(SUBSTITUTE(ds_salaries!L464,"L","Large"),"S","Small"),"M","Medium")</f>
        <v>Large</v>
      </c>
      <c r="M464" s="14" t="str">
        <f>IF(Table22[[#This Row],[Remote Ratio]]=0,"No remote",IF(Table22[[#This Row],[Remote Ratio]]=50,"Partially remote","Fully Remote"))</f>
        <v>Partially remote</v>
      </c>
    </row>
    <row r="465" spans="1:13" hidden="1" x14ac:dyDescent="0.25">
      <c r="A465" s="18">
        <v>463</v>
      </c>
      <c r="B465" s="13">
        <v>2022</v>
      </c>
      <c r="C465" s="13" t="str">
        <f>SUBSTITUTE(SUBSTITUTE(SUBSTITUTE(SUBSTITUTE(ds_salaries!C465,"MI","Junior Level/ Mid"),"EN","Entry Level"),"SE","Senior Level/ Intermediate"),"EX","Executive Level/ Director")</f>
        <v>Entry Level</v>
      </c>
      <c r="D465" s="14" t="str">
        <f>SUBSTITUTE(SUBSTITUTE(SUBSTITUTE(SUBSTITUTE(ds_salaries!D465,"PT","Part Time"),"FT","Full Time"),"CT","Contract"),"FL","Freelance")</f>
        <v>Full Time</v>
      </c>
      <c r="E465" s="13" t="s">
        <v>13</v>
      </c>
      <c r="F465" s="13">
        <v>1400000</v>
      </c>
      <c r="G465" s="13" t="s">
        <v>39</v>
      </c>
      <c r="H465" s="13">
        <v>18442</v>
      </c>
      <c r="I465" s="13" t="s">
        <v>40</v>
      </c>
      <c r="J465" s="13">
        <v>100</v>
      </c>
      <c r="K465" s="13" t="s">
        <v>40</v>
      </c>
      <c r="L465" s="19" t="str">
        <f>SUBSTITUTE(SUBSTITUTE(SUBSTITUTE(ds_salaries!L465,"L","Large"),"S","Small"),"M","Medium")</f>
        <v>Medium</v>
      </c>
      <c r="M465" s="14" t="str">
        <f>IF(Table22[[#This Row],[Remote Ratio]]=0,"No remote",IF(Table22[[#This Row],[Remote Ratio]]=50,"Partially remote","Fully Remote"))</f>
        <v>Fully Remote</v>
      </c>
    </row>
    <row r="466" spans="1:13" hidden="1" x14ac:dyDescent="0.25">
      <c r="A466" s="17">
        <v>464</v>
      </c>
      <c r="B466" s="14">
        <v>2022</v>
      </c>
      <c r="C466" s="13" t="str">
        <f>SUBSTITUTE(SUBSTITUTE(SUBSTITUTE(SUBSTITUTE(ds_salaries!C466,"MI","Junior Level/ Mid"),"EN","Entry Level"),"SE","Senior Level/ Intermediate"),"EX","Executive Level/ Director")</f>
        <v>Senior Level/ Intermediate</v>
      </c>
      <c r="D466" s="14" t="str">
        <f>SUBSTITUTE(SUBSTITUTE(SUBSTITUTE(SUBSTITUTE(ds_salaries!D466,"PT","Part Time"),"FT","Full Time"),"CT","Contract"),"FL","Freelance")</f>
        <v>Full Time</v>
      </c>
      <c r="E466" s="14" t="s">
        <v>76</v>
      </c>
      <c r="F466" s="14">
        <v>148000</v>
      </c>
      <c r="G466" s="14" t="s">
        <v>14</v>
      </c>
      <c r="H466" s="14">
        <v>162674</v>
      </c>
      <c r="I466" s="14" t="s">
        <v>15</v>
      </c>
      <c r="J466" s="14">
        <v>100</v>
      </c>
      <c r="K466" s="14" t="s">
        <v>15</v>
      </c>
      <c r="L466" s="19" t="str">
        <f>SUBSTITUTE(SUBSTITUTE(SUBSTITUTE(ds_salaries!L466,"L","Large"),"S","Small"),"M","Medium")</f>
        <v>Medium</v>
      </c>
      <c r="M466" s="14" t="str">
        <f>IF(Table22[[#This Row],[Remote Ratio]]=0,"No remote",IF(Table22[[#This Row],[Remote Ratio]]=50,"Partially remote","Fully Remote"))</f>
        <v>Fully Remote</v>
      </c>
    </row>
    <row r="467" spans="1:13" hidden="1" x14ac:dyDescent="0.25">
      <c r="A467" s="18">
        <v>465</v>
      </c>
      <c r="B467" s="13">
        <v>2022</v>
      </c>
      <c r="C467" s="13" t="str">
        <f>SUBSTITUTE(SUBSTITUTE(SUBSTITUTE(SUBSTITUTE(ds_salaries!C467,"MI","Junior Level/ Mid"),"EN","Entry Level"),"SE","Senior Level/ Intermediate"),"EX","Executive Level/ Director")</f>
        <v>Entry Level</v>
      </c>
      <c r="D467" s="14" t="str">
        <f>SUBSTITUTE(SUBSTITUTE(SUBSTITUTE(SUBSTITUTE(ds_salaries!D467,"PT","Part Time"),"FT","Full Time"),"CT","Contract"),"FL","Freelance")</f>
        <v>Full Time</v>
      </c>
      <c r="E467" s="13" t="s">
        <v>43</v>
      </c>
      <c r="F467" s="13">
        <v>120000</v>
      </c>
      <c r="G467" s="13" t="s">
        <v>19</v>
      </c>
      <c r="H467" s="13">
        <v>120000</v>
      </c>
      <c r="I467" s="13" t="s">
        <v>29</v>
      </c>
      <c r="J467" s="13">
        <v>100</v>
      </c>
      <c r="K467" s="13" t="s">
        <v>29</v>
      </c>
      <c r="L467" s="19" t="str">
        <f>SUBSTITUTE(SUBSTITUTE(SUBSTITUTE(ds_salaries!L467,"L","Large"),"S","Small"),"M","Medium")</f>
        <v>Medium</v>
      </c>
      <c r="M467" s="14" t="str">
        <f>IF(Table22[[#This Row],[Remote Ratio]]=0,"No remote",IF(Table22[[#This Row],[Remote Ratio]]=50,"Partially remote","Fully Remote"))</f>
        <v>Fully Remote</v>
      </c>
    </row>
    <row r="468" spans="1:13" x14ac:dyDescent="0.25">
      <c r="A468" s="17">
        <v>466</v>
      </c>
      <c r="B468" s="14">
        <v>2022</v>
      </c>
      <c r="C468" s="13" t="str">
        <f>SUBSTITUTE(SUBSTITUTE(SUBSTITUTE(SUBSTITUTE(ds_salaries!C468,"MI","Junior Level/ Mid"),"EN","Entry Level"),"SE","Senior Level/ Intermediate"),"EX","Executive Level/ Director")</f>
        <v>Senior Level/ Intermediate</v>
      </c>
      <c r="D468" s="14" t="str">
        <f>SUBSTITUTE(SUBSTITUTE(SUBSTITUTE(SUBSTITUTE(ds_salaries!D468,"PT","Part Time"),"FT","Full Time"),"CT","Contract"),"FL","Freelance")</f>
        <v>Full Time</v>
      </c>
      <c r="E468" s="14" t="s">
        <v>55</v>
      </c>
      <c r="F468" s="14">
        <v>144000</v>
      </c>
      <c r="G468" s="14" t="s">
        <v>19</v>
      </c>
      <c r="H468" s="14">
        <v>144000</v>
      </c>
      <c r="I468" s="14" t="s">
        <v>29</v>
      </c>
      <c r="J468" s="14">
        <v>50</v>
      </c>
      <c r="K468" s="14" t="s">
        <v>29</v>
      </c>
      <c r="L468" s="19" t="str">
        <f>SUBSTITUTE(SUBSTITUTE(SUBSTITUTE(ds_salaries!L468,"L","Large"),"S","Small"),"M","Medium")</f>
        <v>Large</v>
      </c>
      <c r="M468" s="14" t="str">
        <f>IF(Table22[[#This Row],[Remote Ratio]]=0,"No remote",IF(Table22[[#This Row],[Remote Ratio]]=50,"Partially remote","Fully Remote"))</f>
        <v>Partially remote</v>
      </c>
    </row>
    <row r="469" spans="1:13" hidden="1" x14ac:dyDescent="0.25">
      <c r="A469" s="18">
        <v>467</v>
      </c>
      <c r="B469" s="13">
        <v>2022</v>
      </c>
      <c r="C469" s="13" t="str">
        <f>SUBSTITUTE(SUBSTITUTE(SUBSTITUTE(SUBSTITUTE(ds_salaries!C469,"MI","Junior Level/ Mid"),"EN","Entry Level"),"SE","Senior Level/ Intermediate"),"EX","Executive Level/ Director")</f>
        <v>Senior Level/ Intermediate</v>
      </c>
      <c r="D469" s="14" t="str">
        <f>SUBSTITUTE(SUBSTITUTE(SUBSTITUTE(SUBSTITUTE(ds_salaries!D469,"PT","Part Time"),"FT","Full Time"),"CT","Contract"),"FL","Freelance")</f>
        <v>Full Time</v>
      </c>
      <c r="E469" s="13" t="s">
        <v>13</v>
      </c>
      <c r="F469" s="13">
        <v>104890</v>
      </c>
      <c r="G469" s="13" t="s">
        <v>19</v>
      </c>
      <c r="H469" s="13">
        <v>104890</v>
      </c>
      <c r="I469" s="13" t="s">
        <v>29</v>
      </c>
      <c r="J469" s="13">
        <v>100</v>
      </c>
      <c r="K469" s="13" t="s">
        <v>29</v>
      </c>
      <c r="L469" s="19" t="str">
        <f>SUBSTITUTE(SUBSTITUTE(SUBSTITUTE(ds_salaries!L469,"L","Large"),"S","Small"),"M","Medium")</f>
        <v>Medium</v>
      </c>
      <c r="M469" s="14" t="str">
        <f>IF(Table22[[#This Row],[Remote Ratio]]=0,"No remote",IF(Table22[[#This Row],[Remote Ratio]]=50,"Partially remote","Fully Remote"))</f>
        <v>Fully Remote</v>
      </c>
    </row>
    <row r="470" spans="1:13" hidden="1" x14ac:dyDescent="0.25">
      <c r="A470" s="17">
        <v>468</v>
      </c>
      <c r="B470" s="14">
        <v>2022</v>
      </c>
      <c r="C470" s="13" t="str">
        <f>SUBSTITUTE(SUBSTITUTE(SUBSTITUTE(SUBSTITUTE(ds_salaries!C470,"MI","Junior Level/ Mid"),"EN","Entry Level"),"SE","Senior Level/ Intermediate"),"EX","Executive Level/ Director")</f>
        <v>Senior Level/ Intermediate</v>
      </c>
      <c r="D470" s="14" t="str">
        <f>SUBSTITUTE(SUBSTITUTE(SUBSTITUTE(SUBSTITUTE(ds_salaries!D470,"PT","Part Time"),"FT","Full Time"),"CT","Contract"),"FL","Freelance")</f>
        <v>Full Time</v>
      </c>
      <c r="E470" s="14" t="s">
        <v>43</v>
      </c>
      <c r="F470" s="14">
        <v>100000</v>
      </c>
      <c r="G470" s="14" t="s">
        <v>19</v>
      </c>
      <c r="H470" s="14">
        <v>100000</v>
      </c>
      <c r="I470" s="14" t="s">
        <v>29</v>
      </c>
      <c r="J470" s="14">
        <v>100</v>
      </c>
      <c r="K470" s="14" t="s">
        <v>29</v>
      </c>
      <c r="L470" s="19" t="str">
        <f>SUBSTITUTE(SUBSTITUTE(SUBSTITUTE(ds_salaries!L470,"L","Large"),"S","Small"),"M","Medium")</f>
        <v>Medium</v>
      </c>
      <c r="M470" s="14" t="str">
        <f>IF(Table22[[#This Row],[Remote Ratio]]=0,"No remote",IF(Table22[[#This Row],[Remote Ratio]]=50,"Partially remote","Fully Remote"))</f>
        <v>Fully Remote</v>
      </c>
    </row>
    <row r="471" spans="1:13" hidden="1" x14ac:dyDescent="0.25">
      <c r="A471" s="18">
        <v>469</v>
      </c>
      <c r="B471" s="13">
        <v>2022</v>
      </c>
      <c r="C471" s="13" t="str">
        <f>SUBSTITUTE(SUBSTITUTE(SUBSTITUTE(SUBSTITUTE(ds_salaries!C471,"MI","Junior Level/ Mid"),"EN","Entry Level"),"SE","Senior Level/ Intermediate"),"EX","Executive Level/ Director")</f>
        <v>Senior Level/ Intermediate</v>
      </c>
      <c r="D471" s="14" t="str">
        <f>SUBSTITUTE(SUBSTITUTE(SUBSTITUTE(SUBSTITUTE(ds_salaries!D471,"PT","Part Time"),"FT","Full Time"),"CT","Contract"),"FL","Freelance")</f>
        <v>Full Time</v>
      </c>
      <c r="E471" s="13" t="s">
        <v>13</v>
      </c>
      <c r="F471" s="13">
        <v>140000</v>
      </c>
      <c r="G471" s="13" t="s">
        <v>19</v>
      </c>
      <c r="H471" s="13">
        <v>140000</v>
      </c>
      <c r="I471" s="13" t="s">
        <v>29</v>
      </c>
      <c r="J471" s="13">
        <v>100</v>
      </c>
      <c r="K471" s="13" t="s">
        <v>29</v>
      </c>
      <c r="L471" s="19" t="str">
        <f>SUBSTITUTE(SUBSTITUTE(SUBSTITUTE(ds_salaries!L471,"L","Large"),"S","Small"),"M","Medium")</f>
        <v>Medium</v>
      </c>
      <c r="M471" s="14" t="str">
        <f>IF(Table22[[#This Row],[Remote Ratio]]=0,"No remote",IF(Table22[[#This Row],[Remote Ratio]]=50,"Partially remote","Fully Remote"))</f>
        <v>Fully Remote</v>
      </c>
    </row>
    <row r="472" spans="1:13" hidden="1" x14ac:dyDescent="0.25">
      <c r="A472" s="17">
        <v>470</v>
      </c>
      <c r="B472" s="14">
        <v>2022</v>
      </c>
      <c r="C472" s="13" t="str">
        <f>SUBSTITUTE(SUBSTITUTE(SUBSTITUTE(SUBSTITUTE(ds_salaries!C472,"MI","Junior Level/ Mid"),"EN","Entry Level"),"SE","Senior Level/ Intermediate"),"EX","Executive Level/ Director")</f>
        <v>Junior Level/ Mid</v>
      </c>
      <c r="D472" s="14" t="str">
        <f>SUBSTITUTE(SUBSTITUTE(SUBSTITUTE(SUBSTITUTE(ds_salaries!D472,"PT","Part Time"),"FT","Full Time"),"CT","Contract"),"FL","Freelance")</f>
        <v>Full Time</v>
      </c>
      <c r="E472" s="14" t="s">
        <v>31</v>
      </c>
      <c r="F472" s="14">
        <v>135000</v>
      </c>
      <c r="G472" s="14" t="s">
        <v>19</v>
      </c>
      <c r="H472" s="14">
        <v>135000</v>
      </c>
      <c r="I472" s="14" t="s">
        <v>29</v>
      </c>
      <c r="J472" s="14">
        <v>100</v>
      </c>
      <c r="K472" s="14" t="s">
        <v>29</v>
      </c>
      <c r="L472" s="19" t="str">
        <f>SUBSTITUTE(SUBSTITUTE(SUBSTITUTE(ds_salaries!L472,"L","Large"),"S","Small"),"M","Medium")</f>
        <v>Medium</v>
      </c>
      <c r="M472" s="14" t="str">
        <f>IF(Table22[[#This Row],[Remote Ratio]]=0,"No remote",IF(Table22[[#This Row],[Remote Ratio]]=50,"Partially remote","Fully Remote"))</f>
        <v>Fully Remote</v>
      </c>
    </row>
    <row r="473" spans="1:13" hidden="1" x14ac:dyDescent="0.25">
      <c r="A473" s="18">
        <v>471</v>
      </c>
      <c r="B473" s="13">
        <v>2022</v>
      </c>
      <c r="C473" s="13" t="str">
        <f>SUBSTITUTE(SUBSTITUTE(SUBSTITUTE(SUBSTITUTE(ds_salaries!C473,"MI","Junior Level/ Mid"),"EN","Entry Level"),"SE","Senior Level/ Intermediate"),"EX","Executive Level/ Director")</f>
        <v>Junior Level/ Mid</v>
      </c>
      <c r="D473" s="14" t="str">
        <f>SUBSTITUTE(SUBSTITUTE(SUBSTITUTE(SUBSTITUTE(ds_salaries!D473,"PT","Part Time"),"FT","Full Time"),"CT","Contract"),"FL","Freelance")</f>
        <v>Full Time</v>
      </c>
      <c r="E473" s="13" t="s">
        <v>31</v>
      </c>
      <c r="F473" s="13">
        <v>50000</v>
      </c>
      <c r="G473" s="13" t="s">
        <v>19</v>
      </c>
      <c r="H473" s="13">
        <v>50000</v>
      </c>
      <c r="I473" s="13" t="s">
        <v>29</v>
      </c>
      <c r="J473" s="13">
        <v>100</v>
      </c>
      <c r="K473" s="13" t="s">
        <v>29</v>
      </c>
      <c r="L473" s="19" t="str">
        <f>SUBSTITUTE(SUBSTITUTE(SUBSTITUTE(ds_salaries!L473,"L","Large"),"S","Small"),"M","Medium")</f>
        <v>Medium</v>
      </c>
      <c r="M473" s="14" t="str">
        <f>IF(Table22[[#This Row],[Remote Ratio]]=0,"No remote",IF(Table22[[#This Row],[Remote Ratio]]=50,"Partially remote","Fully Remote"))</f>
        <v>Fully Remote</v>
      </c>
    </row>
    <row r="474" spans="1:13" hidden="1" x14ac:dyDescent="0.25">
      <c r="A474" s="17">
        <v>472</v>
      </c>
      <c r="B474" s="14">
        <v>2022</v>
      </c>
      <c r="C474" s="13" t="str">
        <f>SUBSTITUTE(SUBSTITUTE(SUBSTITUTE(SUBSTITUTE(ds_salaries!C474,"MI","Junior Level/ Mid"),"EN","Entry Level"),"SE","Senior Level/ Intermediate"),"EX","Executive Level/ Director")</f>
        <v>Senior Level/ Intermediate</v>
      </c>
      <c r="D474" s="14" t="str">
        <f>SUBSTITUTE(SUBSTITUTE(SUBSTITUTE(SUBSTITUTE(ds_salaries!D474,"PT","Part Time"),"FT","Full Time"),"CT","Contract"),"FL","Freelance")</f>
        <v>Full Time</v>
      </c>
      <c r="E474" s="14" t="s">
        <v>13</v>
      </c>
      <c r="F474" s="14">
        <v>220000</v>
      </c>
      <c r="G474" s="14" t="s">
        <v>19</v>
      </c>
      <c r="H474" s="14">
        <v>220000</v>
      </c>
      <c r="I474" s="14" t="s">
        <v>29</v>
      </c>
      <c r="J474" s="14">
        <v>100</v>
      </c>
      <c r="K474" s="14" t="s">
        <v>29</v>
      </c>
      <c r="L474" s="19" t="str">
        <f>SUBSTITUTE(SUBSTITUTE(SUBSTITUTE(ds_salaries!L474,"L","Large"),"S","Small"),"M","Medium")</f>
        <v>Medium</v>
      </c>
      <c r="M474" s="14" t="str">
        <f>IF(Table22[[#This Row],[Remote Ratio]]=0,"No remote",IF(Table22[[#This Row],[Remote Ratio]]=50,"Partially remote","Fully Remote"))</f>
        <v>Fully Remote</v>
      </c>
    </row>
    <row r="475" spans="1:13" hidden="1" x14ac:dyDescent="0.25">
      <c r="A475" s="18">
        <v>473</v>
      </c>
      <c r="B475" s="13">
        <v>2022</v>
      </c>
      <c r="C475" s="13" t="str">
        <f>SUBSTITUTE(SUBSTITUTE(SUBSTITUTE(SUBSTITUTE(ds_salaries!C475,"MI","Junior Level/ Mid"),"EN","Entry Level"),"SE","Senior Level/ Intermediate"),"EX","Executive Level/ Director")</f>
        <v>Senior Level/ Intermediate</v>
      </c>
      <c r="D475" s="14" t="str">
        <f>SUBSTITUTE(SUBSTITUTE(SUBSTITUTE(SUBSTITUTE(ds_salaries!D475,"PT","Part Time"),"FT","Full Time"),"CT","Contract"),"FL","Freelance")</f>
        <v>Full Time</v>
      </c>
      <c r="E475" s="13" t="s">
        <v>13</v>
      </c>
      <c r="F475" s="13">
        <v>140000</v>
      </c>
      <c r="G475" s="13" t="s">
        <v>19</v>
      </c>
      <c r="H475" s="13">
        <v>140000</v>
      </c>
      <c r="I475" s="13" t="s">
        <v>29</v>
      </c>
      <c r="J475" s="13">
        <v>100</v>
      </c>
      <c r="K475" s="13" t="s">
        <v>29</v>
      </c>
      <c r="L475" s="19" t="str">
        <f>SUBSTITUTE(SUBSTITUTE(SUBSTITUTE(ds_salaries!L475,"L","Large"),"S","Small"),"M","Medium")</f>
        <v>Medium</v>
      </c>
      <c r="M475" s="14" t="str">
        <f>IF(Table22[[#This Row],[Remote Ratio]]=0,"No remote",IF(Table22[[#This Row],[Remote Ratio]]=50,"Partially remote","Fully Remote"))</f>
        <v>Fully Remote</v>
      </c>
    </row>
    <row r="476" spans="1:13" hidden="1" x14ac:dyDescent="0.25">
      <c r="A476" s="17">
        <v>474</v>
      </c>
      <c r="B476" s="14">
        <v>2022</v>
      </c>
      <c r="C476" s="13" t="str">
        <f>SUBSTITUTE(SUBSTITUTE(SUBSTITUTE(SUBSTITUTE(ds_salaries!C476,"MI","Junior Level/ Mid"),"EN","Entry Level"),"SE","Senior Level/ Intermediate"),"EX","Executive Level/ Director")</f>
        <v>Junior Level/ Mid</v>
      </c>
      <c r="D476" s="14" t="str">
        <f>SUBSTITUTE(SUBSTITUTE(SUBSTITUTE(SUBSTITUTE(ds_salaries!D476,"PT","Part Time"),"FT","Full Time"),"CT","Contract"),"FL","Freelance")</f>
        <v>Full Time</v>
      </c>
      <c r="E476" s="14" t="s">
        <v>13</v>
      </c>
      <c r="F476" s="14">
        <v>140000</v>
      </c>
      <c r="G476" s="14" t="s">
        <v>23</v>
      </c>
      <c r="H476" s="14">
        <v>183228</v>
      </c>
      <c r="I476" s="14" t="s">
        <v>24</v>
      </c>
      <c r="J476" s="14">
        <v>0</v>
      </c>
      <c r="K476" s="14" t="s">
        <v>24</v>
      </c>
      <c r="L476" s="19" t="str">
        <f>SUBSTITUTE(SUBSTITUTE(SUBSTITUTE(ds_salaries!L476,"L","Large"),"S","Small"),"M","Medium")</f>
        <v>Medium</v>
      </c>
      <c r="M476" s="14" t="str">
        <f>IF(Table22[[#This Row],[Remote Ratio]]=0,"No remote",IF(Table22[[#This Row],[Remote Ratio]]=50,"Partially remote","Fully Remote"))</f>
        <v>No remote</v>
      </c>
    </row>
    <row r="477" spans="1:13" hidden="1" x14ac:dyDescent="0.25">
      <c r="A477" s="18">
        <v>475</v>
      </c>
      <c r="B477" s="13">
        <v>2022</v>
      </c>
      <c r="C477" s="13" t="str">
        <f>SUBSTITUTE(SUBSTITUTE(SUBSTITUTE(SUBSTITUTE(ds_salaries!C477,"MI","Junior Level/ Mid"),"EN","Entry Level"),"SE","Senior Level/ Intermediate"),"EX","Executive Level/ Director")</f>
        <v>Junior Level/ Mid</v>
      </c>
      <c r="D477" s="14" t="str">
        <f>SUBSTITUTE(SUBSTITUTE(SUBSTITUTE(SUBSTITUTE(ds_salaries!D477,"PT","Part Time"),"FT","Full Time"),"CT","Contract"),"FL","Freelance")</f>
        <v>Full Time</v>
      </c>
      <c r="E477" s="13" t="s">
        <v>13</v>
      </c>
      <c r="F477" s="13">
        <v>70000</v>
      </c>
      <c r="G477" s="13" t="s">
        <v>23</v>
      </c>
      <c r="H477" s="13">
        <v>91614</v>
      </c>
      <c r="I477" s="13" t="s">
        <v>24</v>
      </c>
      <c r="J477" s="13">
        <v>0</v>
      </c>
      <c r="K477" s="13" t="s">
        <v>24</v>
      </c>
      <c r="L477" s="19" t="str">
        <f>SUBSTITUTE(SUBSTITUTE(SUBSTITUTE(ds_salaries!L477,"L","Large"),"S","Small"),"M","Medium")</f>
        <v>Medium</v>
      </c>
      <c r="M477" s="14" t="str">
        <f>IF(Table22[[#This Row],[Remote Ratio]]=0,"No remote",IF(Table22[[#This Row],[Remote Ratio]]=50,"Partially remote","Fully Remote"))</f>
        <v>No remote</v>
      </c>
    </row>
    <row r="478" spans="1:13" hidden="1" x14ac:dyDescent="0.25">
      <c r="A478" s="17">
        <v>476</v>
      </c>
      <c r="B478" s="14">
        <v>2022</v>
      </c>
      <c r="C478" s="13" t="str">
        <f>SUBSTITUTE(SUBSTITUTE(SUBSTITUTE(SUBSTITUTE(ds_salaries!C478,"MI","Junior Level/ Mid"),"EN","Entry Level"),"SE","Senior Level/ Intermediate"),"EX","Executive Level/ Director")</f>
        <v>Senior Level/ Intermediate</v>
      </c>
      <c r="D478" s="14" t="str">
        <f>SUBSTITUTE(SUBSTITUTE(SUBSTITUTE(SUBSTITUTE(ds_salaries!D478,"PT","Part Time"),"FT","Full Time"),"CT","Contract"),"FL","Freelance")</f>
        <v>Full Time</v>
      </c>
      <c r="E478" s="14" t="s">
        <v>13</v>
      </c>
      <c r="F478" s="14">
        <v>185100</v>
      </c>
      <c r="G478" s="14" t="s">
        <v>19</v>
      </c>
      <c r="H478" s="14">
        <v>185100</v>
      </c>
      <c r="I478" s="14" t="s">
        <v>29</v>
      </c>
      <c r="J478" s="14">
        <v>100</v>
      </c>
      <c r="K478" s="14" t="s">
        <v>29</v>
      </c>
      <c r="L478" s="19" t="str">
        <f>SUBSTITUTE(SUBSTITUTE(SUBSTITUTE(ds_salaries!L478,"L","Large"),"S","Small"),"M","Medium")</f>
        <v>Medium</v>
      </c>
      <c r="M478" s="14" t="str">
        <f>IF(Table22[[#This Row],[Remote Ratio]]=0,"No remote",IF(Table22[[#This Row],[Remote Ratio]]=50,"Partially remote","Fully Remote"))</f>
        <v>Fully Remote</v>
      </c>
    </row>
    <row r="479" spans="1:13" hidden="1" x14ac:dyDescent="0.25">
      <c r="A479" s="18">
        <v>477</v>
      </c>
      <c r="B479" s="13">
        <v>2022</v>
      </c>
      <c r="C479" s="13" t="str">
        <f>SUBSTITUTE(SUBSTITUTE(SUBSTITUTE(SUBSTITUTE(ds_salaries!C479,"MI","Junior Level/ Mid"),"EN","Entry Level"),"SE","Senior Level/ Intermediate"),"EX","Executive Level/ Director")</f>
        <v>Senior Level/ Intermediate</v>
      </c>
      <c r="D479" s="14" t="str">
        <f>SUBSTITUTE(SUBSTITUTE(SUBSTITUTE(SUBSTITUTE(ds_salaries!D479,"PT","Part Time"),"FT","Full Time"),"CT","Contract"),"FL","Freelance")</f>
        <v>Full Time</v>
      </c>
      <c r="E479" s="13" t="s">
        <v>28</v>
      </c>
      <c r="F479" s="13">
        <v>220000</v>
      </c>
      <c r="G479" s="13" t="s">
        <v>19</v>
      </c>
      <c r="H479" s="13">
        <v>220000</v>
      </c>
      <c r="I479" s="13" t="s">
        <v>29</v>
      </c>
      <c r="J479" s="13">
        <v>100</v>
      </c>
      <c r="K479" s="13" t="s">
        <v>29</v>
      </c>
      <c r="L479" s="19" t="str">
        <f>SUBSTITUTE(SUBSTITUTE(SUBSTITUTE(ds_salaries!L479,"L","Large"),"S","Small"),"M","Medium")</f>
        <v>Medium</v>
      </c>
      <c r="M479" s="14" t="str">
        <f>IF(Table22[[#This Row],[Remote Ratio]]=0,"No remote",IF(Table22[[#This Row],[Remote Ratio]]=50,"Partially remote","Fully Remote"))</f>
        <v>Fully Remote</v>
      </c>
    </row>
    <row r="480" spans="1:13" hidden="1" x14ac:dyDescent="0.25">
      <c r="A480" s="17">
        <v>478</v>
      </c>
      <c r="B480" s="14">
        <v>2022</v>
      </c>
      <c r="C480" s="13" t="str">
        <f>SUBSTITUTE(SUBSTITUTE(SUBSTITUTE(SUBSTITUTE(ds_salaries!C480,"MI","Junior Level/ Mid"),"EN","Entry Level"),"SE","Senior Level/ Intermediate"),"EX","Executive Level/ Director")</f>
        <v>Junior Level/ Mid</v>
      </c>
      <c r="D480" s="14" t="str">
        <f>SUBSTITUTE(SUBSTITUTE(SUBSTITUTE(SUBSTITUTE(ds_salaries!D480,"PT","Part Time"),"FT","Full Time"),"CT","Contract"),"FL","Freelance")</f>
        <v>Full Time</v>
      </c>
      <c r="E480" s="14" t="s">
        <v>13</v>
      </c>
      <c r="F480" s="14">
        <v>200000</v>
      </c>
      <c r="G480" s="14" t="s">
        <v>19</v>
      </c>
      <c r="H480" s="14">
        <v>200000</v>
      </c>
      <c r="I480" s="14" t="s">
        <v>29</v>
      </c>
      <c r="J480" s="14">
        <v>100</v>
      </c>
      <c r="K480" s="14" t="s">
        <v>29</v>
      </c>
      <c r="L480" s="19" t="str">
        <f>SUBSTITUTE(SUBSTITUTE(SUBSTITUTE(ds_salaries!L480,"L","Large"),"S","Small"),"M","Medium")</f>
        <v>Medium</v>
      </c>
      <c r="M480" s="14" t="str">
        <f>IF(Table22[[#This Row],[Remote Ratio]]=0,"No remote",IF(Table22[[#This Row],[Remote Ratio]]=50,"Partially remote","Fully Remote"))</f>
        <v>Fully Remote</v>
      </c>
    </row>
    <row r="481" spans="1:13" hidden="1" x14ac:dyDescent="0.25">
      <c r="A481" s="18">
        <v>479</v>
      </c>
      <c r="B481" s="13">
        <v>2022</v>
      </c>
      <c r="C481" s="13" t="str">
        <f>SUBSTITUTE(SUBSTITUTE(SUBSTITUTE(SUBSTITUTE(ds_salaries!C481,"MI","Junior Level/ Mid"),"EN","Entry Level"),"SE","Senior Level/ Intermediate"),"EX","Executive Level/ Director")</f>
        <v>Junior Level/ Mid</v>
      </c>
      <c r="D481" s="14" t="str">
        <f>SUBSTITUTE(SUBSTITUTE(SUBSTITUTE(SUBSTITUTE(ds_salaries!D481,"PT","Part Time"),"FT","Full Time"),"CT","Contract"),"FL","Freelance")</f>
        <v>Full Time</v>
      </c>
      <c r="E481" s="13" t="s">
        <v>13</v>
      </c>
      <c r="F481" s="13">
        <v>120000</v>
      </c>
      <c r="G481" s="13" t="s">
        <v>19</v>
      </c>
      <c r="H481" s="13">
        <v>120000</v>
      </c>
      <c r="I481" s="13" t="s">
        <v>29</v>
      </c>
      <c r="J481" s="13">
        <v>100</v>
      </c>
      <c r="K481" s="13" t="s">
        <v>29</v>
      </c>
      <c r="L481" s="19" t="str">
        <f>SUBSTITUTE(SUBSTITUTE(SUBSTITUTE(ds_salaries!L481,"L","Large"),"S","Small"),"M","Medium")</f>
        <v>Medium</v>
      </c>
      <c r="M481" s="14" t="str">
        <f>IF(Table22[[#This Row],[Remote Ratio]]=0,"No remote",IF(Table22[[#This Row],[Remote Ratio]]=50,"Partially remote","Fully Remote"))</f>
        <v>Fully Remote</v>
      </c>
    </row>
    <row r="482" spans="1:13" hidden="1" x14ac:dyDescent="0.25">
      <c r="A482" s="17">
        <v>480</v>
      </c>
      <c r="B482" s="14">
        <v>2022</v>
      </c>
      <c r="C482" s="13" t="str">
        <f>SUBSTITUTE(SUBSTITUTE(SUBSTITUTE(SUBSTITUTE(ds_salaries!C482,"MI","Junior Level/ Mid"),"EN","Entry Level"),"SE","Senior Level/ Intermediate"),"EX","Executive Level/ Director")</f>
        <v>Senior Level/ Intermediate</v>
      </c>
      <c r="D482" s="14" t="str">
        <f>SUBSTITUTE(SUBSTITUTE(SUBSTITUTE(SUBSTITUTE(ds_salaries!D482,"PT","Part Time"),"FT","Full Time"),"CT","Contract"),"FL","Freelance")</f>
        <v>Full Time</v>
      </c>
      <c r="E482" s="14" t="s">
        <v>28</v>
      </c>
      <c r="F482" s="14">
        <v>120000</v>
      </c>
      <c r="G482" s="14" t="s">
        <v>19</v>
      </c>
      <c r="H482" s="14">
        <v>120000</v>
      </c>
      <c r="I482" s="14" t="s">
        <v>52</v>
      </c>
      <c r="J482" s="14">
        <v>100</v>
      </c>
      <c r="K482" s="14" t="s">
        <v>52</v>
      </c>
      <c r="L482" s="19" t="str">
        <f>SUBSTITUTE(SUBSTITUTE(SUBSTITUTE(ds_salaries!L482,"L","Large"),"S","Small"),"M","Medium")</f>
        <v>Small</v>
      </c>
      <c r="M482" s="14" t="str">
        <f>IF(Table22[[#This Row],[Remote Ratio]]=0,"No remote",IF(Table22[[#This Row],[Remote Ratio]]=50,"Partially remote","Fully Remote"))</f>
        <v>Fully Remote</v>
      </c>
    </row>
    <row r="483" spans="1:13" hidden="1" x14ac:dyDescent="0.25">
      <c r="A483" s="18">
        <v>481</v>
      </c>
      <c r="B483" s="13">
        <v>2022</v>
      </c>
      <c r="C483" s="13" t="str">
        <f>SUBSTITUTE(SUBSTITUTE(SUBSTITUTE(SUBSTITUTE(ds_salaries!C483,"MI","Junior Level/ Mid"),"EN","Entry Level"),"SE","Senior Level/ Intermediate"),"EX","Executive Level/ Director")</f>
        <v>Senior Level/ Intermediate</v>
      </c>
      <c r="D483" s="14" t="str">
        <f>SUBSTITUTE(SUBSTITUTE(SUBSTITUTE(SUBSTITUTE(ds_salaries!D483,"PT","Part Time"),"FT","Full Time"),"CT","Contract"),"FL","Freelance")</f>
        <v>Full Time</v>
      </c>
      <c r="E483" s="13" t="s">
        <v>28</v>
      </c>
      <c r="F483" s="13">
        <v>65000</v>
      </c>
      <c r="G483" s="13" t="s">
        <v>19</v>
      </c>
      <c r="H483" s="13">
        <v>65000</v>
      </c>
      <c r="I483" s="13" t="s">
        <v>52</v>
      </c>
      <c r="J483" s="13">
        <v>100</v>
      </c>
      <c r="K483" s="13" t="s">
        <v>52</v>
      </c>
      <c r="L483" s="19" t="str">
        <f>SUBSTITUTE(SUBSTITUTE(SUBSTITUTE(ds_salaries!L483,"L","Large"),"S","Small"),"M","Medium")</f>
        <v>Small</v>
      </c>
      <c r="M483" s="14" t="str">
        <f>IF(Table22[[#This Row],[Remote Ratio]]=0,"No remote",IF(Table22[[#This Row],[Remote Ratio]]=50,"Partially remote","Fully Remote"))</f>
        <v>Fully Remote</v>
      </c>
    </row>
    <row r="484" spans="1:13" hidden="1" x14ac:dyDescent="0.25">
      <c r="A484" s="17">
        <v>482</v>
      </c>
      <c r="B484" s="14">
        <v>2022</v>
      </c>
      <c r="C484" s="13" t="str">
        <f>SUBSTITUTE(SUBSTITUTE(SUBSTITUTE(SUBSTITUTE(ds_salaries!C484,"MI","Junior Level/ Mid"),"EN","Entry Level"),"SE","Senior Level/ Intermediate"),"EX","Executive Level/ Director")</f>
        <v>Executive Level/ Director</v>
      </c>
      <c r="D484" s="14" t="str">
        <f>SUBSTITUTE(SUBSTITUTE(SUBSTITUTE(SUBSTITUTE(ds_salaries!D484,"PT","Part Time"),"FT","Full Time"),"CT","Contract"),"FL","Freelance")</f>
        <v>Full Time</v>
      </c>
      <c r="E484" s="14" t="s">
        <v>43</v>
      </c>
      <c r="F484" s="14">
        <v>324000</v>
      </c>
      <c r="G484" s="14" t="s">
        <v>19</v>
      </c>
      <c r="H484" s="14">
        <v>324000</v>
      </c>
      <c r="I484" s="14" t="s">
        <v>29</v>
      </c>
      <c r="J484" s="14">
        <v>100</v>
      </c>
      <c r="K484" s="14" t="s">
        <v>29</v>
      </c>
      <c r="L484" s="19" t="str">
        <f>SUBSTITUTE(SUBSTITUTE(SUBSTITUTE(ds_salaries!L484,"L","Large"),"S","Small"),"M","Medium")</f>
        <v>Medium</v>
      </c>
      <c r="M484" s="14" t="str">
        <f>IF(Table22[[#This Row],[Remote Ratio]]=0,"No remote",IF(Table22[[#This Row],[Remote Ratio]]=50,"Partially remote","Fully Remote"))</f>
        <v>Fully Remote</v>
      </c>
    </row>
    <row r="485" spans="1:13" hidden="1" x14ac:dyDescent="0.25">
      <c r="A485" s="18">
        <v>483</v>
      </c>
      <c r="B485" s="13">
        <v>2022</v>
      </c>
      <c r="C485" s="13" t="str">
        <f>SUBSTITUTE(SUBSTITUTE(SUBSTITUTE(SUBSTITUTE(ds_salaries!C485,"MI","Junior Level/ Mid"),"EN","Entry Level"),"SE","Senior Level/ Intermediate"),"EX","Executive Level/ Director")</f>
        <v>Executive Level/ Director</v>
      </c>
      <c r="D485" s="14" t="str">
        <f>SUBSTITUTE(SUBSTITUTE(SUBSTITUTE(SUBSTITUTE(ds_salaries!D485,"PT","Part Time"),"FT","Full Time"),"CT","Contract"),"FL","Freelance")</f>
        <v>Full Time</v>
      </c>
      <c r="E485" s="13" t="s">
        <v>43</v>
      </c>
      <c r="F485" s="13">
        <v>216000</v>
      </c>
      <c r="G485" s="13" t="s">
        <v>19</v>
      </c>
      <c r="H485" s="13">
        <v>216000</v>
      </c>
      <c r="I485" s="13" t="s">
        <v>29</v>
      </c>
      <c r="J485" s="13">
        <v>100</v>
      </c>
      <c r="K485" s="13" t="s">
        <v>29</v>
      </c>
      <c r="L485" s="19" t="str">
        <f>SUBSTITUTE(SUBSTITUTE(SUBSTITUTE(ds_salaries!L485,"L","Large"),"S","Small"),"M","Medium")</f>
        <v>Medium</v>
      </c>
      <c r="M485" s="14" t="str">
        <f>IF(Table22[[#This Row],[Remote Ratio]]=0,"No remote",IF(Table22[[#This Row],[Remote Ratio]]=50,"Partially remote","Fully Remote"))</f>
        <v>Fully Remote</v>
      </c>
    </row>
    <row r="486" spans="1:13" hidden="1" x14ac:dyDescent="0.25">
      <c r="A486" s="17">
        <v>484</v>
      </c>
      <c r="B486" s="14">
        <v>2022</v>
      </c>
      <c r="C486" s="13" t="str">
        <f>SUBSTITUTE(SUBSTITUTE(SUBSTITUTE(SUBSTITUTE(ds_salaries!C486,"MI","Junior Level/ Mid"),"EN","Entry Level"),"SE","Senior Level/ Intermediate"),"EX","Executive Level/ Director")</f>
        <v>Senior Level/ Intermediate</v>
      </c>
      <c r="D486" s="14" t="str">
        <f>SUBSTITUTE(SUBSTITUTE(SUBSTITUTE(SUBSTITUTE(ds_salaries!D486,"PT","Part Time"),"FT","Full Time"),"CT","Contract"),"FL","Freelance")</f>
        <v>Full Time</v>
      </c>
      <c r="E486" s="14" t="s">
        <v>43</v>
      </c>
      <c r="F486" s="14">
        <v>210000</v>
      </c>
      <c r="G486" s="14" t="s">
        <v>19</v>
      </c>
      <c r="H486" s="14">
        <v>210000</v>
      </c>
      <c r="I486" s="14" t="s">
        <v>29</v>
      </c>
      <c r="J486" s="14">
        <v>100</v>
      </c>
      <c r="K486" s="14" t="s">
        <v>29</v>
      </c>
      <c r="L486" s="19" t="str">
        <f>SUBSTITUTE(SUBSTITUTE(SUBSTITUTE(ds_salaries!L486,"L","Large"),"S","Small"),"M","Medium")</f>
        <v>Medium</v>
      </c>
      <c r="M486" s="14" t="str">
        <f>IF(Table22[[#This Row],[Remote Ratio]]=0,"No remote",IF(Table22[[#This Row],[Remote Ratio]]=50,"Partially remote","Fully Remote"))</f>
        <v>Fully Remote</v>
      </c>
    </row>
    <row r="487" spans="1:13" hidden="1" x14ac:dyDescent="0.25">
      <c r="A487" s="18">
        <v>485</v>
      </c>
      <c r="B487" s="13">
        <v>2022</v>
      </c>
      <c r="C487" s="13" t="str">
        <f>SUBSTITUTE(SUBSTITUTE(SUBSTITUTE(SUBSTITUTE(ds_salaries!C487,"MI","Junior Level/ Mid"),"EN","Entry Level"),"SE","Senior Level/ Intermediate"),"EX","Executive Level/ Director")</f>
        <v>Senior Level/ Intermediate</v>
      </c>
      <c r="D487" s="14" t="str">
        <f>SUBSTITUTE(SUBSTITUTE(SUBSTITUTE(SUBSTITUTE(ds_salaries!D487,"PT","Part Time"),"FT","Full Time"),"CT","Contract"),"FL","Freelance")</f>
        <v>Full Time</v>
      </c>
      <c r="E487" s="13" t="s">
        <v>28</v>
      </c>
      <c r="F487" s="13">
        <v>120000</v>
      </c>
      <c r="G487" s="13" t="s">
        <v>19</v>
      </c>
      <c r="H487" s="13">
        <v>120000</v>
      </c>
      <c r="I487" s="13" t="s">
        <v>29</v>
      </c>
      <c r="J487" s="13">
        <v>100</v>
      </c>
      <c r="K487" s="13" t="s">
        <v>29</v>
      </c>
      <c r="L487" s="19" t="str">
        <f>SUBSTITUTE(SUBSTITUTE(SUBSTITUTE(ds_salaries!L487,"L","Large"),"S","Small"),"M","Medium")</f>
        <v>Medium</v>
      </c>
      <c r="M487" s="14" t="str">
        <f>IF(Table22[[#This Row],[Remote Ratio]]=0,"No remote",IF(Table22[[#This Row],[Remote Ratio]]=50,"Partially remote","Fully Remote"))</f>
        <v>Fully Remote</v>
      </c>
    </row>
    <row r="488" spans="1:13" hidden="1" x14ac:dyDescent="0.25">
      <c r="A488" s="17">
        <v>486</v>
      </c>
      <c r="B488" s="14">
        <v>2022</v>
      </c>
      <c r="C488" s="13" t="str">
        <f>SUBSTITUTE(SUBSTITUTE(SUBSTITUTE(SUBSTITUTE(ds_salaries!C488,"MI","Junior Level/ Mid"),"EN","Entry Level"),"SE","Senior Level/ Intermediate"),"EX","Executive Level/ Director")</f>
        <v>Senior Level/ Intermediate</v>
      </c>
      <c r="D488" s="14" t="str">
        <f>SUBSTITUTE(SUBSTITUTE(SUBSTITUTE(SUBSTITUTE(ds_salaries!D488,"PT","Part Time"),"FT","Full Time"),"CT","Contract"),"FL","Freelance")</f>
        <v>Full Time</v>
      </c>
      <c r="E488" s="14" t="s">
        <v>13</v>
      </c>
      <c r="F488" s="14">
        <v>230000</v>
      </c>
      <c r="G488" s="14" t="s">
        <v>19</v>
      </c>
      <c r="H488" s="14">
        <v>230000</v>
      </c>
      <c r="I488" s="14" t="s">
        <v>29</v>
      </c>
      <c r="J488" s="14">
        <v>100</v>
      </c>
      <c r="K488" s="14" t="s">
        <v>29</v>
      </c>
      <c r="L488" s="19" t="str">
        <f>SUBSTITUTE(SUBSTITUTE(SUBSTITUTE(ds_salaries!L488,"L","Large"),"S","Small"),"M","Medium")</f>
        <v>Medium</v>
      </c>
      <c r="M488" s="14" t="str">
        <f>IF(Table22[[#This Row],[Remote Ratio]]=0,"No remote",IF(Table22[[#This Row],[Remote Ratio]]=50,"Partially remote","Fully Remote"))</f>
        <v>Fully Remote</v>
      </c>
    </row>
    <row r="489" spans="1:13" x14ac:dyDescent="0.25">
      <c r="A489" s="18">
        <v>487</v>
      </c>
      <c r="B489" s="13">
        <v>2022</v>
      </c>
      <c r="C489" s="13" t="str">
        <f>SUBSTITUTE(SUBSTITUTE(SUBSTITUTE(SUBSTITUTE(ds_salaries!C489,"MI","Junior Level/ Mid"),"EN","Entry Level"),"SE","Senior Level/ Intermediate"),"EX","Executive Level/ Director")</f>
        <v>Entry Level</v>
      </c>
      <c r="D489" s="14" t="str">
        <f>SUBSTITUTE(SUBSTITUTE(SUBSTITUTE(SUBSTITUTE(ds_salaries!D489,"PT","Part Time"),"FT","Full Time"),"CT","Contract"),"FL","Freelance")</f>
        <v>Part Time</v>
      </c>
      <c r="E489" s="13" t="s">
        <v>13</v>
      </c>
      <c r="F489" s="13">
        <v>100000</v>
      </c>
      <c r="G489" s="13" t="s">
        <v>19</v>
      </c>
      <c r="H489" s="13">
        <v>100000</v>
      </c>
      <c r="I489" s="13" t="s">
        <v>137</v>
      </c>
      <c r="J489" s="13">
        <v>50</v>
      </c>
      <c r="K489" s="13" t="s">
        <v>137</v>
      </c>
      <c r="L489" s="19" t="str">
        <f>SUBSTITUTE(SUBSTITUTE(SUBSTITUTE(ds_salaries!L489,"L","Large"),"S","Small"),"M","Medium")</f>
        <v>Medium</v>
      </c>
      <c r="M489" s="14" t="str">
        <f>IF(Table22[[#This Row],[Remote Ratio]]=0,"No remote",IF(Table22[[#This Row],[Remote Ratio]]=50,"Partially remote","Fully Remote"))</f>
        <v>Partially remote</v>
      </c>
    </row>
    <row r="490" spans="1:13" hidden="1" x14ac:dyDescent="0.25">
      <c r="A490" s="17">
        <v>488</v>
      </c>
      <c r="B490" s="14">
        <v>2022</v>
      </c>
      <c r="C490" s="13" t="str">
        <f>SUBSTITUTE(SUBSTITUTE(SUBSTITUTE(SUBSTITUTE(ds_salaries!C490,"MI","Junior Level/ Mid"),"EN","Entry Level"),"SE","Senior Level/ Intermediate"),"EX","Executive Level/ Director")</f>
        <v>Junior Level/ Mid</v>
      </c>
      <c r="D490" s="14" t="str">
        <f>SUBSTITUTE(SUBSTITUTE(SUBSTITUTE(SUBSTITUTE(ds_salaries!D490,"PT","Part Time"),"FT","Full Time"),"CT","Contract"),"FL","Freelance")</f>
        <v>Freelance</v>
      </c>
      <c r="E490" s="14" t="s">
        <v>13</v>
      </c>
      <c r="F490" s="14">
        <v>100000</v>
      </c>
      <c r="G490" s="14" t="s">
        <v>19</v>
      </c>
      <c r="H490" s="14">
        <v>100000</v>
      </c>
      <c r="I490" s="14" t="s">
        <v>62</v>
      </c>
      <c r="J490" s="14">
        <v>100</v>
      </c>
      <c r="K490" s="14" t="s">
        <v>29</v>
      </c>
      <c r="L490" s="19" t="str">
        <f>SUBSTITUTE(SUBSTITUTE(SUBSTITUTE(ds_salaries!L490,"L","Large"),"S","Small"),"M","Medium")</f>
        <v>Medium</v>
      </c>
      <c r="M490" s="14" t="str">
        <f>IF(Table22[[#This Row],[Remote Ratio]]=0,"No remote",IF(Table22[[#This Row],[Remote Ratio]]=50,"Partially remote","Fully Remote"))</f>
        <v>Fully Remote</v>
      </c>
    </row>
    <row r="491" spans="1:13" hidden="1" x14ac:dyDescent="0.25">
      <c r="A491" s="18">
        <v>489</v>
      </c>
      <c r="B491" s="13">
        <v>2022</v>
      </c>
      <c r="C491" s="13" t="str">
        <f>SUBSTITUTE(SUBSTITUTE(SUBSTITUTE(SUBSTITUTE(ds_salaries!C491,"MI","Junior Level/ Mid"),"EN","Entry Level"),"SE","Senior Level/ Intermediate"),"EX","Executive Level/ Director")</f>
        <v>Entry Level</v>
      </c>
      <c r="D491" s="14" t="str">
        <f>SUBSTITUTE(SUBSTITUTE(SUBSTITUTE(SUBSTITUTE(ds_salaries!D491,"PT","Part Time"),"FT","Full Time"),"CT","Contract"),"FL","Freelance")</f>
        <v>Contract</v>
      </c>
      <c r="E491" s="13" t="s">
        <v>100</v>
      </c>
      <c r="F491" s="13">
        <v>29000</v>
      </c>
      <c r="G491" s="13" t="s">
        <v>14</v>
      </c>
      <c r="H491" s="13">
        <v>31875</v>
      </c>
      <c r="I491" s="13" t="s">
        <v>138</v>
      </c>
      <c r="J491" s="13">
        <v>100</v>
      </c>
      <c r="K491" s="13" t="s">
        <v>130</v>
      </c>
      <c r="L491" s="19" t="str">
        <f>SUBSTITUTE(SUBSTITUTE(SUBSTITUTE(ds_salaries!L491,"L","Large"),"S","Small"),"M","Medium")</f>
        <v>Medium</v>
      </c>
      <c r="M491" s="14" t="str">
        <f>IF(Table22[[#This Row],[Remote Ratio]]=0,"No remote",IF(Table22[[#This Row],[Remote Ratio]]=50,"Partially remote","Fully Remote"))</f>
        <v>Fully Remote</v>
      </c>
    </row>
    <row r="492" spans="1:13" hidden="1" x14ac:dyDescent="0.25">
      <c r="A492" s="17">
        <v>490</v>
      </c>
      <c r="B492" s="14">
        <v>2022</v>
      </c>
      <c r="C492" s="13" t="str">
        <f>SUBSTITUTE(SUBSTITUTE(SUBSTITUTE(SUBSTITUTE(ds_salaries!C492,"MI","Junior Level/ Mid"),"EN","Entry Level"),"SE","Senior Level/ Intermediate"),"EX","Executive Level/ Director")</f>
        <v>Senior Level/ Intermediate</v>
      </c>
      <c r="D492" s="14" t="str">
        <f>SUBSTITUTE(SUBSTITUTE(SUBSTITUTE(SUBSTITUTE(ds_salaries!D492,"PT","Part Time"),"FT","Full Time"),"CT","Contract"),"FL","Freelance")</f>
        <v>Full Time</v>
      </c>
      <c r="E492" s="14" t="s">
        <v>81</v>
      </c>
      <c r="F492" s="14">
        <v>200000</v>
      </c>
      <c r="G492" s="14" t="s">
        <v>19</v>
      </c>
      <c r="H492" s="14">
        <v>200000</v>
      </c>
      <c r="I492" s="14" t="s">
        <v>139</v>
      </c>
      <c r="J492" s="14">
        <v>100</v>
      </c>
      <c r="K492" s="14" t="s">
        <v>29</v>
      </c>
      <c r="L492" s="19" t="str">
        <f>SUBSTITUTE(SUBSTITUTE(SUBSTITUTE(ds_salaries!L492,"L","Large"),"S","Small"),"M","Medium")</f>
        <v>Medium</v>
      </c>
      <c r="M492" s="14" t="str">
        <f>IF(Table22[[#This Row],[Remote Ratio]]=0,"No remote",IF(Table22[[#This Row],[Remote Ratio]]=50,"Partially remote","Fully Remote"))</f>
        <v>Fully Remote</v>
      </c>
    </row>
    <row r="493" spans="1:13" hidden="1" x14ac:dyDescent="0.25">
      <c r="A493" s="18">
        <v>491</v>
      </c>
      <c r="B493" s="13">
        <v>2022</v>
      </c>
      <c r="C493" s="13" t="str">
        <f>SUBSTITUTE(SUBSTITUTE(SUBSTITUTE(SUBSTITUTE(ds_salaries!C493,"MI","Junior Level/ Mid"),"EN","Entry Level"),"SE","Senior Level/ Intermediate"),"EX","Executive Level/ Director")</f>
        <v>Junior Level/ Mid</v>
      </c>
      <c r="D493" s="14" t="str">
        <f>SUBSTITUTE(SUBSTITUTE(SUBSTITUTE(SUBSTITUTE(ds_salaries!D493,"PT","Part Time"),"FT","Full Time"),"CT","Contract"),"FL","Freelance")</f>
        <v>Full Time</v>
      </c>
      <c r="E493" s="13" t="s">
        <v>124</v>
      </c>
      <c r="F493" s="13">
        <v>75000</v>
      </c>
      <c r="G493" s="13" t="s">
        <v>19</v>
      </c>
      <c r="H493" s="13">
        <v>75000</v>
      </c>
      <c r="I493" s="13" t="s">
        <v>62</v>
      </c>
      <c r="J493" s="13">
        <v>100</v>
      </c>
      <c r="K493" s="13" t="s">
        <v>62</v>
      </c>
      <c r="L493" s="19" t="str">
        <f>SUBSTITUTE(SUBSTITUTE(SUBSTITUTE(ds_salaries!L493,"L","Large"),"S","Small"),"M","Medium")</f>
        <v>Small</v>
      </c>
      <c r="M493" s="14" t="str">
        <f>IF(Table22[[#This Row],[Remote Ratio]]=0,"No remote",IF(Table22[[#This Row],[Remote Ratio]]=50,"Partially remote","Fully Remote"))</f>
        <v>Fully Remote</v>
      </c>
    </row>
    <row r="494" spans="1:13" hidden="1" x14ac:dyDescent="0.25">
      <c r="A494" s="17">
        <v>492</v>
      </c>
      <c r="B494" s="14">
        <v>2022</v>
      </c>
      <c r="C494" s="13" t="str">
        <f>SUBSTITUTE(SUBSTITUTE(SUBSTITUTE(SUBSTITUTE(ds_salaries!C494,"MI","Junior Level/ Mid"),"EN","Entry Level"),"SE","Senior Level/ Intermediate"),"EX","Executive Level/ Director")</f>
        <v>Junior Level/ Mid</v>
      </c>
      <c r="D494" s="14" t="str">
        <f>SUBSTITUTE(SUBSTITUTE(SUBSTITUTE(SUBSTITUTE(ds_salaries!D494,"PT","Part Time"),"FT","Full Time"),"CT","Contract"),"FL","Freelance")</f>
        <v>Full Time</v>
      </c>
      <c r="E494" s="14" t="s">
        <v>13</v>
      </c>
      <c r="F494" s="14">
        <v>150000</v>
      </c>
      <c r="G494" s="14" t="s">
        <v>85</v>
      </c>
      <c r="H494" s="14">
        <v>35590</v>
      </c>
      <c r="I494" s="14" t="s">
        <v>45</v>
      </c>
      <c r="J494" s="14">
        <v>100</v>
      </c>
      <c r="K494" s="14" t="s">
        <v>45</v>
      </c>
      <c r="L494" s="19" t="str">
        <f>SUBSTITUTE(SUBSTITUTE(SUBSTITUTE(ds_salaries!L494,"L","Large"),"S","Small"),"M","Medium")</f>
        <v>Large</v>
      </c>
      <c r="M494" s="14" t="str">
        <f>IF(Table22[[#This Row],[Remote Ratio]]=0,"No remote",IF(Table22[[#This Row],[Remote Ratio]]=50,"Partially remote","Fully Remote"))</f>
        <v>Fully Remote</v>
      </c>
    </row>
    <row r="495" spans="1:13" hidden="1" x14ac:dyDescent="0.25">
      <c r="A495" s="18">
        <v>493</v>
      </c>
      <c r="B495" s="13">
        <v>2022</v>
      </c>
      <c r="C495" s="13" t="str">
        <f>SUBSTITUTE(SUBSTITUTE(SUBSTITUTE(SUBSTITUTE(ds_salaries!C495,"MI","Junior Level/ Mid"),"EN","Entry Level"),"SE","Senior Level/ Intermediate"),"EX","Executive Level/ Director")</f>
        <v>Senior Level/ Intermediate</v>
      </c>
      <c r="D495" s="14" t="str">
        <f>SUBSTITUTE(SUBSTITUTE(SUBSTITUTE(SUBSTITUTE(ds_salaries!D495,"PT","Part Time"),"FT","Full Time"),"CT","Contract"),"FL","Freelance")</f>
        <v>Full Time</v>
      </c>
      <c r="E495" s="13" t="s">
        <v>98</v>
      </c>
      <c r="F495" s="13">
        <v>100000</v>
      </c>
      <c r="G495" s="13" t="s">
        <v>61</v>
      </c>
      <c r="H495" s="13">
        <v>78791</v>
      </c>
      <c r="I495" s="13" t="s">
        <v>62</v>
      </c>
      <c r="J495" s="13">
        <v>100</v>
      </c>
      <c r="K495" s="13" t="s">
        <v>62</v>
      </c>
      <c r="L495" s="19" t="str">
        <f>SUBSTITUTE(SUBSTITUTE(SUBSTITUTE(ds_salaries!L495,"L","Large"),"S","Small"),"M","Medium")</f>
        <v>Medium</v>
      </c>
      <c r="M495" s="14" t="str">
        <f>IF(Table22[[#This Row],[Remote Ratio]]=0,"No remote",IF(Table22[[#This Row],[Remote Ratio]]=50,"Partially remote","Fully Remote"))</f>
        <v>Fully Remote</v>
      </c>
    </row>
    <row r="496" spans="1:13" hidden="1" x14ac:dyDescent="0.25">
      <c r="A496" s="17">
        <v>494</v>
      </c>
      <c r="B496" s="14">
        <v>2022</v>
      </c>
      <c r="C496" s="13" t="str">
        <f>SUBSTITUTE(SUBSTITUTE(SUBSTITUTE(SUBSTITUTE(ds_salaries!C496,"MI","Junior Level/ Mid"),"EN","Entry Level"),"SE","Senior Level/ Intermediate"),"EX","Executive Level/ Director")</f>
        <v>Senior Level/ Intermediate</v>
      </c>
      <c r="D496" s="14" t="str">
        <f>SUBSTITUTE(SUBSTITUTE(SUBSTITUTE(SUBSTITUTE(ds_salaries!D496,"PT","Part Time"),"FT","Full Time"),"CT","Contract"),"FL","Freelance")</f>
        <v>Full Time</v>
      </c>
      <c r="E496" s="14" t="s">
        <v>13</v>
      </c>
      <c r="F496" s="14">
        <v>100000</v>
      </c>
      <c r="G496" s="14" t="s">
        <v>19</v>
      </c>
      <c r="H496" s="14">
        <v>100000</v>
      </c>
      <c r="I496" s="14" t="s">
        <v>91</v>
      </c>
      <c r="J496" s="14">
        <v>100</v>
      </c>
      <c r="K496" s="14" t="s">
        <v>29</v>
      </c>
      <c r="L496" s="19" t="str">
        <f>SUBSTITUTE(SUBSTITUTE(SUBSTITUTE(ds_salaries!L496,"L","Large"),"S","Small"),"M","Medium")</f>
        <v>Medium</v>
      </c>
      <c r="M496" s="14" t="str">
        <f>IF(Table22[[#This Row],[Remote Ratio]]=0,"No remote",IF(Table22[[#This Row],[Remote Ratio]]=50,"Partially remote","Fully Remote"))</f>
        <v>Fully Remote</v>
      </c>
    </row>
    <row r="497" spans="1:13" x14ac:dyDescent="0.25">
      <c r="A497" s="18">
        <v>495</v>
      </c>
      <c r="B497" s="13">
        <v>2022</v>
      </c>
      <c r="C497" s="13" t="str">
        <f>SUBSTITUTE(SUBSTITUTE(SUBSTITUTE(SUBSTITUTE(ds_salaries!C497,"MI","Junior Level/ Mid"),"EN","Entry Level"),"SE","Senior Level/ Intermediate"),"EX","Executive Level/ Director")</f>
        <v>Junior Level/ Mid</v>
      </c>
      <c r="D497" s="14" t="str">
        <f>SUBSTITUTE(SUBSTITUTE(SUBSTITUTE(SUBSTITUTE(ds_salaries!D497,"PT","Part Time"),"FT","Full Time"),"CT","Contract"),"FL","Freelance")</f>
        <v>Full Time</v>
      </c>
      <c r="E497" s="13" t="s">
        <v>18</v>
      </c>
      <c r="F497" s="13">
        <v>153000</v>
      </c>
      <c r="G497" s="13" t="s">
        <v>19</v>
      </c>
      <c r="H497" s="13">
        <v>153000</v>
      </c>
      <c r="I497" s="13" t="s">
        <v>29</v>
      </c>
      <c r="J497" s="13">
        <v>50</v>
      </c>
      <c r="K497" s="13" t="s">
        <v>29</v>
      </c>
      <c r="L497" s="19" t="str">
        <f>SUBSTITUTE(SUBSTITUTE(SUBSTITUTE(ds_salaries!L497,"L","Large"),"S","Small"),"M","Medium")</f>
        <v>Medium</v>
      </c>
      <c r="M497" s="14" t="str">
        <f>IF(Table22[[#This Row],[Remote Ratio]]=0,"No remote",IF(Table22[[#This Row],[Remote Ratio]]=50,"Partially remote","Fully Remote"))</f>
        <v>Partially remote</v>
      </c>
    </row>
    <row r="498" spans="1:13" hidden="1" x14ac:dyDescent="0.25">
      <c r="A498" s="17">
        <v>496</v>
      </c>
      <c r="B498" s="14">
        <v>2022</v>
      </c>
      <c r="C498" s="13" t="str">
        <f>SUBSTITUTE(SUBSTITUTE(SUBSTITUTE(SUBSTITUTE(ds_salaries!C498,"MI","Junior Level/ Mid"),"EN","Entry Level"),"SE","Senior Level/ Intermediate"),"EX","Executive Level/ Director")</f>
        <v>Entry Level</v>
      </c>
      <c r="D498" s="14" t="str">
        <f>SUBSTITUTE(SUBSTITUTE(SUBSTITUTE(SUBSTITUTE(ds_salaries!D498,"PT","Part Time"),"FT","Full Time"),"CT","Contract"),"FL","Freelance")</f>
        <v>Full Time</v>
      </c>
      <c r="E498" s="14" t="s">
        <v>43</v>
      </c>
      <c r="F498" s="14">
        <v>52800</v>
      </c>
      <c r="G498" s="14" t="s">
        <v>14</v>
      </c>
      <c r="H498" s="14">
        <v>58035</v>
      </c>
      <c r="I498" s="14" t="s">
        <v>42</v>
      </c>
      <c r="J498" s="14">
        <v>100</v>
      </c>
      <c r="K498" s="14" t="s">
        <v>15</v>
      </c>
      <c r="L498" s="19" t="str">
        <f>SUBSTITUTE(SUBSTITUTE(SUBSTITUTE(ds_salaries!L498,"L","Large"),"S","Small"),"M","Medium")</f>
        <v>Medium</v>
      </c>
      <c r="M498" s="14" t="str">
        <f>IF(Table22[[#This Row],[Remote Ratio]]=0,"No remote",IF(Table22[[#This Row],[Remote Ratio]]=50,"Partially remote","Fully Remote"))</f>
        <v>Fully Remote</v>
      </c>
    </row>
    <row r="499" spans="1:13" hidden="1" x14ac:dyDescent="0.25">
      <c r="A499" s="18">
        <v>497</v>
      </c>
      <c r="B499" s="13">
        <v>2022</v>
      </c>
      <c r="C499" s="13" t="str">
        <f>SUBSTITUTE(SUBSTITUTE(SUBSTITUTE(SUBSTITUTE(ds_salaries!C499,"MI","Junior Level/ Mid"),"EN","Entry Level"),"SE","Senior Level/ Intermediate"),"EX","Executive Level/ Director")</f>
        <v>Senior Level/ Intermediate</v>
      </c>
      <c r="D499" s="14" t="str">
        <f>SUBSTITUTE(SUBSTITUTE(SUBSTITUTE(SUBSTITUTE(ds_salaries!D499,"PT","Part Time"),"FT","Full Time"),"CT","Contract"),"FL","Freelance")</f>
        <v>Full Time</v>
      </c>
      <c r="E499" s="13" t="s">
        <v>13</v>
      </c>
      <c r="F499" s="13">
        <v>165000</v>
      </c>
      <c r="G499" s="13" t="s">
        <v>19</v>
      </c>
      <c r="H499" s="13">
        <v>165000</v>
      </c>
      <c r="I499" s="13" t="s">
        <v>29</v>
      </c>
      <c r="J499" s="13">
        <v>100</v>
      </c>
      <c r="K499" s="13" t="s">
        <v>29</v>
      </c>
      <c r="L499" s="19" t="str">
        <f>SUBSTITUTE(SUBSTITUTE(SUBSTITUTE(ds_salaries!L499,"L","Large"),"S","Small"),"M","Medium")</f>
        <v>Medium</v>
      </c>
      <c r="M499" s="14" t="str">
        <f>IF(Table22[[#This Row],[Remote Ratio]]=0,"No remote",IF(Table22[[#This Row],[Remote Ratio]]=50,"Partially remote","Fully Remote"))</f>
        <v>Fully Remote</v>
      </c>
    </row>
    <row r="500" spans="1:13" x14ac:dyDescent="0.25">
      <c r="A500" s="17">
        <v>498</v>
      </c>
      <c r="B500" s="14">
        <v>2022</v>
      </c>
      <c r="C500" s="13" t="str">
        <f>SUBSTITUTE(SUBSTITUTE(SUBSTITUTE(SUBSTITUTE(ds_salaries!C500,"MI","Junior Level/ Mid"),"EN","Entry Level"),"SE","Senior Level/ Intermediate"),"EX","Executive Level/ Director")</f>
        <v>Senior Level/ Intermediate</v>
      </c>
      <c r="D500" s="14" t="str">
        <f>SUBSTITUTE(SUBSTITUTE(SUBSTITUTE(SUBSTITUTE(ds_salaries!D500,"PT","Part Time"),"FT","Full Time"),"CT","Contract"),"FL","Freelance")</f>
        <v>Full Time</v>
      </c>
      <c r="E500" s="14" t="s">
        <v>55</v>
      </c>
      <c r="F500" s="14">
        <v>85000</v>
      </c>
      <c r="G500" s="14" t="s">
        <v>14</v>
      </c>
      <c r="H500" s="14">
        <v>93427</v>
      </c>
      <c r="I500" s="14" t="s">
        <v>38</v>
      </c>
      <c r="J500" s="14">
        <v>50</v>
      </c>
      <c r="K500" s="14" t="s">
        <v>38</v>
      </c>
      <c r="L500" s="19" t="str">
        <f>SUBSTITUTE(SUBSTITUTE(SUBSTITUTE(ds_salaries!L500,"L","Large"),"S","Small"),"M","Medium")</f>
        <v>Large</v>
      </c>
      <c r="M500" s="14" t="str">
        <f>IF(Table22[[#This Row],[Remote Ratio]]=0,"No remote",IF(Table22[[#This Row],[Remote Ratio]]=50,"Partially remote","Fully Remote"))</f>
        <v>Partially remote</v>
      </c>
    </row>
    <row r="501" spans="1:13" hidden="1" x14ac:dyDescent="0.25">
      <c r="A501" s="18">
        <v>499</v>
      </c>
      <c r="B501" s="13">
        <v>2022</v>
      </c>
      <c r="C501" s="13" t="str">
        <f>SUBSTITUTE(SUBSTITUTE(SUBSTITUTE(SUBSTITUTE(ds_salaries!C501,"MI","Junior Level/ Mid"),"EN","Entry Level"),"SE","Senior Level/ Intermediate"),"EX","Executive Level/ Director")</f>
        <v>Entry Level</v>
      </c>
      <c r="D501" s="14" t="str">
        <f>SUBSTITUTE(SUBSTITUTE(SUBSTITUTE(SUBSTITUTE(ds_salaries!D501,"PT","Part Time"),"FT","Full Time"),"CT","Contract"),"FL","Freelance")</f>
        <v>Full Time</v>
      </c>
      <c r="E501" s="13" t="s">
        <v>13</v>
      </c>
      <c r="F501" s="13">
        <v>66500</v>
      </c>
      <c r="G501" s="13" t="s">
        <v>61</v>
      </c>
      <c r="H501" s="13">
        <v>52396</v>
      </c>
      <c r="I501" s="13" t="s">
        <v>62</v>
      </c>
      <c r="J501" s="13">
        <v>100</v>
      </c>
      <c r="K501" s="13" t="s">
        <v>62</v>
      </c>
      <c r="L501" s="19" t="str">
        <f>SUBSTITUTE(SUBSTITUTE(SUBSTITUTE(ds_salaries!L501,"L","Large"),"S","Small"),"M","Medium")</f>
        <v>Large</v>
      </c>
      <c r="M501" s="14" t="str">
        <f>IF(Table22[[#This Row],[Remote Ratio]]=0,"No remote",IF(Table22[[#This Row],[Remote Ratio]]=50,"Partially remote","Fully Remote"))</f>
        <v>Fully Remote</v>
      </c>
    </row>
    <row r="502" spans="1:13" hidden="1" x14ac:dyDescent="0.25">
      <c r="A502" s="17">
        <v>500</v>
      </c>
      <c r="B502" s="14">
        <v>2022</v>
      </c>
      <c r="C502" s="13" t="str">
        <f>SUBSTITUTE(SUBSTITUTE(SUBSTITUTE(SUBSTITUTE(ds_salaries!C502,"MI","Junior Level/ Mid"),"EN","Entry Level"),"SE","Senior Level/ Intermediate"),"EX","Executive Level/ Director")</f>
        <v>Senior Level/ Intermediate</v>
      </c>
      <c r="D502" s="14" t="str">
        <f>SUBSTITUTE(SUBSTITUTE(SUBSTITUTE(SUBSTITUTE(ds_salaries!D502,"PT","Part Time"),"FT","Full Time"),"CT","Contract"),"FL","Freelance")</f>
        <v>Full Time</v>
      </c>
      <c r="E502" s="14" t="s">
        <v>28</v>
      </c>
      <c r="F502" s="14">
        <v>57000</v>
      </c>
      <c r="G502" s="14" t="s">
        <v>14</v>
      </c>
      <c r="H502" s="14">
        <v>62651</v>
      </c>
      <c r="I502" s="14" t="s">
        <v>56</v>
      </c>
      <c r="J502" s="14">
        <v>100</v>
      </c>
      <c r="K502" s="14" t="s">
        <v>56</v>
      </c>
      <c r="L502" s="19" t="str">
        <f>SUBSTITUTE(SUBSTITUTE(SUBSTITUTE(ds_salaries!L502,"L","Large"),"S","Small"),"M","Medium")</f>
        <v>Large</v>
      </c>
      <c r="M502" s="14" t="str">
        <f>IF(Table22[[#This Row],[Remote Ratio]]=0,"No remote",IF(Table22[[#This Row],[Remote Ratio]]=50,"Partially remote","Fully Remote"))</f>
        <v>Fully Remote</v>
      </c>
    </row>
    <row r="503" spans="1:13" hidden="1" x14ac:dyDescent="0.25">
      <c r="A503" s="18">
        <v>501</v>
      </c>
      <c r="B503" s="13">
        <v>2022</v>
      </c>
      <c r="C503" s="13" t="str">
        <f>SUBSTITUTE(SUBSTITUTE(SUBSTITUTE(SUBSTITUTE(ds_salaries!C503,"MI","Junior Level/ Mid"),"EN","Entry Level"),"SE","Senior Level/ Intermediate"),"EX","Executive Level/ Director")</f>
        <v>Junior Level/ Mid</v>
      </c>
      <c r="D503" s="14" t="str">
        <f>SUBSTITUTE(SUBSTITUTE(SUBSTITUTE(SUBSTITUTE(ds_salaries!D503,"PT","Part Time"),"FT","Full Time"),"CT","Contract"),"FL","Freelance")</f>
        <v>Full Time</v>
      </c>
      <c r="E503" s="13" t="s">
        <v>81</v>
      </c>
      <c r="F503" s="13">
        <v>30000</v>
      </c>
      <c r="G503" s="13" t="s">
        <v>14</v>
      </c>
      <c r="H503" s="13">
        <v>32974</v>
      </c>
      <c r="I503" s="13" t="s">
        <v>140</v>
      </c>
      <c r="J503" s="13">
        <v>100</v>
      </c>
      <c r="K503" s="13" t="s">
        <v>140</v>
      </c>
      <c r="L503" s="19" t="str">
        <f>SUBSTITUTE(SUBSTITUTE(SUBSTITUTE(ds_salaries!L503,"L","Large"),"S","Small"),"M","Medium")</f>
        <v>Small</v>
      </c>
      <c r="M503" s="14" t="str">
        <f>IF(Table22[[#This Row],[Remote Ratio]]=0,"No remote",IF(Table22[[#This Row],[Remote Ratio]]=50,"Partially remote","Fully Remote"))</f>
        <v>Fully Remote</v>
      </c>
    </row>
    <row r="504" spans="1:13" hidden="1" x14ac:dyDescent="0.25">
      <c r="A504" s="17">
        <v>502</v>
      </c>
      <c r="B504" s="14">
        <v>2022</v>
      </c>
      <c r="C504" s="13" t="str">
        <f>SUBSTITUTE(SUBSTITUTE(SUBSTITUTE(SUBSTITUTE(ds_salaries!C504,"MI","Junior Level/ Mid"),"EN","Entry Level"),"SE","Senior Level/ Intermediate"),"EX","Executive Level/ Director")</f>
        <v>Entry Level</v>
      </c>
      <c r="D504" s="14" t="str">
        <f>SUBSTITUTE(SUBSTITUTE(SUBSTITUTE(SUBSTITUTE(ds_salaries!D504,"PT","Part Time"),"FT","Full Time"),"CT","Contract"),"FL","Freelance")</f>
        <v>Full Time</v>
      </c>
      <c r="E504" s="14" t="s">
        <v>13</v>
      </c>
      <c r="F504" s="14">
        <v>40000</v>
      </c>
      <c r="G504" s="14" t="s">
        <v>19</v>
      </c>
      <c r="H504" s="14">
        <v>40000</v>
      </c>
      <c r="I504" s="14" t="s">
        <v>20</v>
      </c>
      <c r="J504" s="14">
        <v>100</v>
      </c>
      <c r="K504" s="14" t="s">
        <v>139</v>
      </c>
      <c r="L504" s="19" t="str">
        <f>SUBSTITUTE(SUBSTITUTE(SUBSTITUTE(ds_salaries!L504,"L","Large"),"S","Small"),"M","Medium")</f>
        <v>Large</v>
      </c>
      <c r="M504" s="14" t="str">
        <f>IF(Table22[[#This Row],[Remote Ratio]]=0,"No remote",IF(Table22[[#This Row],[Remote Ratio]]=50,"Partially remote","Fully Remote"))</f>
        <v>Fully Remote</v>
      </c>
    </row>
    <row r="505" spans="1:13" hidden="1" x14ac:dyDescent="0.25">
      <c r="A505" s="18">
        <v>503</v>
      </c>
      <c r="B505" s="13">
        <v>2022</v>
      </c>
      <c r="C505" s="13" t="str">
        <f>SUBSTITUTE(SUBSTITUTE(SUBSTITUTE(SUBSTITUTE(ds_salaries!C505,"MI","Junior Level/ Mid"),"EN","Entry Level"),"SE","Senior Level/ Intermediate"),"EX","Executive Level/ Director")</f>
        <v>Junior Level/ Mid</v>
      </c>
      <c r="D505" s="14" t="str">
        <f>SUBSTITUTE(SUBSTITUTE(SUBSTITUTE(SUBSTITUTE(ds_salaries!D505,"PT","Part Time"),"FT","Full Time"),"CT","Contract"),"FL","Freelance")</f>
        <v>Full Time</v>
      </c>
      <c r="E505" s="13" t="s">
        <v>28</v>
      </c>
      <c r="F505" s="13">
        <v>121000</v>
      </c>
      <c r="G505" s="13" t="s">
        <v>141</v>
      </c>
      <c r="H505" s="13">
        <v>87425</v>
      </c>
      <c r="I505" s="13" t="s">
        <v>142</v>
      </c>
      <c r="J505" s="13">
        <v>100</v>
      </c>
      <c r="K505" s="13" t="s">
        <v>142</v>
      </c>
      <c r="L505" s="19" t="str">
        <f>SUBSTITUTE(SUBSTITUTE(SUBSTITUTE(ds_salaries!L505,"L","Large"),"S","Small"),"M","Medium")</f>
        <v>Large</v>
      </c>
      <c r="M505" s="14" t="str">
        <f>IF(Table22[[#This Row],[Remote Ratio]]=0,"No remote",IF(Table22[[#This Row],[Remote Ratio]]=50,"Partially remote","Fully Remote"))</f>
        <v>Fully Remote</v>
      </c>
    </row>
    <row r="506" spans="1:13" hidden="1" x14ac:dyDescent="0.25">
      <c r="A506" s="17">
        <v>504</v>
      </c>
      <c r="B506" s="14">
        <v>2022</v>
      </c>
      <c r="C506" s="13" t="str">
        <f>SUBSTITUTE(SUBSTITUTE(SUBSTITUTE(SUBSTITUTE(ds_salaries!C506,"MI","Junior Level/ Mid"),"EN","Entry Level"),"SE","Senior Level/ Intermediate"),"EX","Executive Level/ Director")</f>
        <v>Senior Level/ Intermediate</v>
      </c>
      <c r="D506" s="14" t="str">
        <f>SUBSTITUTE(SUBSTITUTE(SUBSTITUTE(SUBSTITUTE(ds_salaries!D506,"PT","Part Time"),"FT","Full Time"),"CT","Contract"),"FL","Freelance")</f>
        <v>Full Time</v>
      </c>
      <c r="E506" s="14" t="s">
        <v>43</v>
      </c>
      <c r="F506" s="14">
        <v>115000</v>
      </c>
      <c r="G506" s="14" t="s">
        <v>19</v>
      </c>
      <c r="H506" s="14">
        <v>115000</v>
      </c>
      <c r="I506" s="14" t="s">
        <v>29</v>
      </c>
      <c r="J506" s="14">
        <v>100</v>
      </c>
      <c r="K506" s="14" t="s">
        <v>29</v>
      </c>
      <c r="L506" s="19" t="str">
        <f>SUBSTITUTE(SUBSTITUTE(SUBSTITUTE(ds_salaries!L506,"L","Large"),"S","Small"),"M","Medium")</f>
        <v>Medium</v>
      </c>
      <c r="M506" s="14" t="str">
        <f>IF(Table22[[#This Row],[Remote Ratio]]=0,"No remote",IF(Table22[[#This Row],[Remote Ratio]]=50,"Partially remote","Fully Remote"))</f>
        <v>Fully Remote</v>
      </c>
    </row>
    <row r="507" spans="1:13" x14ac:dyDescent="0.25">
      <c r="A507" s="18">
        <v>505</v>
      </c>
      <c r="B507" s="13">
        <v>2022</v>
      </c>
      <c r="C507" s="13" t="str">
        <f>SUBSTITUTE(SUBSTITUTE(SUBSTITUTE(SUBSTITUTE(ds_salaries!C507,"MI","Junior Level/ Mid"),"EN","Entry Level"),"SE","Senior Level/ Intermediate"),"EX","Executive Level/ Director")</f>
        <v>Entry Level</v>
      </c>
      <c r="D507" s="14" t="str">
        <f>SUBSTITUTE(SUBSTITUTE(SUBSTITUTE(SUBSTITUTE(ds_salaries!D507,"PT","Part Time"),"FT","Full Time"),"CT","Contract"),"FL","Freelance")</f>
        <v>Full Time</v>
      </c>
      <c r="E507" s="13" t="s">
        <v>13</v>
      </c>
      <c r="F507" s="13">
        <v>120000</v>
      </c>
      <c r="G507" s="13" t="s">
        <v>141</v>
      </c>
      <c r="H507" s="13">
        <v>86703</v>
      </c>
      <c r="I507" s="13" t="s">
        <v>142</v>
      </c>
      <c r="J507" s="13">
        <v>50</v>
      </c>
      <c r="K507" s="13" t="s">
        <v>142</v>
      </c>
      <c r="L507" s="19" t="str">
        <f>SUBSTITUTE(SUBSTITUTE(SUBSTITUTE(ds_salaries!L507,"L","Large"),"S","Small"),"M","Medium")</f>
        <v>Medium</v>
      </c>
      <c r="M507" s="14" t="str">
        <f>IF(Table22[[#This Row],[Remote Ratio]]=0,"No remote",IF(Table22[[#This Row],[Remote Ratio]]=50,"Partially remote","Fully Remote"))</f>
        <v>Partially remote</v>
      </c>
    </row>
    <row r="508" spans="1:13" hidden="1" x14ac:dyDescent="0.25">
      <c r="A508" s="17">
        <v>506</v>
      </c>
      <c r="B508" s="14">
        <v>2022</v>
      </c>
      <c r="C508" s="13" t="str">
        <f>SUBSTITUTE(SUBSTITUTE(SUBSTITUTE(SUBSTITUTE(ds_salaries!C508,"MI","Junior Level/ Mid"),"EN","Entry Level"),"SE","Senior Level/ Intermediate"),"EX","Executive Level/ Director")</f>
        <v>Junior Level/ Mid</v>
      </c>
      <c r="D508" s="14" t="str">
        <f>SUBSTITUTE(SUBSTITUTE(SUBSTITUTE(SUBSTITUTE(ds_salaries!D508,"PT","Part Time"),"FT","Full Time"),"CT","Contract"),"FL","Freelance")</f>
        <v>Full Time</v>
      </c>
      <c r="E508" s="14" t="s">
        <v>100</v>
      </c>
      <c r="F508" s="14">
        <v>75000</v>
      </c>
      <c r="G508" s="14" t="s">
        <v>19</v>
      </c>
      <c r="H508" s="14">
        <v>75000</v>
      </c>
      <c r="I508" s="14" t="s">
        <v>143</v>
      </c>
      <c r="J508" s="14">
        <v>100</v>
      </c>
      <c r="K508" s="14" t="s">
        <v>29</v>
      </c>
      <c r="L508" s="19" t="str">
        <f>SUBSTITUTE(SUBSTITUTE(SUBSTITUTE(ds_salaries!L508,"L","Large"),"S","Small"),"M","Medium")</f>
        <v>Large</v>
      </c>
      <c r="M508" s="14" t="str">
        <f>IF(Table22[[#This Row],[Remote Ratio]]=0,"No remote",IF(Table22[[#This Row],[Remote Ratio]]=50,"Partially remote","Fully Remote"))</f>
        <v>Fully Remote</v>
      </c>
    </row>
    <row r="509" spans="1:13" hidden="1" x14ac:dyDescent="0.25">
      <c r="A509" s="18">
        <v>507</v>
      </c>
      <c r="B509" s="13">
        <v>2022</v>
      </c>
      <c r="C509" s="13" t="str">
        <f>SUBSTITUTE(SUBSTITUTE(SUBSTITUTE(SUBSTITUTE(ds_salaries!C509,"MI","Junior Level/ Mid"),"EN","Entry Level"),"SE","Senior Level/ Intermediate"),"EX","Executive Level/ Director")</f>
        <v>Junior Level/ Mid</v>
      </c>
      <c r="D509" s="14" t="str">
        <f>SUBSTITUTE(SUBSTITUTE(SUBSTITUTE(SUBSTITUTE(ds_salaries!D509,"PT","Part Time"),"FT","Full Time"),"CT","Contract"),"FL","Freelance")</f>
        <v>Full Time</v>
      </c>
      <c r="E509" s="13" t="s">
        <v>55</v>
      </c>
      <c r="F509" s="13">
        <v>59000</v>
      </c>
      <c r="G509" s="13" t="s">
        <v>14</v>
      </c>
      <c r="H509" s="13">
        <v>64849</v>
      </c>
      <c r="I509" s="13" t="s">
        <v>64</v>
      </c>
      <c r="J509" s="13">
        <v>0</v>
      </c>
      <c r="K509" s="13" t="s">
        <v>64</v>
      </c>
      <c r="L509" s="19" t="str">
        <f>SUBSTITUTE(SUBSTITUTE(SUBSTITUTE(ds_salaries!L509,"L","Large"),"S","Small"),"M","Medium")</f>
        <v>Large</v>
      </c>
      <c r="M509" s="14" t="str">
        <f>IF(Table22[[#This Row],[Remote Ratio]]=0,"No remote",IF(Table22[[#This Row],[Remote Ratio]]=50,"Partially remote","Fully Remote"))</f>
        <v>No remote</v>
      </c>
    </row>
    <row r="510" spans="1:13" hidden="1" x14ac:dyDescent="0.25">
      <c r="A510" s="17">
        <v>508</v>
      </c>
      <c r="B510" s="14">
        <v>2022</v>
      </c>
      <c r="C510" s="13" t="str">
        <f>SUBSTITUTE(SUBSTITUTE(SUBSTITUTE(SUBSTITUTE(ds_salaries!C510,"MI","Junior Level/ Mid"),"EN","Entry Level"),"SE","Senior Level/ Intermediate"),"EX","Executive Level/ Director")</f>
        <v>Entry Level</v>
      </c>
      <c r="D510" s="14" t="str">
        <f>SUBSTITUTE(SUBSTITUTE(SUBSTITUTE(SUBSTITUTE(ds_salaries!D510,"PT","Part Time"),"FT","Full Time"),"CT","Contract"),"FL","Freelance")</f>
        <v>Full Time</v>
      </c>
      <c r="E510" s="14" t="s">
        <v>55</v>
      </c>
      <c r="F510" s="14">
        <v>120000</v>
      </c>
      <c r="G510" s="14" t="s">
        <v>19</v>
      </c>
      <c r="H510" s="14">
        <v>120000</v>
      </c>
      <c r="I510" s="14" t="s">
        <v>29</v>
      </c>
      <c r="J510" s="14">
        <v>100</v>
      </c>
      <c r="K510" s="14" t="s">
        <v>29</v>
      </c>
      <c r="L510" s="19" t="str">
        <f>SUBSTITUTE(SUBSTITUTE(SUBSTITUTE(ds_salaries!L510,"L","Large"),"S","Small"),"M","Medium")</f>
        <v>Large</v>
      </c>
      <c r="M510" s="14" t="str">
        <f>IF(Table22[[#This Row],[Remote Ratio]]=0,"No remote",IF(Table22[[#This Row],[Remote Ratio]]=50,"Partially remote","Fully Remote"))</f>
        <v>Fully Remote</v>
      </c>
    </row>
    <row r="511" spans="1:13" hidden="1" x14ac:dyDescent="0.25">
      <c r="A511" s="18">
        <v>509</v>
      </c>
      <c r="B511" s="13">
        <v>2022</v>
      </c>
      <c r="C511" s="13" t="str">
        <f>SUBSTITUTE(SUBSTITUTE(SUBSTITUTE(SUBSTITUTE(ds_salaries!C511,"MI","Junior Level/ Mid"),"EN","Entry Level"),"SE","Senior Level/ Intermediate"),"EX","Executive Level/ Director")</f>
        <v>Junior Level/ Mid</v>
      </c>
      <c r="D511" s="14" t="str">
        <f>SUBSTITUTE(SUBSTITUTE(SUBSTITUTE(SUBSTITUTE(ds_salaries!D511,"PT","Part Time"),"FT","Full Time"),"CT","Contract"),"FL","Freelance")</f>
        <v>Full Time</v>
      </c>
      <c r="E511" s="13" t="s">
        <v>84</v>
      </c>
      <c r="F511" s="13">
        <v>157000</v>
      </c>
      <c r="G511" s="13" t="s">
        <v>19</v>
      </c>
      <c r="H511" s="13">
        <v>157000</v>
      </c>
      <c r="I511" s="13" t="s">
        <v>29</v>
      </c>
      <c r="J511" s="13">
        <v>100</v>
      </c>
      <c r="K511" s="13" t="s">
        <v>29</v>
      </c>
      <c r="L511" s="19" t="str">
        <f>SUBSTITUTE(SUBSTITUTE(SUBSTITUTE(ds_salaries!L511,"L","Large"),"S","Small"),"M","Medium")</f>
        <v>Large</v>
      </c>
      <c r="M511" s="14" t="str">
        <f>IF(Table22[[#This Row],[Remote Ratio]]=0,"No remote",IF(Table22[[#This Row],[Remote Ratio]]=50,"Partially remote","Fully Remote"))</f>
        <v>Fully Remote</v>
      </c>
    </row>
    <row r="512" spans="1:13" hidden="1" x14ac:dyDescent="0.25">
      <c r="A512" s="17">
        <v>510</v>
      </c>
      <c r="B512" s="14">
        <v>2022</v>
      </c>
      <c r="C512" s="13" t="str">
        <f>SUBSTITUTE(SUBSTITUTE(SUBSTITUTE(SUBSTITUTE(ds_salaries!C512,"MI","Junior Level/ Mid"),"EN","Entry Level"),"SE","Senior Level/ Intermediate"),"EX","Executive Level/ Director")</f>
        <v>Entry Level</v>
      </c>
      <c r="D512" s="14" t="str">
        <f>SUBSTITUTE(SUBSTITUTE(SUBSTITUTE(SUBSTITUTE(ds_salaries!D512,"PT","Part Time"),"FT","Full Time"),"CT","Contract"),"FL","Freelance")</f>
        <v>Full Time</v>
      </c>
      <c r="E512" s="14" t="s">
        <v>93</v>
      </c>
      <c r="F512" s="14">
        <v>150000</v>
      </c>
      <c r="G512" s="14" t="s">
        <v>19</v>
      </c>
      <c r="H512" s="14">
        <v>150000</v>
      </c>
      <c r="I512" s="14" t="s">
        <v>142</v>
      </c>
      <c r="J512" s="14">
        <v>100</v>
      </c>
      <c r="K512" s="14" t="s">
        <v>142</v>
      </c>
      <c r="L512" s="19" t="str">
        <f>SUBSTITUTE(SUBSTITUTE(SUBSTITUTE(ds_salaries!L512,"L","Large"),"S","Small"),"M","Medium")</f>
        <v>Small</v>
      </c>
      <c r="M512" s="14" t="str">
        <f>IF(Table22[[#This Row],[Remote Ratio]]=0,"No remote",IF(Table22[[#This Row],[Remote Ratio]]=50,"Partially remote","Fully Remote"))</f>
        <v>Fully Remote</v>
      </c>
    </row>
    <row r="513" spans="1:13" x14ac:dyDescent="0.25">
      <c r="A513" s="18">
        <v>511</v>
      </c>
      <c r="B513" s="13">
        <v>2022</v>
      </c>
      <c r="C513" s="13" t="str">
        <f>SUBSTITUTE(SUBSTITUTE(SUBSTITUTE(SUBSTITUTE(ds_salaries!C513,"MI","Junior Level/ Mid"),"EN","Entry Level"),"SE","Senior Level/ Intermediate"),"EX","Executive Level/ Director")</f>
        <v>Junior Level/ Mid</v>
      </c>
      <c r="D513" s="14" t="str">
        <f>SUBSTITUTE(SUBSTITUTE(SUBSTITUTE(SUBSTITUTE(ds_salaries!D513,"PT","Part Time"),"FT","Full Time"),"CT","Contract"),"FL","Freelance")</f>
        <v>Full Time</v>
      </c>
      <c r="E513" s="13" t="s">
        <v>35</v>
      </c>
      <c r="F513" s="13">
        <v>90000</v>
      </c>
      <c r="G513" s="13" t="s">
        <v>61</v>
      </c>
      <c r="H513" s="13">
        <v>70912</v>
      </c>
      <c r="I513" s="13" t="s">
        <v>62</v>
      </c>
      <c r="J513" s="13">
        <v>50</v>
      </c>
      <c r="K513" s="13" t="s">
        <v>62</v>
      </c>
      <c r="L513" s="19" t="str">
        <f>SUBSTITUTE(SUBSTITUTE(SUBSTITUTE(ds_salaries!L513,"L","Large"),"S","Small"),"M","Medium")</f>
        <v>Large</v>
      </c>
      <c r="M513" s="14" t="str">
        <f>IF(Table22[[#This Row],[Remote Ratio]]=0,"No remote",IF(Table22[[#This Row],[Remote Ratio]]=50,"Partially remote","Fully Remote"))</f>
        <v>Partially remote</v>
      </c>
    </row>
    <row r="514" spans="1:13" hidden="1" x14ac:dyDescent="0.25">
      <c r="A514" s="17">
        <v>512</v>
      </c>
      <c r="B514" s="14">
        <v>2022</v>
      </c>
      <c r="C514" s="13" t="str">
        <f>SUBSTITUTE(SUBSTITUTE(SUBSTITUTE(SUBSTITUTE(ds_salaries!C514,"MI","Junior Level/ Mid"),"EN","Entry Level"),"SE","Senior Level/ Intermediate"),"EX","Executive Level/ Director")</f>
        <v>Entry Level</v>
      </c>
      <c r="D514" s="14" t="str">
        <f>SUBSTITUTE(SUBSTITUTE(SUBSTITUTE(SUBSTITUTE(ds_salaries!D514,"PT","Part Time"),"FT","Full Time"),"CT","Contract"),"FL","Freelance")</f>
        <v>Full Time</v>
      </c>
      <c r="E514" s="14" t="s">
        <v>43</v>
      </c>
      <c r="F514" s="14">
        <v>65000</v>
      </c>
      <c r="G514" s="14" t="s">
        <v>19</v>
      </c>
      <c r="H514" s="14">
        <v>65000</v>
      </c>
      <c r="I514" s="14" t="s">
        <v>29</v>
      </c>
      <c r="J514" s="14">
        <v>100</v>
      </c>
      <c r="K514" s="14" t="s">
        <v>29</v>
      </c>
      <c r="L514" s="19" t="str">
        <f>SUBSTITUTE(SUBSTITUTE(SUBSTITUTE(ds_salaries!L514,"L","Large"),"S","Small"),"M","Medium")</f>
        <v>Small</v>
      </c>
      <c r="M514" s="14" t="str">
        <f>IF(Table22[[#This Row],[Remote Ratio]]=0,"No remote",IF(Table22[[#This Row],[Remote Ratio]]=50,"Partially remote","Fully Remote"))</f>
        <v>Fully Remote</v>
      </c>
    </row>
    <row r="515" spans="1:13" hidden="1" x14ac:dyDescent="0.25">
      <c r="A515" s="18">
        <v>513</v>
      </c>
      <c r="B515" s="13">
        <v>2022</v>
      </c>
      <c r="C515" s="13" t="str">
        <f>SUBSTITUTE(SUBSTITUTE(SUBSTITUTE(SUBSTITUTE(ds_salaries!C515,"MI","Junior Level/ Mid"),"EN","Entry Level"),"SE","Senior Level/ Intermediate"),"EX","Executive Level/ Director")</f>
        <v>Senior Level/ Intermediate</v>
      </c>
      <c r="D515" s="14" t="str">
        <f>SUBSTITUTE(SUBSTITUTE(SUBSTITUTE(SUBSTITUTE(ds_salaries!D515,"PT","Part Time"),"FT","Full Time"),"CT","Contract"),"FL","Freelance")</f>
        <v>Full Time</v>
      </c>
      <c r="E515" s="13" t="s">
        <v>28</v>
      </c>
      <c r="F515" s="13">
        <v>65000</v>
      </c>
      <c r="G515" s="13" t="s">
        <v>14</v>
      </c>
      <c r="H515" s="13">
        <v>71444</v>
      </c>
      <c r="I515" s="13" t="s">
        <v>144</v>
      </c>
      <c r="J515" s="13">
        <v>100</v>
      </c>
      <c r="K515" s="13" t="s">
        <v>144</v>
      </c>
      <c r="L515" s="19" t="str">
        <f>SUBSTITUTE(SUBSTITUTE(SUBSTITUTE(ds_salaries!L515,"L","Large"),"S","Small"),"M","Medium")</f>
        <v>Small</v>
      </c>
      <c r="M515" s="14" t="str">
        <f>IF(Table22[[#This Row],[Remote Ratio]]=0,"No remote",IF(Table22[[#This Row],[Remote Ratio]]=50,"Partially remote","Fully Remote"))</f>
        <v>Fully Remote</v>
      </c>
    </row>
    <row r="516" spans="1:13" hidden="1" x14ac:dyDescent="0.25">
      <c r="A516" s="17">
        <v>514</v>
      </c>
      <c r="B516" s="14">
        <v>2022</v>
      </c>
      <c r="C516" s="13" t="str">
        <f>SUBSTITUTE(SUBSTITUTE(SUBSTITUTE(SUBSTITUTE(ds_salaries!C516,"MI","Junior Level/ Mid"),"EN","Entry Level"),"SE","Senior Level/ Intermediate"),"EX","Executive Level/ Director")</f>
        <v>Entry Level</v>
      </c>
      <c r="D516" s="14" t="str">
        <f>SUBSTITUTE(SUBSTITUTE(SUBSTITUTE(SUBSTITUTE(ds_salaries!D516,"PT","Part Time"),"FT","Full Time"),"CT","Contract"),"FL","Freelance")</f>
        <v>Full Time</v>
      </c>
      <c r="E516" s="14" t="s">
        <v>83</v>
      </c>
      <c r="F516" s="14">
        <v>20000</v>
      </c>
      <c r="G516" s="14" t="s">
        <v>19</v>
      </c>
      <c r="H516" s="14">
        <v>20000</v>
      </c>
      <c r="I516" s="14" t="s">
        <v>42</v>
      </c>
      <c r="J516" s="14">
        <v>0</v>
      </c>
      <c r="K516" s="14" t="s">
        <v>42</v>
      </c>
      <c r="L516" s="19" t="str">
        <f>SUBSTITUTE(SUBSTITUTE(SUBSTITUTE(ds_salaries!L516,"L","Large"),"S","Small"),"M","Medium")</f>
        <v>Medium</v>
      </c>
      <c r="M516" s="14" t="str">
        <f>IF(Table22[[#This Row],[Remote Ratio]]=0,"No remote",IF(Table22[[#This Row],[Remote Ratio]]=50,"Partially remote","Fully Remote"))</f>
        <v>No remote</v>
      </c>
    </row>
    <row r="517" spans="1:13" hidden="1" x14ac:dyDescent="0.25">
      <c r="A517" s="18">
        <v>515</v>
      </c>
      <c r="B517" s="13">
        <v>2022</v>
      </c>
      <c r="C517" s="13" t="str">
        <f>SUBSTITUTE(SUBSTITUTE(SUBSTITUTE(SUBSTITUTE(ds_salaries!C517,"MI","Junior Level/ Mid"),"EN","Entry Level"),"SE","Senior Level/ Intermediate"),"EX","Executive Level/ Director")</f>
        <v>Junior Level/ Mid</v>
      </c>
      <c r="D517" s="14" t="str">
        <f>SUBSTITUTE(SUBSTITUTE(SUBSTITUTE(SUBSTITUTE(ds_salaries!D517,"PT","Part Time"),"FT","Full Time"),"CT","Contract"),"FL","Freelance")</f>
        <v>Full Time</v>
      </c>
      <c r="E517" s="13" t="s">
        <v>13</v>
      </c>
      <c r="F517" s="13">
        <v>48000</v>
      </c>
      <c r="G517" s="13" t="s">
        <v>19</v>
      </c>
      <c r="H517" s="13">
        <v>48000</v>
      </c>
      <c r="I517" s="13" t="s">
        <v>75</v>
      </c>
      <c r="J517" s="13">
        <v>100</v>
      </c>
      <c r="K517" s="13" t="s">
        <v>29</v>
      </c>
      <c r="L517" s="19" t="str">
        <f>SUBSTITUTE(SUBSTITUTE(SUBSTITUTE(ds_salaries!L517,"L","Large"),"S","Small"),"M","Medium")</f>
        <v>Small</v>
      </c>
      <c r="M517" s="14" t="str">
        <f>IF(Table22[[#This Row],[Remote Ratio]]=0,"No remote",IF(Table22[[#This Row],[Remote Ratio]]=50,"Partially remote","Fully Remote"))</f>
        <v>Fully Remote</v>
      </c>
    </row>
    <row r="518" spans="1:13" hidden="1" x14ac:dyDescent="0.25">
      <c r="A518" s="17">
        <v>516</v>
      </c>
      <c r="B518" s="14">
        <v>2022</v>
      </c>
      <c r="C518" s="13" t="str">
        <f>SUBSTITUTE(SUBSTITUTE(SUBSTITUTE(SUBSTITUTE(ds_salaries!C518,"MI","Junior Level/ Mid"),"EN","Entry Level"),"SE","Senior Level/ Intermediate"),"EX","Executive Level/ Director")</f>
        <v>Senior Level/ Intermediate</v>
      </c>
      <c r="D518" s="14" t="str">
        <f>SUBSTITUTE(SUBSTITUTE(SUBSTITUTE(SUBSTITUTE(ds_salaries!D518,"PT","Part Time"),"FT","Full Time"),"CT","Contract"),"FL","Freelance")</f>
        <v>Full Time</v>
      </c>
      <c r="E518" s="14" t="s">
        <v>79</v>
      </c>
      <c r="F518" s="14">
        <v>152500</v>
      </c>
      <c r="G518" s="14" t="s">
        <v>19</v>
      </c>
      <c r="H518" s="14">
        <v>152500</v>
      </c>
      <c r="I518" s="14" t="s">
        <v>29</v>
      </c>
      <c r="J518" s="14">
        <v>100</v>
      </c>
      <c r="K518" s="14" t="s">
        <v>29</v>
      </c>
      <c r="L518" s="19" t="str">
        <f>SUBSTITUTE(SUBSTITUTE(SUBSTITUTE(ds_salaries!L518,"L","Large"),"S","Small"),"M","Medium")</f>
        <v>Medium</v>
      </c>
      <c r="M518" s="14" t="str">
        <f>IF(Table22[[#This Row],[Remote Ratio]]=0,"No remote",IF(Table22[[#This Row],[Remote Ratio]]=50,"Partially remote","Fully Remote"))</f>
        <v>Fully Remote</v>
      </c>
    </row>
    <row r="519" spans="1:13" hidden="1" x14ac:dyDescent="0.25">
      <c r="A519" s="18">
        <v>517</v>
      </c>
      <c r="B519" s="13">
        <v>2022</v>
      </c>
      <c r="C519" s="13" t="str">
        <f>SUBSTITUTE(SUBSTITUTE(SUBSTITUTE(SUBSTITUTE(ds_salaries!C519,"MI","Junior Level/ Mid"),"EN","Entry Level"),"SE","Senior Level/ Intermediate"),"EX","Executive Level/ Director")</f>
        <v>Junior Level/ Mid</v>
      </c>
      <c r="D519" s="14" t="str">
        <f>SUBSTITUTE(SUBSTITUTE(SUBSTITUTE(SUBSTITUTE(ds_salaries!D519,"PT","Part Time"),"FT","Full Time"),"CT","Contract"),"FL","Freelance")</f>
        <v>Full Time</v>
      </c>
      <c r="E519" s="13" t="s">
        <v>43</v>
      </c>
      <c r="F519" s="13">
        <v>62000</v>
      </c>
      <c r="G519" s="13" t="s">
        <v>14</v>
      </c>
      <c r="H519" s="13">
        <v>68147</v>
      </c>
      <c r="I519" s="13" t="s">
        <v>38</v>
      </c>
      <c r="J519" s="13">
        <v>100</v>
      </c>
      <c r="K519" s="13" t="s">
        <v>38</v>
      </c>
      <c r="L519" s="19" t="str">
        <f>SUBSTITUTE(SUBSTITUTE(SUBSTITUTE(ds_salaries!L519,"L","Large"),"S","Small"),"M","Medium")</f>
        <v>Medium</v>
      </c>
      <c r="M519" s="14" t="str">
        <f>IF(Table22[[#This Row],[Remote Ratio]]=0,"No remote",IF(Table22[[#This Row],[Remote Ratio]]=50,"Partially remote","Fully Remote"))</f>
        <v>Fully Remote</v>
      </c>
    </row>
    <row r="520" spans="1:13" hidden="1" x14ac:dyDescent="0.25">
      <c r="A520" s="17">
        <v>518</v>
      </c>
      <c r="B520" s="14">
        <v>2022</v>
      </c>
      <c r="C520" s="13" t="str">
        <f>SUBSTITUTE(SUBSTITUTE(SUBSTITUTE(SUBSTITUTE(ds_salaries!C520,"MI","Junior Level/ Mid"),"EN","Entry Level"),"SE","Senior Level/ Intermediate"),"EX","Executive Level/ Director")</f>
        <v>Junior Level/ Mid</v>
      </c>
      <c r="D520" s="14" t="str">
        <f>SUBSTITUTE(SUBSTITUTE(SUBSTITUTE(SUBSTITUTE(ds_salaries!D520,"PT","Part Time"),"FT","Full Time"),"CT","Contract"),"FL","Freelance")</f>
        <v>Full Time</v>
      </c>
      <c r="E520" s="14" t="s">
        <v>13</v>
      </c>
      <c r="F520" s="14">
        <v>115000</v>
      </c>
      <c r="G520" s="14" t="s">
        <v>145</v>
      </c>
      <c r="H520" s="14">
        <v>122346</v>
      </c>
      <c r="I520" s="14" t="s">
        <v>120</v>
      </c>
      <c r="J520" s="14">
        <v>0</v>
      </c>
      <c r="K520" s="14" t="s">
        <v>120</v>
      </c>
      <c r="L520" s="19" t="str">
        <f>SUBSTITUTE(SUBSTITUTE(SUBSTITUTE(ds_salaries!L520,"L","Large"),"S","Small"),"M","Medium")</f>
        <v>Large</v>
      </c>
      <c r="M520" s="14" t="str">
        <f>IF(Table22[[#This Row],[Remote Ratio]]=0,"No remote",IF(Table22[[#This Row],[Remote Ratio]]=50,"Partially remote","Fully Remote"))</f>
        <v>No remote</v>
      </c>
    </row>
    <row r="521" spans="1:13" hidden="1" x14ac:dyDescent="0.25">
      <c r="A521" s="18">
        <v>519</v>
      </c>
      <c r="B521" s="13">
        <v>2022</v>
      </c>
      <c r="C521" s="13" t="str">
        <f>SUBSTITUTE(SUBSTITUTE(SUBSTITUTE(SUBSTITUTE(ds_salaries!C521,"MI","Junior Level/ Mid"),"EN","Entry Level"),"SE","Senior Level/ Intermediate"),"EX","Executive Level/ Director")</f>
        <v>Senior Level/ Intermediate</v>
      </c>
      <c r="D521" s="14" t="str">
        <f>SUBSTITUTE(SUBSTITUTE(SUBSTITUTE(SUBSTITUTE(ds_salaries!D521,"PT","Part Time"),"FT","Full Time"),"CT","Contract"),"FL","Freelance")</f>
        <v>Full Time</v>
      </c>
      <c r="E521" s="13" t="s">
        <v>84</v>
      </c>
      <c r="F521" s="13">
        <v>380000</v>
      </c>
      <c r="G521" s="13" t="s">
        <v>19</v>
      </c>
      <c r="H521" s="13">
        <v>380000</v>
      </c>
      <c r="I521" s="13" t="s">
        <v>29</v>
      </c>
      <c r="J521" s="13">
        <v>100</v>
      </c>
      <c r="K521" s="13" t="s">
        <v>29</v>
      </c>
      <c r="L521" s="19" t="str">
        <f>SUBSTITUTE(SUBSTITUTE(SUBSTITUTE(ds_salaries!L521,"L","Large"),"S","Small"),"M","Medium")</f>
        <v>Large</v>
      </c>
      <c r="M521" s="14" t="str">
        <f>IF(Table22[[#This Row],[Remote Ratio]]=0,"No remote",IF(Table22[[#This Row],[Remote Ratio]]=50,"Partially remote","Fully Remote"))</f>
        <v>Fully Remote</v>
      </c>
    </row>
    <row r="522" spans="1:13" hidden="1" x14ac:dyDescent="0.25">
      <c r="A522" s="17">
        <v>520</v>
      </c>
      <c r="B522" s="14">
        <v>2022</v>
      </c>
      <c r="C522" s="13" t="str">
        <f>SUBSTITUTE(SUBSTITUTE(SUBSTITUTE(SUBSTITUTE(ds_salaries!C522,"MI","Junior Level/ Mid"),"EN","Entry Level"),"SE","Senior Level/ Intermediate"),"EX","Executive Level/ Director")</f>
        <v>Junior Level/ Mid</v>
      </c>
      <c r="D522" s="14" t="str">
        <f>SUBSTITUTE(SUBSTITUTE(SUBSTITUTE(SUBSTITUTE(ds_salaries!D522,"PT","Part Time"),"FT","Full Time"),"CT","Contract"),"FL","Freelance")</f>
        <v>Full Time</v>
      </c>
      <c r="E522" s="14" t="s">
        <v>13</v>
      </c>
      <c r="F522" s="14">
        <v>88000</v>
      </c>
      <c r="G522" s="14" t="s">
        <v>61</v>
      </c>
      <c r="H522" s="14">
        <v>69336</v>
      </c>
      <c r="I522" s="14" t="s">
        <v>62</v>
      </c>
      <c r="J522" s="14">
        <v>100</v>
      </c>
      <c r="K522" s="14" t="s">
        <v>62</v>
      </c>
      <c r="L522" s="19" t="str">
        <f>SUBSTITUTE(SUBSTITUTE(SUBSTITUTE(ds_salaries!L522,"L","Large"),"S","Small"),"M","Medium")</f>
        <v>Medium</v>
      </c>
      <c r="M522" s="14" t="str">
        <f>IF(Table22[[#This Row],[Remote Ratio]]=0,"No remote",IF(Table22[[#This Row],[Remote Ratio]]=50,"Partially remote","Fully Remote"))</f>
        <v>Fully Remote</v>
      </c>
    </row>
    <row r="523" spans="1:13" hidden="1" x14ac:dyDescent="0.25">
      <c r="A523" s="18">
        <v>521</v>
      </c>
      <c r="B523" s="13">
        <v>2022</v>
      </c>
      <c r="C523" s="13" t="str">
        <f>SUBSTITUTE(SUBSTITUTE(SUBSTITUTE(SUBSTITUTE(ds_salaries!C523,"MI","Junior Level/ Mid"),"EN","Entry Level"),"SE","Senior Level/ Intermediate"),"EX","Executive Level/ Director")</f>
        <v>Entry Level</v>
      </c>
      <c r="D523" s="14" t="str">
        <f>SUBSTITUTE(SUBSTITUTE(SUBSTITUTE(SUBSTITUTE(ds_salaries!D523,"PT","Part Time"),"FT","Full Time"),"CT","Contract"),"FL","Freelance")</f>
        <v>Full Time</v>
      </c>
      <c r="E523" s="13" t="s">
        <v>74</v>
      </c>
      <c r="F523" s="13">
        <v>10000</v>
      </c>
      <c r="G523" s="13" t="s">
        <v>19</v>
      </c>
      <c r="H523" s="13">
        <v>10000</v>
      </c>
      <c r="I523" s="13" t="s">
        <v>47</v>
      </c>
      <c r="J523" s="13">
        <v>100</v>
      </c>
      <c r="K523" s="13" t="s">
        <v>80</v>
      </c>
      <c r="L523" s="19" t="str">
        <f>SUBSTITUTE(SUBSTITUTE(SUBSTITUTE(ds_salaries!L523,"L","Large"),"S","Small"),"M","Medium")</f>
        <v>Medium</v>
      </c>
      <c r="M523" s="14" t="str">
        <f>IF(Table22[[#This Row],[Remote Ratio]]=0,"No remote",IF(Table22[[#This Row],[Remote Ratio]]=50,"Partially remote","Fully Remote"))</f>
        <v>Fully Remote</v>
      </c>
    </row>
    <row r="524" spans="1:13" hidden="1" x14ac:dyDescent="0.25">
      <c r="A524" s="17">
        <v>522</v>
      </c>
      <c r="B524" s="14">
        <v>2022</v>
      </c>
      <c r="C524" s="13" t="str">
        <f>SUBSTITUTE(SUBSTITUTE(SUBSTITUTE(SUBSTITUTE(ds_salaries!C524,"MI","Junior Level/ Mid"),"EN","Entry Level"),"SE","Senior Level/ Intermediate"),"EX","Executive Level/ Director")</f>
        <v>Junior Level/ Mid</v>
      </c>
      <c r="D524" s="14" t="str">
        <f>SUBSTITUTE(SUBSTITUTE(SUBSTITUTE(SUBSTITUTE(ds_salaries!D524,"PT","Part Time"),"FT","Full Time"),"CT","Contract"),"FL","Freelance")</f>
        <v>Full Time</v>
      </c>
      <c r="E524" s="14" t="s">
        <v>31</v>
      </c>
      <c r="F524" s="14">
        <v>20000</v>
      </c>
      <c r="G524" s="14" t="s">
        <v>19</v>
      </c>
      <c r="H524" s="14">
        <v>20000</v>
      </c>
      <c r="I524" s="14" t="s">
        <v>50</v>
      </c>
      <c r="J524" s="14">
        <v>100</v>
      </c>
      <c r="K524" s="14" t="s">
        <v>50</v>
      </c>
      <c r="L524" s="19" t="str">
        <f>SUBSTITUTE(SUBSTITUTE(SUBSTITUTE(ds_salaries!L524,"L","Large"),"S","Small"),"M","Medium")</f>
        <v>Small</v>
      </c>
      <c r="M524" s="14" t="str">
        <f>IF(Table22[[#This Row],[Remote Ratio]]=0,"No remote",IF(Table22[[#This Row],[Remote Ratio]]=50,"Partially remote","Fully Remote"))</f>
        <v>Fully Remote</v>
      </c>
    </row>
    <row r="525" spans="1:13" hidden="1" x14ac:dyDescent="0.25">
      <c r="A525" s="18">
        <v>523</v>
      </c>
      <c r="B525" s="13">
        <v>2022</v>
      </c>
      <c r="C525" s="13" t="str">
        <f>SUBSTITUTE(SUBSTITUTE(SUBSTITUTE(SUBSTITUTE(ds_salaries!C525,"MI","Junior Level/ Mid"),"EN","Entry Level"),"SE","Senior Level/ Intermediate"),"EX","Executive Level/ Director")</f>
        <v>Senior Level/ Intermediate</v>
      </c>
      <c r="D525" s="14" t="str">
        <f>SUBSTITUTE(SUBSTITUTE(SUBSTITUTE(SUBSTITUTE(ds_salaries!D525,"PT","Part Time"),"FT","Full Time"),"CT","Contract"),"FL","Freelance")</f>
        <v>Full Time</v>
      </c>
      <c r="E525" s="13" t="s">
        <v>146</v>
      </c>
      <c r="F525" s="13">
        <v>405000</v>
      </c>
      <c r="G525" s="13" t="s">
        <v>19</v>
      </c>
      <c r="H525" s="13">
        <v>405000</v>
      </c>
      <c r="I525" s="13" t="s">
        <v>29</v>
      </c>
      <c r="J525" s="13">
        <v>100</v>
      </c>
      <c r="K525" s="13" t="s">
        <v>29</v>
      </c>
      <c r="L525" s="19" t="str">
        <f>SUBSTITUTE(SUBSTITUTE(SUBSTITUTE(ds_salaries!L525,"L","Large"),"S","Small"),"M","Medium")</f>
        <v>Large</v>
      </c>
      <c r="M525" s="14" t="str">
        <f>IF(Table22[[#This Row],[Remote Ratio]]=0,"No remote",IF(Table22[[#This Row],[Remote Ratio]]=50,"Partially remote","Fully Remote"))</f>
        <v>Fully Remote</v>
      </c>
    </row>
    <row r="526" spans="1:13" hidden="1" x14ac:dyDescent="0.25">
      <c r="A526" s="17">
        <v>524</v>
      </c>
      <c r="B526" s="14">
        <v>2022</v>
      </c>
      <c r="C526" s="13" t="str">
        <f>SUBSTITUTE(SUBSTITUTE(SUBSTITUTE(SUBSTITUTE(ds_salaries!C526,"MI","Junior Level/ Mid"),"EN","Entry Level"),"SE","Senior Level/ Intermediate"),"EX","Executive Level/ Director")</f>
        <v>Junior Level/ Mid</v>
      </c>
      <c r="D526" s="14" t="str">
        <f>SUBSTITUTE(SUBSTITUTE(SUBSTITUTE(SUBSTITUTE(ds_salaries!D526,"PT","Part Time"),"FT","Full Time"),"CT","Contract"),"FL","Freelance")</f>
        <v>Full Time</v>
      </c>
      <c r="E526" s="14" t="s">
        <v>13</v>
      </c>
      <c r="F526" s="14">
        <v>135000</v>
      </c>
      <c r="G526" s="14" t="s">
        <v>19</v>
      </c>
      <c r="H526" s="14">
        <v>135000</v>
      </c>
      <c r="I526" s="14" t="s">
        <v>29</v>
      </c>
      <c r="J526" s="14">
        <v>100</v>
      </c>
      <c r="K526" s="14" t="s">
        <v>29</v>
      </c>
      <c r="L526" s="19" t="str">
        <f>SUBSTITUTE(SUBSTITUTE(SUBSTITUTE(ds_salaries!L526,"L","Large"),"S","Small"),"M","Medium")</f>
        <v>Large</v>
      </c>
      <c r="M526" s="14" t="str">
        <f>IF(Table22[[#This Row],[Remote Ratio]]=0,"No remote",IF(Table22[[#This Row],[Remote Ratio]]=50,"Partially remote","Fully Remote"))</f>
        <v>Fully Remote</v>
      </c>
    </row>
    <row r="527" spans="1:13" hidden="1" x14ac:dyDescent="0.25">
      <c r="A527" s="18">
        <v>525</v>
      </c>
      <c r="B527" s="13">
        <v>2022</v>
      </c>
      <c r="C527" s="13" t="str">
        <f>SUBSTITUTE(SUBSTITUTE(SUBSTITUTE(SUBSTITUTE(ds_salaries!C527,"MI","Junior Level/ Mid"),"EN","Entry Level"),"SE","Senior Level/ Intermediate"),"EX","Executive Level/ Director")</f>
        <v>Senior Level/ Intermediate</v>
      </c>
      <c r="D527" s="14" t="str">
        <f>SUBSTITUTE(SUBSTITUTE(SUBSTITUTE(SUBSTITUTE(ds_salaries!D527,"PT","Part Time"),"FT","Full Time"),"CT","Contract"),"FL","Freelance")</f>
        <v>Full Time</v>
      </c>
      <c r="E527" s="13" t="s">
        <v>84</v>
      </c>
      <c r="F527" s="13">
        <v>177000</v>
      </c>
      <c r="G527" s="13" t="s">
        <v>19</v>
      </c>
      <c r="H527" s="13">
        <v>177000</v>
      </c>
      <c r="I527" s="13" t="s">
        <v>29</v>
      </c>
      <c r="J527" s="13">
        <v>100</v>
      </c>
      <c r="K527" s="13" t="s">
        <v>29</v>
      </c>
      <c r="L527" s="19" t="str">
        <f>SUBSTITUTE(SUBSTITUTE(SUBSTITUTE(ds_salaries!L527,"L","Large"),"S","Small"),"M","Medium")</f>
        <v>Large</v>
      </c>
      <c r="M527" s="14" t="str">
        <f>IF(Table22[[#This Row],[Remote Ratio]]=0,"No remote",IF(Table22[[#This Row],[Remote Ratio]]=50,"Partially remote","Fully Remote"))</f>
        <v>Fully Remote</v>
      </c>
    </row>
    <row r="528" spans="1:13" hidden="1" x14ac:dyDescent="0.25">
      <c r="A528" s="17">
        <v>526</v>
      </c>
      <c r="B528" s="14">
        <v>2022</v>
      </c>
      <c r="C528" s="13" t="str">
        <f>SUBSTITUTE(SUBSTITUTE(SUBSTITUTE(SUBSTITUTE(ds_salaries!C528,"MI","Junior Level/ Mid"),"EN","Entry Level"),"SE","Senior Level/ Intermediate"),"EX","Executive Level/ Director")</f>
        <v>Junior Level/ Mid</v>
      </c>
      <c r="D528" s="14" t="str">
        <f>SUBSTITUTE(SUBSTITUTE(SUBSTITUTE(SUBSTITUTE(ds_salaries!D528,"PT","Part Time"),"FT","Full Time"),"CT","Contract"),"FL","Freelance")</f>
        <v>Full Time</v>
      </c>
      <c r="E528" s="14" t="s">
        <v>13</v>
      </c>
      <c r="F528" s="14">
        <v>78000</v>
      </c>
      <c r="G528" s="14" t="s">
        <v>19</v>
      </c>
      <c r="H528" s="14">
        <v>78000</v>
      </c>
      <c r="I528" s="14" t="s">
        <v>29</v>
      </c>
      <c r="J528" s="14">
        <v>100</v>
      </c>
      <c r="K528" s="14" t="s">
        <v>29</v>
      </c>
      <c r="L528" s="19" t="str">
        <f>SUBSTITUTE(SUBSTITUTE(SUBSTITUTE(ds_salaries!L528,"L","Large"),"S","Small"),"M","Medium")</f>
        <v>Medium</v>
      </c>
      <c r="M528" s="14" t="str">
        <f>IF(Table22[[#This Row],[Remote Ratio]]=0,"No remote",IF(Table22[[#This Row],[Remote Ratio]]=50,"Partially remote","Fully Remote"))</f>
        <v>Fully Remote</v>
      </c>
    </row>
    <row r="529" spans="1:13" hidden="1" x14ac:dyDescent="0.25">
      <c r="A529" s="18">
        <v>527</v>
      </c>
      <c r="B529" s="13">
        <v>2022</v>
      </c>
      <c r="C529" s="13" t="str">
        <f>SUBSTITUTE(SUBSTITUTE(SUBSTITUTE(SUBSTITUTE(ds_salaries!C529,"MI","Junior Level/ Mid"),"EN","Entry Level"),"SE","Senior Level/ Intermediate"),"EX","Executive Level/ Director")</f>
        <v>Senior Level/ Intermediate</v>
      </c>
      <c r="D529" s="14" t="str">
        <f>SUBSTITUTE(SUBSTITUTE(SUBSTITUTE(SUBSTITUTE(ds_salaries!D529,"PT","Part Time"),"FT","Full Time"),"CT","Contract"),"FL","Freelance")</f>
        <v>Full Time</v>
      </c>
      <c r="E529" s="13" t="s">
        <v>31</v>
      </c>
      <c r="F529" s="13">
        <v>135000</v>
      </c>
      <c r="G529" s="13" t="s">
        <v>19</v>
      </c>
      <c r="H529" s="13">
        <v>135000</v>
      </c>
      <c r="I529" s="13" t="s">
        <v>29</v>
      </c>
      <c r="J529" s="13">
        <v>100</v>
      </c>
      <c r="K529" s="13" t="s">
        <v>29</v>
      </c>
      <c r="L529" s="19" t="str">
        <f>SUBSTITUTE(SUBSTITUTE(SUBSTITUTE(ds_salaries!L529,"L","Large"),"S","Small"),"M","Medium")</f>
        <v>Medium</v>
      </c>
      <c r="M529" s="14" t="str">
        <f>IF(Table22[[#This Row],[Remote Ratio]]=0,"No remote",IF(Table22[[#This Row],[Remote Ratio]]=50,"Partially remote","Fully Remote"))</f>
        <v>Fully Remote</v>
      </c>
    </row>
    <row r="530" spans="1:13" hidden="1" x14ac:dyDescent="0.25">
      <c r="A530" s="17">
        <v>528</v>
      </c>
      <c r="B530" s="14">
        <v>2022</v>
      </c>
      <c r="C530" s="13" t="str">
        <f>SUBSTITUTE(SUBSTITUTE(SUBSTITUTE(SUBSTITUTE(ds_salaries!C530,"MI","Junior Level/ Mid"),"EN","Entry Level"),"SE","Senior Level/ Intermediate"),"EX","Executive Level/ Director")</f>
        <v>Senior Level/ Intermediate</v>
      </c>
      <c r="D530" s="14" t="str">
        <f>SUBSTITUTE(SUBSTITUTE(SUBSTITUTE(SUBSTITUTE(ds_salaries!D530,"PT","Part Time"),"FT","Full Time"),"CT","Contract"),"FL","Freelance")</f>
        <v>Full Time</v>
      </c>
      <c r="E530" s="14" t="s">
        <v>31</v>
      </c>
      <c r="F530" s="14">
        <v>100000</v>
      </c>
      <c r="G530" s="14" t="s">
        <v>19</v>
      </c>
      <c r="H530" s="14">
        <v>100000</v>
      </c>
      <c r="I530" s="14" t="s">
        <v>29</v>
      </c>
      <c r="J530" s="14">
        <v>100</v>
      </c>
      <c r="K530" s="14" t="s">
        <v>29</v>
      </c>
      <c r="L530" s="19" t="str">
        <f>SUBSTITUTE(SUBSTITUTE(SUBSTITUTE(ds_salaries!L530,"L","Large"),"S","Small"),"M","Medium")</f>
        <v>Medium</v>
      </c>
      <c r="M530" s="14" t="str">
        <f>IF(Table22[[#This Row],[Remote Ratio]]=0,"No remote",IF(Table22[[#This Row],[Remote Ratio]]=50,"Partially remote","Fully Remote"))</f>
        <v>Fully Remote</v>
      </c>
    </row>
    <row r="531" spans="1:13" hidden="1" x14ac:dyDescent="0.25">
      <c r="A531" s="18">
        <v>529</v>
      </c>
      <c r="B531" s="13">
        <v>2022</v>
      </c>
      <c r="C531" s="13" t="str">
        <f>SUBSTITUTE(SUBSTITUTE(SUBSTITUTE(SUBSTITUTE(ds_salaries!C531,"MI","Junior Level/ Mid"),"EN","Entry Level"),"SE","Senior Level/ Intermediate"),"EX","Executive Level/ Director")</f>
        <v>Senior Level/ Intermediate</v>
      </c>
      <c r="D531" s="14" t="str">
        <f>SUBSTITUTE(SUBSTITUTE(SUBSTITUTE(SUBSTITUTE(ds_salaries!D531,"PT","Part Time"),"FT","Full Time"),"CT","Contract"),"FL","Freelance")</f>
        <v>Full Time</v>
      </c>
      <c r="E531" s="13" t="s">
        <v>31</v>
      </c>
      <c r="F531" s="13">
        <v>90320</v>
      </c>
      <c r="G531" s="13" t="s">
        <v>19</v>
      </c>
      <c r="H531" s="13">
        <v>90320</v>
      </c>
      <c r="I531" s="13" t="s">
        <v>29</v>
      </c>
      <c r="J531" s="13">
        <v>100</v>
      </c>
      <c r="K531" s="13" t="s">
        <v>29</v>
      </c>
      <c r="L531" s="19" t="str">
        <f>SUBSTITUTE(SUBSTITUTE(SUBSTITUTE(ds_salaries!L531,"L","Large"),"S","Small"),"M","Medium")</f>
        <v>Medium</v>
      </c>
      <c r="M531" s="14" t="str">
        <f>IF(Table22[[#This Row],[Remote Ratio]]=0,"No remote",IF(Table22[[#This Row],[Remote Ratio]]=50,"Partially remote","Fully Remote"))</f>
        <v>Fully Remote</v>
      </c>
    </row>
    <row r="532" spans="1:13" hidden="1" x14ac:dyDescent="0.25">
      <c r="A532" s="17">
        <v>530</v>
      </c>
      <c r="B532" s="14">
        <v>2022</v>
      </c>
      <c r="C532" s="13" t="str">
        <f>SUBSTITUTE(SUBSTITUTE(SUBSTITUTE(SUBSTITUTE(ds_salaries!C532,"MI","Junior Level/ Mid"),"EN","Entry Level"),"SE","Senior Level/ Intermediate"),"EX","Executive Level/ Director")</f>
        <v>Junior Level/ Mid</v>
      </c>
      <c r="D532" s="14" t="str">
        <f>SUBSTITUTE(SUBSTITUTE(SUBSTITUTE(SUBSTITUTE(ds_salaries!D532,"PT","Part Time"),"FT","Full Time"),"CT","Contract"),"FL","Freelance")</f>
        <v>Full Time</v>
      </c>
      <c r="E532" s="14" t="s">
        <v>31</v>
      </c>
      <c r="F532" s="14">
        <v>85000</v>
      </c>
      <c r="G532" s="14" t="s">
        <v>19</v>
      </c>
      <c r="H532" s="14">
        <v>85000</v>
      </c>
      <c r="I532" s="14" t="s">
        <v>62</v>
      </c>
      <c r="J532" s="14">
        <v>0</v>
      </c>
      <c r="K532" s="14" t="s">
        <v>62</v>
      </c>
      <c r="L532" s="19" t="str">
        <f>SUBSTITUTE(SUBSTITUTE(SUBSTITUTE(ds_salaries!L532,"L","Large"),"S","Small"),"M","Medium")</f>
        <v>Medium</v>
      </c>
      <c r="M532" s="14" t="str">
        <f>IF(Table22[[#This Row],[Remote Ratio]]=0,"No remote",IF(Table22[[#This Row],[Remote Ratio]]=50,"Partially remote","Fully Remote"))</f>
        <v>No remote</v>
      </c>
    </row>
    <row r="533" spans="1:13" hidden="1" x14ac:dyDescent="0.25">
      <c r="A533" s="18">
        <v>531</v>
      </c>
      <c r="B533" s="13">
        <v>2022</v>
      </c>
      <c r="C533" s="13" t="str">
        <f>SUBSTITUTE(SUBSTITUTE(SUBSTITUTE(SUBSTITUTE(ds_salaries!C533,"MI","Junior Level/ Mid"),"EN","Entry Level"),"SE","Senior Level/ Intermediate"),"EX","Executive Level/ Director")</f>
        <v>Junior Level/ Mid</v>
      </c>
      <c r="D533" s="14" t="str">
        <f>SUBSTITUTE(SUBSTITUTE(SUBSTITUTE(SUBSTITUTE(ds_salaries!D533,"PT","Part Time"),"FT","Full Time"),"CT","Contract"),"FL","Freelance")</f>
        <v>Full Time</v>
      </c>
      <c r="E533" s="13" t="s">
        <v>31</v>
      </c>
      <c r="F533" s="13">
        <v>75000</v>
      </c>
      <c r="G533" s="13" t="s">
        <v>19</v>
      </c>
      <c r="H533" s="13">
        <v>75000</v>
      </c>
      <c r="I533" s="13" t="s">
        <v>62</v>
      </c>
      <c r="J533" s="13">
        <v>0</v>
      </c>
      <c r="K533" s="13" t="s">
        <v>62</v>
      </c>
      <c r="L533" s="19" t="str">
        <f>SUBSTITUTE(SUBSTITUTE(SUBSTITUTE(ds_salaries!L533,"L","Large"),"S","Small"),"M","Medium")</f>
        <v>Medium</v>
      </c>
      <c r="M533" s="14" t="str">
        <f>IF(Table22[[#This Row],[Remote Ratio]]=0,"No remote",IF(Table22[[#This Row],[Remote Ratio]]=50,"Partially remote","Fully Remote"))</f>
        <v>No remote</v>
      </c>
    </row>
    <row r="534" spans="1:13" hidden="1" x14ac:dyDescent="0.25">
      <c r="A534" s="17">
        <v>532</v>
      </c>
      <c r="B534" s="14">
        <v>2022</v>
      </c>
      <c r="C534" s="13" t="str">
        <f>SUBSTITUTE(SUBSTITUTE(SUBSTITUTE(SUBSTITUTE(ds_salaries!C534,"MI","Junior Level/ Mid"),"EN","Entry Level"),"SE","Senior Level/ Intermediate"),"EX","Executive Level/ Director")</f>
        <v>Senior Level/ Intermediate</v>
      </c>
      <c r="D534" s="14" t="str">
        <f>SUBSTITUTE(SUBSTITUTE(SUBSTITUTE(SUBSTITUTE(ds_salaries!D534,"PT","Part Time"),"FT","Full Time"),"CT","Contract"),"FL","Freelance")</f>
        <v>Full Time</v>
      </c>
      <c r="E534" s="14" t="s">
        <v>28</v>
      </c>
      <c r="F534" s="14">
        <v>214000</v>
      </c>
      <c r="G534" s="14" t="s">
        <v>19</v>
      </c>
      <c r="H534" s="14">
        <v>214000</v>
      </c>
      <c r="I534" s="14" t="s">
        <v>29</v>
      </c>
      <c r="J534" s="14">
        <v>100</v>
      </c>
      <c r="K534" s="14" t="s">
        <v>29</v>
      </c>
      <c r="L534" s="19" t="str">
        <f>SUBSTITUTE(SUBSTITUTE(SUBSTITUTE(ds_salaries!L534,"L","Large"),"S","Small"),"M","Medium")</f>
        <v>Medium</v>
      </c>
      <c r="M534" s="14" t="str">
        <f>IF(Table22[[#This Row],[Remote Ratio]]=0,"No remote",IF(Table22[[#This Row],[Remote Ratio]]=50,"Partially remote","Fully Remote"))</f>
        <v>Fully Remote</v>
      </c>
    </row>
    <row r="535" spans="1:13" hidden="1" x14ac:dyDescent="0.25">
      <c r="A535" s="18">
        <v>533</v>
      </c>
      <c r="B535" s="13">
        <v>2022</v>
      </c>
      <c r="C535" s="13" t="str">
        <f>SUBSTITUTE(SUBSTITUTE(SUBSTITUTE(SUBSTITUTE(ds_salaries!C535,"MI","Junior Level/ Mid"),"EN","Entry Level"),"SE","Senior Level/ Intermediate"),"EX","Executive Level/ Director")</f>
        <v>Senior Level/ Intermediate</v>
      </c>
      <c r="D535" s="14" t="str">
        <f>SUBSTITUTE(SUBSTITUTE(SUBSTITUTE(SUBSTITUTE(ds_salaries!D535,"PT","Part Time"),"FT","Full Time"),"CT","Contract"),"FL","Freelance")</f>
        <v>Full Time</v>
      </c>
      <c r="E535" s="13" t="s">
        <v>28</v>
      </c>
      <c r="F535" s="13">
        <v>192600</v>
      </c>
      <c r="G535" s="13" t="s">
        <v>19</v>
      </c>
      <c r="H535" s="13">
        <v>192600</v>
      </c>
      <c r="I535" s="13" t="s">
        <v>29</v>
      </c>
      <c r="J535" s="13">
        <v>100</v>
      </c>
      <c r="K535" s="13" t="s">
        <v>29</v>
      </c>
      <c r="L535" s="19" t="str">
        <f>SUBSTITUTE(SUBSTITUTE(SUBSTITUTE(ds_salaries!L535,"L","Large"),"S","Small"),"M","Medium")</f>
        <v>Medium</v>
      </c>
      <c r="M535" s="14" t="str">
        <f>IF(Table22[[#This Row],[Remote Ratio]]=0,"No remote",IF(Table22[[#This Row],[Remote Ratio]]=50,"Partially remote","Fully Remote"))</f>
        <v>Fully Remote</v>
      </c>
    </row>
    <row r="536" spans="1:13" hidden="1" x14ac:dyDescent="0.25">
      <c r="A536" s="17">
        <v>534</v>
      </c>
      <c r="B536" s="14">
        <v>2022</v>
      </c>
      <c r="C536" s="13" t="str">
        <f>SUBSTITUTE(SUBSTITUTE(SUBSTITUTE(SUBSTITUTE(ds_salaries!C536,"MI","Junior Level/ Mid"),"EN","Entry Level"),"SE","Senior Level/ Intermediate"),"EX","Executive Level/ Director")</f>
        <v>Senior Level/ Intermediate</v>
      </c>
      <c r="D536" s="14" t="str">
        <f>SUBSTITUTE(SUBSTITUTE(SUBSTITUTE(SUBSTITUTE(ds_salaries!D536,"PT","Part Time"),"FT","Full Time"),"CT","Contract"),"FL","Freelance")</f>
        <v>Full Time</v>
      </c>
      <c r="E536" s="14" t="s">
        <v>109</v>
      </c>
      <c r="F536" s="14">
        <v>266400</v>
      </c>
      <c r="G536" s="14" t="s">
        <v>19</v>
      </c>
      <c r="H536" s="14">
        <v>266400</v>
      </c>
      <c r="I536" s="14" t="s">
        <v>29</v>
      </c>
      <c r="J536" s="14">
        <v>100</v>
      </c>
      <c r="K536" s="14" t="s">
        <v>29</v>
      </c>
      <c r="L536" s="19" t="str">
        <f>SUBSTITUTE(SUBSTITUTE(SUBSTITUTE(ds_salaries!L536,"L","Large"),"S","Small"),"M","Medium")</f>
        <v>Medium</v>
      </c>
      <c r="M536" s="14" t="str">
        <f>IF(Table22[[#This Row],[Remote Ratio]]=0,"No remote",IF(Table22[[#This Row],[Remote Ratio]]=50,"Partially remote","Fully Remote"))</f>
        <v>Fully Remote</v>
      </c>
    </row>
    <row r="537" spans="1:13" hidden="1" x14ac:dyDescent="0.25">
      <c r="A537" s="18">
        <v>535</v>
      </c>
      <c r="B537" s="13">
        <v>2022</v>
      </c>
      <c r="C537" s="13" t="str">
        <f>SUBSTITUTE(SUBSTITUTE(SUBSTITUTE(SUBSTITUTE(ds_salaries!C537,"MI","Junior Level/ Mid"),"EN","Entry Level"),"SE","Senior Level/ Intermediate"),"EX","Executive Level/ Director")</f>
        <v>Senior Level/ Intermediate</v>
      </c>
      <c r="D537" s="14" t="str">
        <f>SUBSTITUTE(SUBSTITUTE(SUBSTITUTE(SUBSTITUTE(ds_salaries!D537,"PT","Part Time"),"FT","Full Time"),"CT","Contract"),"FL","Freelance")</f>
        <v>Full Time</v>
      </c>
      <c r="E537" s="13" t="s">
        <v>109</v>
      </c>
      <c r="F537" s="13">
        <v>213120</v>
      </c>
      <c r="G537" s="13" t="s">
        <v>19</v>
      </c>
      <c r="H537" s="13">
        <v>213120</v>
      </c>
      <c r="I537" s="13" t="s">
        <v>29</v>
      </c>
      <c r="J537" s="13">
        <v>100</v>
      </c>
      <c r="K537" s="13" t="s">
        <v>29</v>
      </c>
      <c r="L537" s="19" t="str">
        <f>SUBSTITUTE(SUBSTITUTE(SUBSTITUTE(ds_salaries!L537,"L","Large"),"S","Small"),"M","Medium")</f>
        <v>Medium</v>
      </c>
      <c r="M537" s="14" t="str">
        <f>IF(Table22[[#This Row],[Remote Ratio]]=0,"No remote",IF(Table22[[#This Row],[Remote Ratio]]=50,"Partially remote","Fully Remote"))</f>
        <v>Fully Remote</v>
      </c>
    </row>
    <row r="538" spans="1:13" hidden="1" x14ac:dyDescent="0.25">
      <c r="A538" s="17">
        <v>536</v>
      </c>
      <c r="B538" s="14">
        <v>2022</v>
      </c>
      <c r="C538" s="13" t="str">
        <f>SUBSTITUTE(SUBSTITUTE(SUBSTITUTE(SUBSTITUTE(ds_salaries!C538,"MI","Junior Level/ Mid"),"EN","Entry Level"),"SE","Senior Level/ Intermediate"),"EX","Executive Level/ Director")</f>
        <v>Senior Level/ Intermediate</v>
      </c>
      <c r="D538" s="14" t="str">
        <f>SUBSTITUTE(SUBSTITUTE(SUBSTITUTE(SUBSTITUTE(ds_salaries!D538,"PT","Part Time"),"FT","Full Time"),"CT","Contract"),"FL","Freelance")</f>
        <v>Full Time</v>
      </c>
      <c r="E538" s="14" t="s">
        <v>31</v>
      </c>
      <c r="F538" s="14">
        <v>112900</v>
      </c>
      <c r="G538" s="14" t="s">
        <v>19</v>
      </c>
      <c r="H538" s="14">
        <v>112900</v>
      </c>
      <c r="I538" s="14" t="s">
        <v>29</v>
      </c>
      <c r="J538" s="14">
        <v>100</v>
      </c>
      <c r="K538" s="14" t="s">
        <v>29</v>
      </c>
      <c r="L538" s="19" t="str">
        <f>SUBSTITUTE(SUBSTITUTE(SUBSTITUTE(ds_salaries!L538,"L","Large"),"S","Small"),"M","Medium")</f>
        <v>Medium</v>
      </c>
      <c r="M538" s="14" t="str">
        <f>IF(Table22[[#This Row],[Remote Ratio]]=0,"No remote",IF(Table22[[#This Row],[Remote Ratio]]=50,"Partially remote","Fully Remote"))</f>
        <v>Fully Remote</v>
      </c>
    </row>
    <row r="539" spans="1:13" hidden="1" x14ac:dyDescent="0.25">
      <c r="A539" s="18">
        <v>537</v>
      </c>
      <c r="B539" s="13">
        <v>2022</v>
      </c>
      <c r="C539" s="13" t="str">
        <f>SUBSTITUTE(SUBSTITUTE(SUBSTITUTE(SUBSTITUTE(ds_salaries!C539,"MI","Junior Level/ Mid"),"EN","Entry Level"),"SE","Senior Level/ Intermediate"),"EX","Executive Level/ Director")</f>
        <v>Senior Level/ Intermediate</v>
      </c>
      <c r="D539" s="14" t="str">
        <f>SUBSTITUTE(SUBSTITUTE(SUBSTITUTE(SUBSTITUTE(ds_salaries!D539,"PT","Part Time"),"FT","Full Time"),"CT","Contract"),"FL","Freelance")</f>
        <v>Full Time</v>
      </c>
      <c r="E539" s="13" t="s">
        <v>43</v>
      </c>
      <c r="F539" s="13">
        <v>155000</v>
      </c>
      <c r="G539" s="13" t="s">
        <v>19</v>
      </c>
      <c r="H539" s="13">
        <v>155000</v>
      </c>
      <c r="I539" s="13" t="s">
        <v>29</v>
      </c>
      <c r="J539" s="13">
        <v>100</v>
      </c>
      <c r="K539" s="13" t="s">
        <v>29</v>
      </c>
      <c r="L539" s="19" t="str">
        <f>SUBSTITUTE(SUBSTITUTE(SUBSTITUTE(ds_salaries!L539,"L","Large"),"S","Small"),"M","Medium")</f>
        <v>Medium</v>
      </c>
      <c r="M539" s="14" t="str">
        <f>IF(Table22[[#This Row],[Remote Ratio]]=0,"No remote",IF(Table22[[#This Row],[Remote Ratio]]=50,"Partially remote","Fully Remote"))</f>
        <v>Fully Remote</v>
      </c>
    </row>
    <row r="540" spans="1:13" hidden="1" x14ac:dyDescent="0.25">
      <c r="A540" s="17">
        <v>538</v>
      </c>
      <c r="B540" s="14">
        <v>2022</v>
      </c>
      <c r="C540" s="13" t="str">
        <f>SUBSTITUTE(SUBSTITUTE(SUBSTITUTE(SUBSTITUTE(ds_salaries!C540,"MI","Junior Level/ Mid"),"EN","Entry Level"),"SE","Senior Level/ Intermediate"),"EX","Executive Level/ Director")</f>
        <v>Junior Level/ Mid</v>
      </c>
      <c r="D540" s="14" t="str">
        <f>SUBSTITUTE(SUBSTITUTE(SUBSTITUTE(SUBSTITUTE(ds_salaries!D540,"PT","Part Time"),"FT","Full Time"),"CT","Contract"),"FL","Freelance")</f>
        <v>Full Time</v>
      </c>
      <c r="E540" s="14" t="s">
        <v>13</v>
      </c>
      <c r="F540" s="14">
        <v>141300</v>
      </c>
      <c r="G540" s="14" t="s">
        <v>19</v>
      </c>
      <c r="H540" s="14">
        <v>141300</v>
      </c>
      <c r="I540" s="14" t="s">
        <v>29</v>
      </c>
      <c r="J540" s="14">
        <v>0</v>
      </c>
      <c r="K540" s="14" t="s">
        <v>29</v>
      </c>
      <c r="L540" s="19" t="str">
        <f>SUBSTITUTE(SUBSTITUTE(SUBSTITUTE(ds_salaries!L540,"L","Large"),"S","Small"),"M","Medium")</f>
        <v>Medium</v>
      </c>
      <c r="M540" s="14" t="str">
        <f>IF(Table22[[#This Row],[Remote Ratio]]=0,"No remote",IF(Table22[[#This Row],[Remote Ratio]]=50,"Partially remote","Fully Remote"))</f>
        <v>No remote</v>
      </c>
    </row>
    <row r="541" spans="1:13" hidden="1" x14ac:dyDescent="0.25">
      <c r="A541" s="18">
        <v>539</v>
      </c>
      <c r="B541" s="13">
        <v>2022</v>
      </c>
      <c r="C541" s="13" t="str">
        <f>SUBSTITUTE(SUBSTITUTE(SUBSTITUTE(SUBSTITUTE(ds_salaries!C541,"MI","Junior Level/ Mid"),"EN","Entry Level"),"SE","Senior Level/ Intermediate"),"EX","Executive Level/ Director")</f>
        <v>Junior Level/ Mid</v>
      </c>
      <c r="D541" s="14" t="str">
        <f>SUBSTITUTE(SUBSTITUTE(SUBSTITUTE(SUBSTITUTE(ds_salaries!D541,"PT","Part Time"),"FT","Full Time"),"CT","Contract"),"FL","Freelance")</f>
        <v>Full Time</v>
      </c>
      <c r="E541" s="13" t="s">
        <v>13</v>
      </c>
      <c r="F541" s="13">
        <v>102100</v>
      </c>
      <c r="G541" s="13" t="s">
        <v>19</v>
      </c>
      <c r="H541" s="13">
        <v>102100</v>
      </c>
      <c r="I541" s="13" t="s">
        <v>29</v>
      </c>
      <c r="J541" s="13">
        <v>0</v>
      </c>
      <c r="K541" s="13" t="s">
        <v>29</v>
      </c>
      <c r="L541" s="19" t="str">
        <f>SUBSTITUTE(SUBSTITUTE(SUBSTITUTE(ds_salaries!L541,"L","Large"),"S","Small"),"M","Medium")</f>
        <v>Medium</v>
      </c>
      <c r="M541" s="14" t="str">
        <f>IF(Table22[[#This Row],[Remote Ratio]]=0,"No remote",IF(Table22[[#This Row],[Remote Ratio]]=50,"Partially remote","Fully Remote"))</f>
        <v>No remote</v>
      </c>
    </row>
    <row r="542" spans="1:13" hidden="1" x14ac:dyDescent="0.25">
      <c r="A542" s="17">
        <v>540</v>
      </c>
      <c r="B542" s="14">
        <v>2022</v>
      </c>
      <c r="C542" s="13" t="str">
        <f>SUBSTITUTE(SUBSTITUTE(SUBSTITUTE(SUBSTITUTE(ds_salaries!C542,"MI","Junior Level/ Mid"),"EN","Entry Level"),"SE","Senior Level/ Intermediate"),"EX","Executive Level/ Director")</f>
        <v>Senior Level/ Intermediate</v>
      </c>
      <c r="D542" s="14" t="str">
        <f>SUBSTITUTE(SUBSTITUTE(SUBSTITUTE(SUBSTITUTE(ds_salaries!D542,"PT","Part Time"),"FT","Full Time"),"CT","Contract"),"FL","Freelance")</f>
        <v>Full Time</v>
      </c>
      <c r="E542" s="14" t="s">
        <v>31</v>
      </c>
      <c r="F542" s="14">
        <v>115934</v>
      </c>
      <c r="G542" s="14" t="s">
        <v>19</v>
      </c>
      <c r="H542" s="14">
        <v>115934</v>
      </c>
      <c r="I542" s="14" t="s">
        <v>29</v>
      </c>
      <c r="J542" s="14">
        <v>100</v>
      </c>
      <c r="K542" s="14" t="s">
        <v>29</v>
      </c>
      <c r="L542" s="19" t="str">
        <f>SUBSTITUTE(SUBSTITUTE(SUBSTITUTE(ds_salaries!L542,"L","Large"),"S","Small"),"M","Medium")</f>
        <v>Medium</v>
      </c>
      <c r="M542" s="14" t="str">
        <f>IF(Table22[[#This Row],[Remote Ratio]]=0,"No remote",IF(Table22[[#This Row],[Remote Ratio]]=50,"Partially remote","Fully Remote"))</f>
        <v>Fully Remote</v>
      </c>
    </row>
    <row r="543" spans="1:13" hidden="1" x14ac:dyDescent="0.25">
      <c r="A543" s="18">
        <v>541</v>
      </c>
      <c r="B543" s="13">
        <v>2022</v>
      </c>
      <c r="C543" s="13" t="str">
        <f>SUBSTITUTE(SUBSTITUTE(SUBSTITUTE(SUBSTITUTE(ds_salaries!C543,"MI","Junior Level/ Mid"),"EN","Entry Level"),"SE","Senior Level/ Intermediate"),"EX","Executive Level/ Director")</f>
        <v>Senior Level/ Intermediate</v>
      </c>
      <c r="D543" s="14" t="str">
        <f>SUBSTITUTE(SUBSTITUTE(SUBSTITUTE(SUBSTITUTE(ds_salaries!D543,"PT","Part Time"),"FT","Full Time"),"CT","Contract"),"FL","Freelance")</f>
        <v>Full Time</v>
      </c>
      <c r="E543" s="13" t="s">
        <v>31</v>
      </c>
      <c r="F543" s="13">
        <v>81666</v>
      </c>
      <c r="G543" s="13" t="s">
        <v>19</v>
      </c>
      <c r="H543" s="13">
        <v>81666</v>
      </c>
      <c r="I543" s="13" t="s">
        <v>29</v>
      </c>
      <c r="J543" s="13">
        <v>100</v>
      </c>
      <c r="K543" s="13" t="s">
        <v>29</v>
      </c>
      <c r="L543" s="19" t="str">
        <f>SUBSTITUTE(SUBSTITUTE(SUBSTITUTE(ds_salaries!L543,"L","Large"),"S","Small"),"M","Medium")</f>
        <v>Medium</v>
      </c>
      <c r="M543" s="14" t="str">
        <f>IF(Table22[[#This Row],[Remote Ratio]]=0,"No remote",IF(Table22[[#This Row],[Remote Ratio]]=50,"Partially remote","Fully Remote"))</f>
        <v>Fully Remote</v>
      </c>
    </row>
    <row r="544" spans="1:13" hidden="1" x14ac:dyDescent="0.25">
      <c r="A544" s="17">
        <v>542</v>
      </c>
      <c r="B544" s="14">
        <v>2022</v>
      </c>
      <c r="C544" s="13" t="str">
        <f>SUBSTITUTE(SUBSTITUTE(SUBSTITUTE(SUBSTITUTE(ds_salaries!C544,"MI","Junior Level/ Mid"),"EN","Entry Level"),"SE","Senior Level/ Intermediate"),"EX","Executive Level/ Director")</f>
        <v>Junior Level/ Mid</v>
      </c>
      <c r="D544" s="14" t="str">
        <f>SUBSTITUTE(SUBSTITUTE(SUBSTITUTE(SUBSTITUTE(ds_salaries!D544,"PT","Part Time"),"FT","Full Time"),"CT","Contract"),"FL","Freelance")</f>
        <v>Full Time</v>
      </c>
      <c r="E544" s="14" t="s">
        <v>43</v>
      </c>
      <c r="F544" s="14">
        <v>206699</v>
      </c>
      <c r="G544" s="14" t="s">
        <v>19</v>
      </c>
      <c r="H544" s="14">
        <v>206699</v>
      </c>
      <c r="I544" s="14" t="s">
        <v>29</v>
      </c>
      <c r="J544" s="14">
        <v>0</v>
      </c>
      <c r="K544" s="14" t="s">
        <v>29</v>
      </c>
      <c r="L544" s="19" t="str">
        <f>SUBSTITUTE(SUBSTITUTE(SUBSTITUTE(ds_salaries!L544,"L","Large"),"S","Small"),"M","Medium")</f>
        <v>Medium</v>
      </c>
      <c r="M544" s="14" t="str">
        <f>IF(Table22[[#This Row],[Remote Ratio]]=0,"No remote",IF(Table22[[#This Row],[Remote Ratio]]=50,"Partially remote","Fully Remote"))</f>
        <v>No remote</v>
      </c>
    </row>
    <row r="545" spans="1:13" hidden="1" x14ac:dyDescent="0.25">
      <c r="A545" s="18">
        <v>543</v>
      </c>
      <c r="B545" s="13">
        <v>2022</v>
      </c>
      <c r="C545" s="13" t="str">
        <f>SUBSTITUTE(SUBSTITUTE(SUBSTITUTE(SUBSTITUTE(ds_salaries!C545,"MI","Junior Level/ Mid"),"EN","Entry Level"),"SE","Senior Level/ Intermediate"),"EX","Executive Level/ Director")</f>
        <v>Junior Level/ Mid</v>
      </c>
      <c r="D545" s="14" t="str">
        <f>SUBSTITUTE(SUBSTITUTE(SUBSTITUTE(SUBSTITUTE(ds_salaries!D545,"PT","Part Time"),"FT","Full Time"),"CT","Contract"),"FL","Freelance")</f>
        <v>Full Time</v>
      </c>
      <c r="E545" s="13" t="s">
        <v>43</v>
      </c>
      <c r="F545" s="13">
        <v>99100</v>
      </c>
      <c r="G545" s="13" t="s">
        <v>19</v>
      </c>
      <c r="H545" s="13">
        <v>99100</v>
      </c>
      <c r="I545" s="13" t="s">
        <v>29</v>
      </c>
      <c r="J545" s="13">
        <v>0</v>
      </c>
      <c r="K545" s="13" t="s">
        <v>29</v>
      </c>
      <c r="L545" s="19" t="str">
        <f>SUBSTITUTE(SUBSTITUTE(SUBSTITUTE(ds_salaries!L545,"L","Large"),"S","Small"),"M","Medium")</f>
        <v>Medium</v>
      </c>
      <c r="M545" s="14" t="str">
        <f>IF(Table22[[#This Row],[Remote Ratio]]=0,"No remote",IF(Table22[[#This Row],[Remote Ratio]]=50,"Partially remote","Fully Remote"))</f>
        <v>No remote</v>
      </c>
    </row>
    <row r="546" spans="1:13" hidden="1" x14ac:dyDescent="0.25">
      <c r="A546" s="17">
        <v>544</v>
      </c>
      <c r="B546" s="14">
        <v>2022</v>
      </c>
      <c r="C546" s="13" t="str">
        <f>SUBSTITUTE(SUBSTITUTE(SUBSTITUTE(SUBSTITUTE(ds_salaries!C546,"MI","Junior Level/ Mid"),"EN","Entry Level"),"SE","Senior Level/ Intermediate"),"EX","Executive Level/ Director")</f>
        <v>Senior Level/ Intermediate</v>
      </c>
      <c r="D546" s="14" t="str">
        <f>SUBSTITUTE(SUBSTITUTE(SUBSTITUTE(SUBSTITUTE(ds_salaries!D546,"PT","Part Time"),"FT","Full Time"),"CT","Contract"),"FL","Freelance")</f>
        <v>Full Time</v>
      </c>
      <c r="E546" s="14" t="s">
        <v>43</v>
      </c>
      <c r="F546" s="14">
        <v>130000</v>
      </c>
      <c r="G546" s="14" t="s">
        <v>19</v>
      </c>
      <c r="H546" s="14">
        <v>130000</v>
      </c>
      <c r="I546" s="14" t="s">
        <v>29</v>
      </c>
      <c r="J546" s="14">
        <v>100</v>
      </c>
      <c r="K546" s="14" t="s">
        <v>29</v>
      </c>
      <c r="L546" s="19" t="str">
        <f>SUBSTITUTE(SUBSTITUTE(SUBSTITUTE(ds_salaries!L546,"L","Large"),"S","Small"),"M","Medium")</f>
        <v>Medium</v>
      </c>
      <c r="M546" s="14" t="str">
        <f>IF(Table22[[#This Row],[Remote Ratio]]=0,"No remote",IF(Table22[[#This Row],[Remote Ratio]]=50,"Partially remote","Fully Remote"))</f>
        <v>Fully Remote</v>
      </c>
    </row>
    <row r="547" spans="1:13" hidden="1" x14ac:dyDescent="0.25">
      <c r="A547" s="18">
        <v>545</v>
      </c>
      <c r="B547" s="13">
        <v>2022</v>
      </c>
      <c r="C547" s="13" t="str">
        <f>SUBSTITUTE(SUBSTITUTE(SUBSTITUTE(SUBSTITUTE(ds_salaries!C547,"MI","Junior Level/ Mid"),"EN","Entry Level"),"SE","Senior Level/ Intermediate"),"EX","Executive Level/ Director")</f>
        <v>Senior Level/ Intermediate</v>
      </c>
      <c r="D547" s="14" t="str">
        <f>SUBSTITUTE(SUBSTITUTE(SUBSTITUTE(SUBSTITUTE(ds_salaries!D547,"PT","Part Time"),"FT","Full Time"),"CT","Contract"),"FL","Freelance")</f>
        <v>Full Time</v>
      </c>
      <c r="E547" s="13" t="s">
        <v>43</v>
      </c>
      <c r="F547" s="13">
        <v>115000</v>
      </c>
      <c r="G547" s="13" t="s">
        <v>19</v>
      </c>
      <c r="H547" s="13">
        <v>115000</v>
      </c>
      <c r="I547" s="13" t="s">
        <v>29</v>
      </c>
      <c r="J547" s="13">
        <v>100</v>
      </c>
      <c r="K547" s="13" t="s">
        <v>29</v>
      </c>
      <c r="L547" s="19" t="str">
        <f>SUBSTITUTE(SUBSTITUTE(SUBSTITUTE(ds_salaries!L547,"L","Large"),"S","Small"),"M","Medium")</f>
        <v>Medium</v>
      </c>
      <c r="M547" s="14" t="str">
        <f>IF(Table22[[#This Row],[Remote Ratio]]=0,"No remote",IF(Table22[[#This Row],[Remote Ratio]]=50,"Partially remote","Fully Remote"))</f>
        <v>Fully Remote</v>
      </c>
    </row>
    <row r="548" spans="1:13" hidden="1" x14ac:dyDescent="0.25">
      <c r="A548" s="17">
        <v>546</v>
      </c>
      <c r="B548" s="14">
        <v>2022</v>
      </c>
      <c r="C548" s="13" t="str">
        <f>SUBSTITUTE(SUBSTITUTE(SUBSTITUTE(SUBSTITUTE(ds_salaries!C548,"MI","Junior Level/ Mid"),"EN","Entry Level"),"SE","Senior Level/ Intermediate"),"EX","Executive Level/ Director")</f>
        <v>Senior Level/ Intermediate</v>
      </c>
      <c r="D548" s="14" t="str">
        <f>SUBSTITUTE(SUBSTITUTE(SUBSTITUTE(SUBSTITUTE(ds_salaries!D548,"PT","Part Time"),"FT","Full Time"),"CT","Contract"),"FL","Freelance")</f>
        <v>Full Time</v>
      </c>
      <c r="E548" s="14" t="s">
        <v>43</v>
      </c>
      <c r="F548" s="14">
        <v>110500</v>
      </c>
      <c r="G548" s="14" t="s">
        <v>19</v>
      </c>
      <c r="H548" s="14">
        <v>110500</v>
      </c>
      <c r="I548" s="14" t="s">
        <v>29</v>
      </c>
      <c r="J548" s="14">
        <v>100</v>
      </c>
      <c r="K548" s="14" t="s">
        <v>29</v>
      </c>
      <c r="L548" s="19" t="str">
        <f>SUBSTITUTE(SUBSTITUTE(SUBSTITUTE(ds_salaries!L548,"L","Large"),"S","Small"),"M","Medium")</f>
        <v>Medium</v>
      </c>
      <c r="M548" s="14" t="str">
        <f>IF(Table22[[#This Row],[Remote Ratio]]=0,"No remote",IF(Table22[[#This Row],[Remote Ratio]]=50,"Partially remote","Fully Remote"))</f>
        <v>Fully Remote</v>
      </c>
    </row>
    <row r="549" spans="1:13" hidden="1" x14ac:dyDescent="0.25">
      <c r="A549" s="18">
        <v>547</v>
      </c>
      <c r="B549" s="13">
        <v>2022</v>
      </c>
      <c r="C549" s="13" t="str">
        <f>SUBSTITUTE(SUBSTITUTE(SUBSTITUTE(SUBSTITUTE(ds_salaries!C549,"MI","Junior Level/ Mid"),"EN","Entry Level"),"SE","Senior Level/ Intermediate"),"EX","Executive Level/ Director")</f>
        <v>Senior Level/ Intermediate</v>
      </c>
      <c r="D549" s="14" t="str">
        <f>SUBSTITUTE(SUBSTITUTE(SUBSTITUTE(SUBSTITUTE(ds_salaries!D549,"PT","Part Time"),"FT","Full Time"),"CT","Contract"),"FL","Freelance")</f>
        <v>Full Time</v>
      </c>
      <c r="E549" s="13" t="s">
        <v>43</v>
      </c>
      <c r="F549" s="13">
        <v>130000</v>
      </c>
      <c r="G549" s="13" t="s">
        <v>19</v>
      </c>
      <c r="H549" s="13">
        <v>130000</v>
      </c>
      <c r="I549" s="13" t="s">
        <v>29</v>
      </c>
      <c r="J549" s="13">
        <v>100</v>
      </c>
      <c r="K549" s="13" t="s">
        <v>29</v>
      </c>
      <c r="L549" s="19" t="str">
        <f>SUBSTITUTE(SUBSTITUTE(SUBSTITUTE(ds_salaries!L549,"L","Large"),"S","Small"),"M","Medium")</f>
        <v>Medium</v>
      </c>
      <c r="M549" s="14" t="str">
        <f>IF(Table22[[#This Row],[Remote Ratio]]=0,"No remote",IF(Table22[[#This Row],[Remote Ratio]]=50,"Partially remote","Fully Remote"))</f>
        <v>Fully Remote</v>
      </c>
    </row>
    <row r="550" spans="1:13" hidden="1" x14ac:dyDescent="0.25">
      <c r="A550" s="17">
        <v>548</v>
      </c>
      <c r="B550" s="14">
        <v>2022</v>
      </c>
      <c r="C550" s="13" t="str">
        <f>SUBSTITUTE(SUBSTITUTE(SUBSTITUTE(SUBSTITUTE(ds_salaries!C550,"MI","Junior Level/ Mid"),"EN","Entry Level"),"SE","Senior Level/ Intermediate"),"EX","Executive Level/ Director")</f>
        <v>Senior Level/ Intermediate</v>
      </c>
      <c r="D550" s="14" t="str">
        <f>SUBSTITUTE(SUBSTITUTE(SUBSTITUTE(SUBSTITUTE(ds_salaries!D550,"PT","Part Time"),"FT","Full Time"),"CT","Contract"),"FL","Freelance")</f>
        <v>Full Time</v>
      </c>
      <c r="E550" s="14" t="s">
        <v>31</v>
      </c>
      <c r="F550" s="14">
        <v>99050</v>
      </c>
      <c r="G550" s="14" t="s">
        <v>19</v>
      </c>
      <c r="H550" s="14">
        <v>99050</v>
      </c>
      <c r="I550" s="14" t="s">
        <v>29</v>
      </c>
      <c r="J550" s="14">
        <v>100</v>
      </c>
      <c r="K550" s="14" t="s">
        <v>29</v>
      </c>
      <c r="L550" s="19" t="str">
        <f>SUBSTITUTE(SUBSTITUTE(SUBSTITUTE(ds_salaries!L550,"L","Large"),"S","Small"),"M","Medium")</f>
        <v>Medium</v>
      </c>
      <c r="M550" s="14" t="str">
        <f>IF(Table22[[#This Row],[Remote Ratio]]=0,"No remote",IF(Table22[[#This Row],[Remote Ratio]]=50,"Partially remote","Fully Remote"))</f>
        <v>Fully Remote</v>
      </c>
    </row>
    <row r="551" spans="1:13" hidden="1" x14ac:dyDescent="0.25">
      <c r="A551" s="18">
        <v>549</v>
      </c>
      <c r="B551" s="13">
        <v>2022</v>
      </c>
      <c r="C551" s="13" t="str">
        <f>SUBSTITUTE(SUBSTITUTE(SUBSTITUTE(SUBSTITUTE(ds_salaries!C551,"MI","Junior Level/ Mid"),"EN","Entry Level"),"SE","Senior Level/ Intermediate"),"EX","Executive Level/ Director")</f>
        <v>Senior Level/ Intermediate</v>
      </c>
      <c r="D551" s="14" t="str">
        <f>SUBSTITUTE(SUBSTITUTE(SUBSTITUTE(SUBSTITUTE(ds_salaries!D551,"PT","Part Time"),"FT","Full Time"),"CT","Contract"),"FL","Freelance")</f>
        <v>Full Time</v>
      </c>
      <c r="E551" s="13" t="s">
        <v>43</v>
      </c>
      <c r="F551" s="13">
        <v>160000</v>
      </c>
      <c r="G551" s="13" t="s">
        <v>19</v>
      </c>
      <c r="H551" s="13">
        <v>160000</v>
      </c>
      <c r="I551" s="13" t="s">
        <v>29</v>
      </c>
      <c r="J551" s="13">
        <v>100</v>
      </c>
      <c r="K551" s="13" t="s">
        <v>29</v>
      </c>
      <c r="L551" s="19" t="str">
        <f>SUBSTITUTE(SUBSTITUTE(SUBSTITUTE(ds_salaries!L551,"L","Large"),"S","Small"),"M","Medium")</f>
        <v>Medium</v>
      </c>
      <c r="M551" s="14" t="str">
        <f>IF(Table22[[#This Row],[Remote Ratio]]=0,"No remote",IF(Table22[[#This Row],[Remote Ratio]]=50,"Partially remote","Fully Remote"))</f>
        <v>Fully Remote</v>
      </c>
    </row>
    <row r="552" spans="1:13" hidden="1" x14ac:dyDescent="0.25">
      <c r="A552" s="17">
        <v>550</v>
      </c>
      <c r="B552" s="14">
        <v>2022</v>
      </c>
      <c r="C552" s="13" t="str">
        <f>SUBSTITUTE(SUBSTITUTE(SUBSTITUTE(SUBSTITUTE(ds_salaries!C552,"MI","Junior Level/ Mid"),"EN","Entry Level"),"SE","Senior Level/ Intermediate"),"EX","Executive Level/ Director")</f>
        <v>Senior Level/ Intermediate</v>
      </c>
      <c r="D552" s="14" t="str">
        <f>SUBSTITUTE(SUBSTITUTE(SUBSTITUTE(SUBSTITUTE(ds_salaries!D552,"PT","Part Time"),"FT","Full Time"),"CT","Contract"),"FL","Freelance")</f>
        <v>Full Time</v>
      </c>
      <c r="E552" s="14" t="s">
        <v>13</v>
      </c>
      <c r="F552" s="14">
        <v>205300</v>
      </c>
      <c r="G552" s="14" t="s">
        <v>19</v>
      </c>
      <c r="H552" s="14">
        <v>205300</v>
      </c>
      <c r="I552" s="14" t="s">
        <v>29</v>
      </c>
      <c r="J552" s="14">
        <v>0</v>
      </c>
      <c r="K552" s="14" t="s">
        <v>29</v>
      </c>
      <c r="L552" s="19" t="str">
        <f>SUBSTITUTE(SUBSTITUTE(SUBSTITUTE(ds_salaries!L552,"L","Large"),"S","Small"),"M","Medium")</f>
        <v>Large</v>
      </c>
      <c r="M552" s="14" t="str">
        <f>IF(Table22[[#This Row],[Remote Ratio]]=0,"No remote",IF(Table22[[#This Row],[Remote Ratio]]=50,"Partially remote","Fully Remote"))</f>
        <v>No remote</v>
      </c>
    </row>
    <row r="553" spans="1:13" hidden="1" x14ac:dyDescent="0.25">
      <c r="A553" s="18">
        <v>551</v>
      </c>
      <c r="B553" s="13">
        <v>2022</v>
      </c>
      <c r="C553" s="13" t="str">
        <f>SUBSTITUTE(SUBSTITUTE(SUBSTITUTE(SUBSTITUTE(ds_salaries!C553,"MI","Junior Level/ Mid"),"EN","Entry Level"),"SE","Senior Level/ Intermediate"),"EX","Executive Level/ Director")</f>
        <v>Senior Level/ Intermediate</v>
      </c>
      <c r="D553" s="14" t="str">
        <f>SUBSTITUTE(SUBSTITUTE(SUBSTITUTE(SUBSTITUTE(ds_salaries!D553,"PT","Part Time"),"FT","Full Time"),"CT","Contract"),"FL","Freelance")</f>
        <v>Full Time</v>
      </c>
      <c r="E553" s="13" t="s">
        <v>13</v>
      </c>
      <c r="F553" s="13">
        <v>140400</v>
      </c>
      <c r="G553" s="13" t="s">
        <v>19</v>
      </c>
      <c r="H553" s="13">
        <v>140400</v>
      </c>
      <c r="I553" s="13" t="s">
        <v>29</v>
      </c>
      <c r="J553" s="13">
        <v>0</v>
      </c>
      <c r="K553" s="13" t="s">
        <v>29</v>
      </c>
      <c r="L553" s="19" t="str">
        <f>SUBSTITUTE(SUBSTITUTE(SUBSTITUTE(ds_salaries!L553,"L","Large"),"S","Small"),"M","Medium")</f>
        <v>Large</v>
      </c>
      <c r="M553" s="14" t="str">
        <f>IF(Table22[[#This Row],[Remote Ratio]]=0,"No remote",IF(Table22[[#This Row],[Remote Ratio]]=50,"Partially remote","Fully Remote"))</f>
        <v>No remote</v>
      </c>
    </row>
    <row r="554" spans="1:13" hidden="1" x14ac:dyDescent="0.25">
      <c r="A554" s="17">
        <v>552</v>
      </c>
      <c r="B554" s="14">
        <v>2022</v>
      </c>
      <c r="C554" s="13" t="str">
        <f>SUBSTITUTE(SUBSTITUTE(SUBSTITUTE(SUBSTITUTE(ds_salaries!C554,"MI","Junior Level/ Mid"),"EN","Entry Level"),"SE","Senior Level/ Intermediate"),"EX","Executive Level/ Director")</f>
        <v>Senior Level/ Intermediate</v>
      </c>
      <c r="D554" s="14" t="str">
        <f>SUBSTITUTE(SUBSTITUTE(SUBSTITUTE(SUBSTITUTE(ds_salaries!D554,"PT","Part Time"),"FT","Full Time"),"CT","Contract"),"FL","Freelance")</f>
        <v>Full Time</v>
      </c>
      <c r="E554" s="14" t="s">
        <v>13</v>
      </c>
      <c r="F554" s="14">
        <v>176000</v>
      </c>
      <c r="G554" s="14" t="s">
        <v>19</v>
      </c>
      <c r="H554" s="14">
        <v>176000</v>
      </c>
      <c r="I554" s="14" t="s">
        <v>29</v>
      </c>
      <c r="J554" s="14">
        <v>100</v>
      </c>
      <c r="K554" s="14" t="s">
        <v>29</v>
      </c>
      <c r="L554" s="19" t="str">
        <f>SUBSTITUTE(SUBSTITUTE(SUBSTITUTE(ds_salaries!L554,"L","Large"),"S","Small"),"M","Medium")</f>
        <v>Medium</v>
      </c>
      <c r="M554" s="14" t="str">
        <f>IF(Table22[[#This Row],[Remote Ratio]]=0,"No remote",IF(Table22[[#This Row],[Remote Ratio]]=50,"Partially remote","Fully Remote"))</f>
        <v>Fully Remote</v>
      </c>
    </row>
    <row r="555" spans="1:13" hidden="1" x14ac:dyDescent="0.25">
      <c r="A555" s="18">
        <v>553</v>
      </c>
      <c r="B555" s="13">
        <v>2022</v>
      </c>
      <c r="C555" s="13" t="str">
        <f>SUBSTITUTE(SUBSTITUTE(SUBSTITUTE(SUBSTITUTE(ds_salaries!C555,"MI","Junior Level/ Mid"),"EN","Entry Level"),"SE","Senior Level/ Intermediate"),"EX","Executive Level/ Director")</f>
        <v>Senior Level/ Intermediate</v>
      </c>
      <c r="D555" s="14" t="str">
        <f>SUBSTITUTE(SUBSTITUTE(SUBSTITUTE(SUBSTITUTE(ds_salaries!D555,"PT","Part Time"),"FT","Full Time"),"CT","Contract"),"FL","Freelance")</f>
        <v>Full Time</v>
      </c>
      <c r="E555" s="13" t="s">
        <v>13</v>
      </c>
      <c r="F555" s="13">
        <v>144000</v>
      </c>
      <c r="G555" s="13" t="s">
        <v>19</v>
      </c>
      <c r="H555" s="13">
        <v>144000</v>
      </c>
      <c r="I555" s="13" t="s">
        <v>29</v>
      </c>
      <c r="J555" s="13">
        <v>100</v>
      </c>
      <c r="K555" s="13" t="s">
        <v>29</v>
      </c>
      <c r="L555" s="19" t="str">
        <f>SUBSTITUTE(SUBSTITUTE(SUBSTITUTE(ds_salaries!L555,"L","Large"),"S","Small"),"M","Medium")</f>
        <v>Medium</v>
      </c>
      <c r="M555" s="14" t="str">
        <f>IF(Table22[[#This Row],[Remote Ratio]]=0,"No remote",IF(Table22[[#This Row],[Remote Ratio]]=50,"Partially remote","Fully Remote"))</f>
        <v>Fully Remote</v>
      </c>
    </row>
    <row r="556" spans="1:13" hidden="1" x14ac:dyDescent="0.25">
      <c r="A556" s="17">
        <v>554</v>
      </c>
      <c r="B556" s="14">
        <v>2022</v>
      </c>
      <c r="C556" s="13" t="str">
        <f>SUBSTITUTE(SUBSTITUTE(SUBSTITUTE(SUBSTITUTE(ds_salaries!C556,"MI","Junior Level/ Mid"),"EN","Entry Level"),"SE","Senior Level/ Intermediate"),"EX","Executive Level/ Director")</f>
        <v>Senior Level/ Intermediate</v>
      </c>
      <c r="D556" s="14" t="str">
        <f>SUBSTITUTE(SUBSTITUTE(SUBSTITUTE(SUBSTITUTE(ds_salaries!D556,"PT","Part Time"),"FT","Full Time"),"CT","Contract"),"FL","Freelance")</f>
        <v>Full Time</v>
      </c>
      <c r="E556" s="14" t="s">
        <v>43</v>
      </c>
      <c r="F556" s="14">
        <v>200100</v>
      </c>
      <c r="G556" s="14" t="s">
        <v>19</v>
      </c>
      <c r="H556" s="14">
        <v>200100</v>
      </c>
      <c r="I556" s="14" t="s">
        <v>29</v>
      </c>
      <c r="J556" s="14">
        <v>100</v>
      </c>
      <c r="K556" s="14" t="s">
        <v>29</v>
      </c>
      <c r="L556" s="19" t="str">
        <f>SUBSTITUTE(SUBSTITUTE(SUBSTITUTE(ds_salaries!L556,"L","Large"),"S","Small"),"M","Medium")</f>
        <v>Medium</v>
      </c>
      <c r="M556" s="14" t="str">
        <f>IF(Table22[[#This Row],[Remote Ratio]]=0,"No remote",IF(Table22[[#This Row],[Remote Ratio]]=50,"Partially remote","Fully Remote"))</f>
        <v>Fully Remote</v>
      </c>
    </row>
    <row r="557" spans="1:13" hidden="1" x14ac:dyDescent="0.25">
      <c r="A557" s="18">
        <v>555</v>
      </c>
      <c r="B557" s="13">
        <v>2022</v>
      </c>
      <c r="C557" s="13" t="str">
        <f>SUBSTITUTE(SUBSTITUTE(SUBSTITUTE(SUBSTITUTE(ds_salaries!C557,"MI","Junior Level/ Mid"),"EN","Entry Level"),"SE","Senior Level/ Intermediate"),"EX","Executive Level/ Director")</f>
        <v>Senior Level/ Intermediate</v>
      </c>
      <c r="D557" s="14" t="str">
        <f>SUBSTITUTE(SUBSTITUTE(SUBSTITUTE(SUBSTITUTE(ds_salaries!D557,"PT","Part Time"),"FT","Full Time"),"CT","Contract"),"FL","Freelance")</f>
        <v>Full Time</v>
      </c>
      <c r="E557" s="13" t="s">
        <v>43</v>
      </c>
      <c r="F557" s="13">
        <v>160000</v>
      </c>
      <c r="G557" s="13" t="s">
        <v>19</v>
      </c>
      <c r="H557" s="13">
        <v>160000</v>
      </c>
      <c r="I557" s="13" t="s">
        <v>29</v>
      </c>
      <c r="J557" s="13">
        <v>100</v>
      </c>
      <c r="K557" s="13" t="s">
        <v>29</v>
      </c>
      <c r="L557" s="19" t="str">
        <f>SUBSTITUTE(SUBSTITUTE(SUBSTITUTE(ds_salaries!L557,"L","Large"),"S","Small"),"M","Medium")</f>
        <v>Medium</v>
      </c>
      <c r="M557" s="14" t="str">
        <f>IF(Table22[[#This Row],[Remote Ratio]]=0,"No remote",IF(Table22[[#This Row],[Remote Ratio]]=50,"Partially remote","Fully Remote"))</f>
        <v>Fully Remote</v>
      </c>
    </row>
    <row r="558" spans="1:13" hidden="1" x14ac:dyDescent="0.25">
      <c r="A558" s="17">
        <v>556</v>
      </c>
      <c r="B558" s="14">
        <v>2022</v>
      </c>
      <c r="C558" s="13" t="str">
        <f>SUBSTITUTE(SUBSTITUTE(SUBSTITUTE(SUBSTITUTE(ds_salaries!C558,"MI","Junior Level/ Mid"),"EN","Entry Level"),"SE","Senior Level/ Intermediate"),"EX","Executive Level/ Director")</f>
        <v>Senior Level/ Intermediate</v>
      </c>
      <c r="D558" s="14" t="str">
        <f>SUBSTITUTE(SUBSTITUTE(SUBSTITUTE(SUBSTITUTE(ds_salaries!D558,"PT","Part Time"),"FT","Full Time"),"CT","Contract"),"FL","Freelance")</f>
        <v>Full Time</v>
      </c>
      <c r="E558" s="14" t="s">
        <v>43</v>
      </c>
      <c r="F558" s="14">
        <v>145000</v>
      </c>
      <c r="G558" s="14" t="s">
        <v>19</v>
      </c>
      <c r="H558" s="14">
        <v>145000</v>
      </c>
      <c r="I558" s="14" t="s">
        <v>29</v>
      </c>
      <c r="J558" s="14">
        <v>100</v>
      </c>
      <c r="K558" s="14" t="s">
        <v>29</v>
      </c>
      <c r="L558" s="19" t="str">
        <f>SUBSTITUTE(SUBSTITUTE(SUBSTITUTE(ds_salaries!L558,"L","Large"),"S","Small"),"M","Medium")</f>
        <v>Medium</v>
      </c>
      <c r="M558" s="14" t="str">
        <f>IF(Table22[[#This Row],[Remote Ratio]]=0,"No remote",IF(Table22[[#This Row],[Remote Ratio]]=50,"Partially remote","Fully Remote"))</f>
        <v>Fully Remote</v>
      </c>
    </row>
    <row r="559" spans="1:13" hidden="1" x14ac:dyDescent="0.25">
      <c r="A559" s="18">
        <v>557</v>
      </c>
      <c r="B559" s="13">
        <v>2022</v>
      </c>
      <c r="C559" s="13" t="str">
        <f>SUBSTITUTE(SUBSTITUTE(SUBSTITUTE(SUBSTITUTE(ds_salaries!C559,"MI","Junior Level/ Mid"),"EN","Entry Level"),"SE","Senior Level/ Intermediate"),"EX","Executive Level/ Director")</f>
        <v>Senior Level/ Intermediate</v>
      </c>
      <c r="D559" s="14" t="str">
        <f>SUBSTITUTE(SUBSTITUTE(SUBSTITUTE(SUBSTITUTE(ds_salaries!D559,"PT","Part Time"),"FT","Full Time"),"CT","Contract"),"FL","Freelance")</f>
        <v>Full Time</v>
      </c>
      <c r="E559" s="13" t="s">
        <v>43</v>
      </c>
      <c r="F559" s="13">
        <v>70500</v>
      </c>
      <c r="G559" s="13" t="s">
        <v>19</v>
      </c>
      <c r="H559" s="13">
        <v>70500</v>
      </c>
      <c r="I559" s="13" t="s">
        <v>29</v>
      </c>
      <c r="J559" s="13">
        <v>0</v>
      </c>
      <c r="K559" s="13" t="s">
        <v>29</v>
      </c>
      <c r="L559" s="19" t="str">
        <f>SUBSTITUTE(SUBSTITUTE(SUBSTITUTE(ds_salaries!L559,"L","Large"),"S","Small"),"M","Medium")</f>
        <v>Medium</v>
      </c>
      <c r="M559" s="14" t="str">
        <f>IF(Table22[[#This Row],[Remote Ratio]]=0,"No remote",IF(Table22[[#This Row],[Remote Ratio]]=50,"Partially remote","Fully Remote"))</f>
        <v>No remote</v>
      </c>
    </row>
    <row r="560" spans="1:13" hidden="1" x14ac:dyDescent="0.25">
      <c r="A560" s="17">
        <v>558</v>
      </c>
      <c r="B560" s="14">
        <v>2022</v>
      </c>
      <c r="C560" s="13" t="str">
        <f>SUBSTITUTE(SUBSTITUTE(SUBSTITUTE(SUBSTITUTE(ds_salaries!C560,"MI","Junior Level/ Mid"),"EN","Entry Level"),"SE","Senior Level/ Intermediate"),"EX","Executive Level/ Director")</f>
        <v>Senior Level/ Intermediate</v>
      </c>
      <c r="D560" s="14" t="str">
        <f>SUBSTITUTE(SUBSTITUTE(SUBSTITUTE(SUBSTITUTE(ds_salaries!D560,"PT","Part Time"),"FT","Full Time"),"CT","Contract"),"FL","Freelance")</f>
        <v>Full Time</v>
      </c>
      <c r="E560" s="14" t="s">
        <v>13</v>
      </c>
      <c r="F560" s="14">
        <v>205300</v>
      </c>
      <c r="G560" s="14" t="s">
        <v>19</v>
      </c>
      <c r="H560" s="14">
        <v>205300</v>
      </c>
      <c r="I560" s="14" t="s">
        <v>29</v>
      </c>
      <c r="J560" s="14">
        <v>0</v>
      </c>
      <c r="K560" s="14" t="s">
        <v>29</v>
      </c>
      <c r="L560" s="19" t="str">
        <f>SUBSTITUTE(SUBSTITUTE(SUBSTITUTE(ds_salaries!L560,"L","Large"),"S","Small"),"M","Medium")</f>
        <v>Medium</v>
      </c>
      <c r="M560" s="14" t="str">
        <f>IF(Table22[[#This Row],[Remote Ratio]]=0,"No remote",IF(Table22[[#This Row],[Remote Ratio]]=50,"Partially remote","Fully Remote"))</f>
        <v>No remote</v>
      </c>
    </row>
    <row r="561" spans="1:13" hidden="1" x14ac:dyDescent="0.25">
      <c r="A561" s="18">
        <v>559</v>
      </c>
      <c r="B561" s="13">
        <v>2022</v>
      </c>
      <c r="C561" s="13" t="str">
        <f>SUBSTITUTE(SUBSTITUTE(SUBSTITUTE(SUBSTITUTE(ds_salaries!C561,"MI","Junior Level/ Mid"),"EN","Entry Level"),"SE","Senior Level/ Intermediate"),"EX","Executive Level/ Director")</f>
        <v>Senior Level/ Intermediate</v>
      </c>
      <c r="D561" s="14" t="str">
        <f>SUBSTITUTE(SUBSTITUTE(SUBSTITUTE(SUBSTITUTE(ds_salaries!D561,"PT","Part Time"),"FT","Full Time"),"CT","Contract"),"FL","Freelance")</f>
        <v>Full Time</v>
      </c>
      <c r="E561" s="13" t="s">
        <v>13</v>
      </c>
      <c r="F561" s="13">
        <v>140400</v>
      </c>
      <c r="G561" s="13" t="s">
        <v>19</v>
      </c>
      <c r="H561" s="13">
        <v>140400</v>
      </c>
      <c r="I561" s="13" t="s">
        <v>29</v>
      </c>
      <c r="J561" s="13">
        <v>0</v>
      </c>
      <c r="K561" s="13" t="s">
        <v>29</v>
      </c>
      <c r="L561" s="19" t="str">
        <f>SUBSTITUTE(SUBSTITUTE(SUBSTITUTE(ds_salaries!L561,"L","Large"),"S","Small"),"M","Medium")</f>
        <v>Medium</v>
      </c>
      <c r="M561" s="14" t="str">
        <f>IF(Table22[[#This Row],[Remote Ratio]]=0,"No remote",IF(Table22[[#This Row],[Remote Ratio]]=50,"Partially remote","Fully Remote"))</f>
        <v>No remote</v>
      </c>
    </row>
    <row r="562" spans="1:13" hidden="1" x14ac:dyDescent="0.25">
      <c r="A562" s="17">
        <v>560</v>
      </c>
      <c r="B562" s="14">
        <v>2022</v>
      </c>
      <c r="C562" s="13" t="str">
        <f>SUBSTITUTE(SUBSTITUTE(SUBSTITUTE(SUBSTITUTE(ds_salaries!C562,"MI","Junior Level/ Mid"),"EN","Entry Level"),"SE","Senior Level/ Intermediate"),"EX","Executive Level/ Director")</f>
        <v>Senior Level/ Intermediate</v>
      </c>
      <c r="D562" s="14" t="str">
        <f>SUBSTITUTE(SUBSTITUTE(SUBSTITUTE(SUBSTITUTE(ds_salaries!D562,"PT","Part Time"),"FT","Full Time"),"CT","Contract"),"FL","Freelance")</f>
        <v>Full Time</v>
      </c>
      <c r="E562" s="14" t="s">
        <v>131</v>
      </c>
      <c r="F562" s="14">
        <v>205300</v>
      </c>
      <c r="G562" s="14" t="s">
        <v>19</v>
      </c>
      <c r="H562" s="14">
        <v>205300</v>
      </c>
      <c r="I562" s="14" t="s">
        <v>29</v>
      </c>
      <c r="J562" s="14">
        <v>0</v>
      </c>
      <c r="K562" s="14" t="s">
        <v>29</v>
      </c>
      <c r="L562" s="19" t="str">
        <f>SUBSTITUTE(SUBSTITUTE(SUBSTITUTE(ds_salaries!L562,"L","Large"),"S","Small"),"M","Medium")</f>
        <v>Medium</v>
      </c>
      <c r="M562" s="14" t="str">
        <f>IF(Table22[[#This Row],[Remote Ratio]]=0,"No remote",IF(Table22[[#This Row],[Remote Ratio]]=50,"Partially remote","Fully Remote"))</f>
        <v>No remote</v>
      </c>
    </row>
    <row r="563" spans="1:13" hidden="1" x14ac:dyDescent="0.25">
      <c r="A563" s="18">
        <v>561</v>
      </c>
      <c r="B563" s="13">
        <v>2022</v>
      </c>
      <c r="C563" s="13" t="str">
        <f>SUBSTITUTE(SUBSTITUTE(SUBSTITUTE(SUBSTITUTE(ds_salaries!C563,"MI","Junior Level/ Mid"),"EN","Entry Level"),"SE","Senior Level/ Intermediate"),"EX","Executive Level/ Director")</f>
        <v>Senior Level/ Intermediate</v>
      </c>
      <c r="D563" s="14" t="str">
        <f>SUBSTITUTE(SUBSTITUTE(SUBSTITUTE(SUBSTITUTE(ds_salaries!D563,"PT","Part Time"),"FT","Full Time"),"CT","Contract"),"FL","Freelance")</f>
        <v>Full Time</v>
      </c>
      <c r="E563" s="13" t="s">
        <v>131</v>
      </c>
      <c r="F563" s="13">
        <v>184700</v>
      </c>
      <c r="G563" s="13" t="s">
        <v>19</v>
      </c>
      <c r="H563" s="13">
        <v>184700</v>
      </c>
      <c r="I563" s="13" t="s">
        <v>29</v>
      </c>
      <c r="J563" s="13">
        <v>0</v>
      </c>
      <c r="K563" s="13" t="s">
        <v>29</v>
      </c>
      <c r="L563" s="19" t="str">
        <f>SUBSTITUTE(SUBSTITUTE(SUBSTITUTE(ds_salaries!L563,"L","Large"),"S","Small"),"M","Medium")</f>
        <v>Medium</v>
      </c>
      <c r="M563" s="14" t="str">
        <f>IF(Table22[[#This Row],[Remote Ratio]]=0,"No remote",IF(Table22[[#This Row],[Remote Ratio]]=50,"Partially remote","Fully Remote"))</f>
        <v>No remote</v>
      </c>
    </row>
    <row r="564" spans="1:13" hidden="1" x14ac:dyDescent="0.25">
      <c r="A564" s="17">
        <v>562</v>
      </c>
      <c r="B564" s="14">
        <v>2022</v>
      </c>
      <c r="C564" s="13" t="str">
        <f>SUBSTITUTE(SUBSTITUTE(SUBSTITUTE(SUBSTITUTE(ds_salaries!C564,"MI","Junior Level/ Mid"),"EN","Entry Level"),"SE","Senior Level/ Intermediate"),"EX","Executive Level/ Director")</f>
        <v>Senior Level/ Intermediate</v>
      </c>
      <c r="D564" s="14" t="str">
        <f>SUBSTITUTE(SUBSTITUTE(SUBSTITUTE(SUBSTITUTE(ds_salaries!D564,"PT","Part Time"),"FT","Full Time"),"CT","Contract"),"FL","Freelance")</f>
        <v>Full Time</v>
      </c>
      <c r="E564" s="14" t="s">
        <v>43</v>
      </c>
      <c r="F564" s="14">
        <v>175100</v>
      </c>
      <c r="G564" s="14" t="s">
        <v>19</v>
      </c>
      <c r="H564" s="14">
        <v>175100</v>
      </c>
      <c r="I564" s="14" t="s">
        <v>29</v>
      </c>
      <c r="J564" s="14">
        <v>100</v>
      </c>
      <c r="K564" s="14" t="s">
        <v>29</v>
      </c>
      <c r="L564" s="19" t="str">
        <f>SUBSTITUTE(SUBSTITUTE(SUBSTITUTE(ds_salaries!L564,"L","Large"),"S","Small"),"M","Medium")</f>
        <v>Medium</v>
      </c>
      <c r="M564" s="14" t="str">
        <f>IF(Table22[[#This Row],[Remote Ratio]]=0,"No remote",IF(Table22[[#This Row],[Remote Ratio]]=50,"Partially remote","Fully Remote"))</f>
        <v>Fully Remote</v>
      </c>
    </row>
    <row r="565" spans="1:13" hidden="1" x14ac:dyDescent="0.25">
      <c r="A565" s="18">
        <v>563</v>
      </c>
      <c r="B565" s="13">
        <v>2022</v>
      </c>
      <c r="C565" s="13" t="str">
        <f>SUBSTITUTE(SUBSTITUTE(SUBSTITUTE(SUBSTITUTE(ds_salaries!C565,"MI","Junior Level/ Mid"),"EN","Entry Level"),"SE","Senior Level/ Intermediate"),"EX","Executive Level/ Director")</f>
        <v>Senior Level/ Intermediate</v>
      </c>
      <c r="D565" s="14" t="str">
        <f>SUBSTITUTE(SUBSTITUTE(SUBSTITUTE(SUBSTITUTE(ds_salaries!D565,"PT","Part Time"),"FT","Full Time"),"CT","Contract"),"FL","Freelance")</f>
        <v>Full Time</v>
      </c>
      <c r="E565" s="13" t="s">
        <v>43</v>
      </c>
      <c r="F565" s="13">
        <v>140250</v>
      </c>
      <c r="G565" s="13" t="s">
        <v>19</v>
      </c>
      <c r="H565" s="13">
        <v>140250</v>
      </c>
      <c r="I565" s="13" t="s">
        <v>29</v>
      </c>
      <c r="J565" s="13">
        <v>100</v>
      </c>
      <c r="K565" s="13" t="s">
        <v>29</v>
      </c>
      <c r="L565" s="19" t="str">
        <f>SUBSTITUTE(SUBSTITUTE(SUBSTITUTE(ds_salaries!L565,"L","Large"),"S","Small"),"M","Medium")</f>
        <v>Medium</v>
      </c>
      <c r="M565" s="14" t="str">
        <f>IF(Table22[[#This Row],[Remote Ratio]]=0,"No remote",IF(Table22[[#This Row],[Remote Ratio]]=50,"Partially remote","Fully Remote"))</f>
        <v>Fully Remote</v>
      </c>
    </row>
    <row r="566" spans="1:13" hidden="1" x14ac:dyDescent="0.25">
      <c r="A566" s="17">
        <v>564</v>
      </c>
      <c r="B566" s="14">
        <v>2022</v>
      </c>
      <c r="C566" s="13" t="str">
        <f>SUBSTITUTE(SUBSTITUTE(SUBSTITUTE(SUBSTITUTE(ds_salaries!C566,"MI","Junior Level/ Mid"),"EN","Entry Level"),"SE","Senior Level/ Intermediate"),"EX","Executive Level/ Director")</f>
        <v>Senior Level/ Intermediate</v>
      </c>
      <c r="D566" s="14" t="str">
        <f>SUBSTITUTE(SUBSTITUTE(SUBSTITUTE(SUBSTITUTE(ds_salaries!D566,"PT","Part Time"),"FT","Full Time"),"CT","Contract"),"FL","Freelance")</f>
        <v>Full Time</v>
      </c>
      <c r="E566" s="14" t="s">
        <v>31</v>
      </c>
      <c r="F566" s="14">
        <v>116150</v>
      </c>
      <c r="G566" s="14" t="s">
        <v>19</v>
      </c>
      <c r="H566" s="14">
        <v>116150</v>
      </c>
      <c r="I566" s="14" t="s">
        <v>29</v>
      </c>
      <c r="J566" s="14">
        <v>100</v>
      </c>
      <c r="K566" s="14" t="s">
        <v>29</v>
      </c>
      <c r="L566" s="19" t="str">
        <f>SUBSTITUTE(SUBSTITUTE(SUBSTITUTE(ds_salaries!L566,"L","Large"),"S","Small"),"M","Medium")</f>
        <v>Medium</v>
      </c>
      <c r="M566" s="14" t="str">
        <f>IF(Table22[[#This Row],[Remote Ratio]]=0,"No remote",IF(Table22[[#This Row],[Remote Ratio]]=50,"Partially remote","Fully Remote"))</f>
        <v>Fully Remote</v>
      </c>
    </row>
    <row r="567" spans="1:13" hidden="1" x14ac:dyDescent="0.25">
      <c r="A567" s="18">
        <v>565</v>
      </c>
      <c r="B567" s="13">
        <v>2022</v>
      </c>
      <c r="C567" s="13" t="str">
        <f>SUBSTITUTE(SUBSTITUTE(SUBSTITUTE(SUBSTITUTE(ds_salaries!C567,"MI","Junior Level/ Mid"),"EN","Entry Level"),"SE","Senior Level/ Intermediate"),"EX","Executive Level/ Director")</f>
        <v>Senior Level/ Intermediate</v>
      </c>
      <c r="D567" s="14" t="str">
        <f>SUBSTITUTE(SUBSTITUTE(SUBSTITUTE(SUBSTITUTE(ds_salaries!D567,"PT","Part Time"),"FT","Full Time"),"CT","Contract"),"FL","Freelance")</f>
        <v>Full Time</v>
      </c>
      <c r="E567" s="13" t="s">
        <v>43</v>
      </c>
      <c r="F567" s="13">
        <v>54000</v>
      </c>
      <c r="G567" s="13" t="s">
        <v>19</v>
      </c>
      <c r="H567" s="13">
        <v>54000</v>
      </c>
      <c r="I567" s="13" t="s">
        <v>29</v>
      </c>
      <c r="J567" s="13">
        <v>0</v>
      </c>
      <c r="K567" s="13" t="s">
        <v>29</v>
      </c>
      <c r="L567" s="19" t="str">
        <f>SUBSTITUTE(SUBSTITUTE(SUBSTITUTE(ds_salaries!L567,"L","Large"),"S","Small"),"M","Medium")</f>
        <v>Medium</v>
      </c>
      <c r="M567" s="14" t="str">
        <f>IF(Table22[[#This Row],[Remote Ratio]]=0,"No remote",IF(Table22[[#This Row],[Remote Ratio]]=50,"Partially remote","Fully Remote"))</f>
        <v>No remote</v>
      </c>
    </row>
    <row r="568" spans="1:13" hidden="1" x14ac:dyDescent="0.25">
      <c r="A568" s="17">
        <v>566</v>
      </c>
      <c r="B568" s="14">
        <v>2022</v>
      </c>
      <c r="C568" s="13" t="str">
        <f>SUBSTITUTE(SUBSTITUTE(SUBSTITUTE(SUBSTITUTE(ds_salaries!C568,"MI","Junior Level/ Mid"),"EN","Entry Level"),"SE","Senior Level/ Intermediate"),"EX","Executive Level/ Director")</f>
        <v>Senior Level/ Intermediate</v>
      </c>
      <c r="D568" s="14" t="str">
        <f>SUBSTITUTE(SUBSTITUTE(SUBSTITUTE(SUBSTITUTE(ds_salaries!D568,"PT","Part Time"),"FT","Full Time"),"CT","Contract"),"FL","Freelance")</f>
        <v>Full Time</v>
      </c>
      <c r="E568" s="14" t="s">
        <v>31</v>
      </c>
      <c r="F568" s="14">
        <v>170000</v>
      </c>
      <c r="G568" s="14" t="s">
        <v>19</v>
      </c>
      <c r="H568" s="14">
        <v>170000</v>
      </c>
      <c r="I568" s="14" t="s">
        <v>29</v>
      </c>
      <c r="J568" s="14">
        <v>100</v>
      </c>
      <c r="K568" s="14" t="s">
        <v>29</v>
      </c>
      <c r="L568" s="19" t="str">
        <f>SUBSTITUTE(SUBSTITUTE(SUBSTITUTE(ds_salaries!L568,"L","Large"),"S","Small"),"M","Medium")</f>
        <v>Medium</v>
      </c>
      <c r="M568" s="14" t="str">
        <f>IF(Table22[[#This Row],[Remote Ratio]]=0,"No remote",IF(Table22[[#This Row],[Remote Ratio]]=50,"Partially remote","Fully Remote"))</f>
        <v>Fully Remote</v>
      </c>
    </row>
    <row r="569" spans="1:13" hidden="1" x14ac:dyDescent="0.25">
      <c r="A569" s="18">
        <v>567</v>
      </c>
      <c r="B569" s="13">
        <v>2022</v>
      </c>
      <c r="C569" s="13" t="str">
        <f>SUBSTITUTE(SUBSTITUTE(SUBSTITUTE(SUBSTITUTE(ds_salaries!C569,"MI","Junior Level/ Mid"),"EN","Entry Level"),"SE","Senior Level/ Intermediate"),"EX","Executive Level/ Director")</f>
        <v>Junior Level/ Mid</v>
      </c>
      <c r="D569" s="14" t="str">
        <f>SUBSTITUTE(SUBSTITUTE(SUBSTITUTE(SUBSTITUTE(ds_salaries!D569,"PT","Part Time"),"FT","Full Time"),"CT","Contract"),"FL","Freelance")</f>
        <v>Full Time</v>
      </c>
      <c r="E569" s="13" t="s">
        <v>31</v>
      </c>
      <c r="F569" s="13">
        <v>50000</v>
      </c>
      <c r="G569" s="13" t="s">
        <v>23</v>
      </c>
      <c r="H569" s="13">
        <v>65438</v>
      </c>
      <c r="I569" s="13" t="s">
        <v>24</v>
      </c>
      <c r="J569" s="13">
        <v>0</v>
      </c>
      <c r="K569" s="13" t="s">
        <v>24</v>
      </c>
      <c r="L569" s="19" t="str">
        <f>SUBSTITUTE(SUBSTITUTE(SUBSTITUTE(ds_salaries!L569,"L","Large"),"S","Small"),"M","Medium")</f>
        <v>Medium</v>
      </c>
      <c r="M569" s="14" t="str">
        <f>IF(Table22[[#This Row],[Remote Ratio]]=0,"No remote",IF(Table22[[#This Row],[Remote Ratio]]=50,"Partially remote","Fully Remote"))</f>
        <v>No remote</v>
      </c>
    </row>
    <row r="570" spans="1:13" hidden="1" x14ac:dyDescent="0.25">
      <c r="A570" s="17">
        <v>568</v>
      </c>
      <c r="B570" s="14">
        <v>2022</v>
      </c>
      <c r="C570" s="13" t="str">
        <f>SUBSTITUTE(SUBSTITUTE(SUBSTITUTE(SUBSTITUTE(ds_salaries!C570,"MI","Junior Level/ Mid"),"EN","Entry Level"),"SE","Senior Level/ Intermediate"),"EX","Executive Level/ Director")</f>
        <v>Senior Level/ Intermediate</v>
      </c>
      <c r="D570" s="14" t="str">
        <f>SUBSTITUTE(SUBSTITUTE(SUBSTITUTE(SUBSTITUTE(ds_salaries!D570,"PT","Part Time"),"FT","Full Time"),"CT","Contract"),"FL","Freelance")</f>
        <v>Full Time</v>
      </c>
      <c r="E570" s="14" t="s">
        <v>31</v>
      </c>
      <c r="F570" s="14">
        <v>80000</v>
      </c>
      <c r="G570" s="14" t="s">
        <v>19</v>
      </c>
      <c r="H570" s="14">
        <v>80000</v>
      </c>
      <c r="I570" s="14" t="s">
        <v>29</v>
      </c>
      <c r="J570" s="14">
        <v>100</v>
      </c>
      <c r="K570" s="14" t="s">
        <v>29</v>
      </c>
      <c r="L570" s="19" t="str">
        <f>SUBSTITUTE(SUBSTITUTE(SUBSTITUTE(ds_salaries!L570,"L","Large"),"S","Small"),"M","Medium")</f>
        <v>Medium</v>
      </c>
      <c r="M570" s="14" t="str">
        <f>IF(Table22[[#This Row],[Remote Ratio]]=0,"No remote",IF(Table22[[#This Row],[Remote Ratio]]=50,"Partially remote","Fully Remote"))</f>
        <v>Fully Remote</v>
      </c>
    </row>
    <row r="571" spans="1:13" hidden="1" x14ac:dyDescent="0.25">
      <c r="A571" s="18">
        <v>569</v>
      </c>
      <c r="B571" s="13">
        <v>2022</v>
      </c>
      <c r="C571" s="13" t="str">
        <f>SUBSTITUTE(SUBSTITUTE(SUBSTITUTE(SUBSTITUTE(ds_salaries!C571,"MI","Junior Level/ Mid"),"EN","Entry Level"),"SE","Senior Level/ Intermediate"),"EX","Executive Level/ Director")</f>
        <v>Senior Level/ Intermediate</v>
      </c>
      <c r="D571" s="14" t="str">
        <f>SUBSTITUTE(SUBSTITUTE(SUBSTITUTE(SUBSTITUTE(ds_salaries!D571,"PT","Part Time"),"FT","Full Time"),"CT","Contract"),"FL","Freelance")</f>
        <v>Full Time</v>
      </c>
      <c r="E571" s="13" t="s">
        <v>13</v>
      </c>
      <c r="F571" s="13">
        <v>140000</v>
      </c>
      <c r="G571" s="13" t="s">
        <v>19</v>
      </c>
      <c r="H571" s="13">
        <v>140000</v>
      </c>
      <c r="I571" s="13" t="s">
        <v>29</v>
      </c>
      <c r="J571" s="13">
        <v>100</v>
      </c>
      <c r="K571" s="13" t="s">
        <v>29</v>
      </c>
      <c r="L571" s="19" t="str">
        <f>SUBSTITUTE(SUBSTITUTE(SUBSTITUTE(ds_salaries!L571,"L","Large"),"S","Small"),"M","Medium")</f>
        <v>Medium</v>
      </c>
      <c r="M571" s="14" t="str">
        <f>IF(Table22[[#This Row],[Remote Ratio]]=0,"No remote",IF(Table22[[#This Row],[Remote Ratio]]=50,"Partially remote","Fully Remote"))</f>
        <v>Fully Remote</v>
      </c>
    </row>
    <row r="572" spans="1:13" hidden="1" x14ac:dyDescent="0.25">
      <c r="A572" s="17">
        <v>570</v>
      </c>
      <c r="B572" s="14">
        <v>2022</v>
      </c>
      <c r="C572" s="13" t="str">
        <f>SUBSTITUTE(SUBSTITUTE(SUBSTITUTE(SUBSTITUTE(ds_salaries!C572,"MI","Junior Level/ Mid"),"EN","Entry Level"),"SE","Senior Level/ Intermediate"),"EX","Executive Level/ Director")</f>
        <v>Senior Level/ Intermediate</v>
      </c>
      <c r="D572" s="14" t="str">
        <f>SUBSTITUTE(SUBSTITUTE(SUBSTITUTE(SUBSTITUTE(ds_salaries!D572,"PT","Part Time"),"FT","Full Time"),"CT","Contract"),"FL","Freelance")</f>
        <v>Full Time</v>
      </c>
      <c r="E572" s="14" t="s">
        <v>13</v>
      </c>
      <c r="F572" s="14">
        <v>210000</v>
      </c>
      <c r="G572" s="14" t="s">
        <v>19</v>
      </c>
      <c r="H572" s="14">
        <v>210000</v>
      </c>
      <c r="I572" s="14" t="s">
        <v>29</v>
      </c>
      <c r="J572" s="14">
        <v>100</v>
      </c>
      <c r="K572" s="14" t="s">
        <v>29</v>
      </c>
      <c r="L572" s="19" t="str">
        <f>SUBSTITUTE(SUBSTITUTE(SUBSTITUTE(ds_salaries!L572,"L","Large"),"S","Small"),"M","Medium")</f>
        <v>Medium</v>
      </c>
      <c r="M572" s="14" t="str">
        <f>IF(Table22[[#This Row],[Remote Ratio]]=0,"No remote",IF(Table22[[#This Row],[Remote Ratio]]=50,"Partially remote","Fully Remote"))</f>
        <v>Fully Remote</v>
      </c>
    </row>
    <row r="573" spans="1:13" hidden="1" x14ac:dyDescent="0.25">
      <c r="A573" s="18">
        <v>571</v>
      </c>
      <c r="B573" s="13">
        <v>2022</v>
      </c>
      <c r="C573" s="13" t="str">
        <f>SUBSTITUTE(SUBSTITUTE(SUBSTITUTE(SUBSTITUTE(ds_salaries!C573,"MI","Junior Level/ Mid"),"EN","Entry Level"),"SE","Senior Level/ Intermediate"),"EX","Executive Level/ Director")</f>
        <v>Senior Level/ Intermediate</v>
      </c>
      <c r="D573" s="14" t="str">
        <f>SUBSTITUTE(SUBSTITUTE(SUBSTITUTE(SUBSTITUTE(ds_salaries!D573,"PT","Part Time"),"FT","Full Time"),"CT","Contract"),"FL","Freelance")</f>
        <v>Full Time</v>
      </c>
      <c r="E573" s="13" t="s">
        <v>13</v>
      </c>
      <c r="F573" s="13">
        <v>140000</v>
      </c>
      <c r="G573" s="13" t="s">
        <v>19</v>
      </c>
      <c r="H573" s="13">
        <v>140000</v>
      </c>
      <c r="I573" s="13" t="s">
        <v>29</v>
      </c>
      <c r="J573" s="13">
        <v>100</v>
      </c>
      <c r="K573" s="13" t="s">
        <v>29</v>
      </c>
      <c r="L573" s="19" t="str">
        <f>SUBSTITUTE(SUBSTITUTE(SUBSTITUTE(ds_salaries!L573,"L","Large"),"S","Small"),"M","Medium")</f>
        <v>Medium</v>
      </c>
      <c r="M573" s="14" t="str">
        <f>IF(Table22[[#This Row],[Remote Ratio]]=0,"No remote",IF(Table22[[#This Row],[Remote Ratio]]=50,"Partially remote","Fully Remote"))</f>
        <v>Fully Remote</v>
      </c>
    </row>
    <row r="574" spans="1:13" hidden="1" x14ac:dyDescent="0.25">
      <c r="A574" s="17">
        <v>572</v>
      </c>
      <c r="B574" s="14">
        <v>2022</v>
      </c>
      <c r="C574" s="13" t="str">
        <f>SUBSTITUTE(SUBSTITUTE(SUBSTITUTE(SUBSTITUTE(ds_salaries!C574,"MI","Junior Level/ Mid"),"EN","Entry Level"),"SE","Senior Level/ Intermediate"),"EX","Executive Level/ Director")</f>
        <v>Senior Level/ Intermediate</v>
      </c>
      <c r="D574" s="14" t="str">
        <f>SUBSTITUTE(SUBSTITUTE(SUBSTITUTE(SUBSTITUTE(ds_salaries!D574,"PT","Part Time"),"FT","Full Time"),"CT","Contract"),"FL","Freelance")</f>
        <v>Full Time</v>
      </c>
      <c r="E574" s="14" t="s">
        <v>31</v>
      </c>
      <c r="F574" s="14">
        <v>100000</v>
      </c>
      <c r="G574" s="14" t="s">
        <v>19</v>
      </c>
      <c r="H574" s="14">
        <v>100000</v>
      </c>
      <c r="I574" s="14" t="s">
        <v>29</v>
      </c>
      <c r="J574" s="14">
        <v>100</v>
      </c>
      <c r="K574" s="14" t="s">
        <v>29</v>
      </c>
      <c r="L574" s="19" t="str">
        <f>SUBSTITUTE(SUBSTITUTE(SUBSTITUTE(ds_salaries!L574,"L","Large"),"S","Small"),"M","Medium")</f>
        <v>Medium</v>
      </c>
      <c r="M574" s="14" t="str">
        <f>IF(Table22[[#This Row],[Remote Ratio]]=0,"No remote",IF(Table22[[#This Row],[Remote Ratio]]=50,"Partially remote","Fully Remote"))</f>
        <v>Fully Remote</v>
      </c>
    </row>
    <row r="575" spans="1:13" hidden="1" x14ac:dyDescent="0.25">
      <c r="A575" s="18">
        <v>573</v>
      </c>
      <c r="B575" s="13">
        <v>2022</v>
      </c>
      <c r="C575" s="13" t="str">
        <f>SUBSTITUTE(SUBSTITUTE(SUBSTITUTE(SUBSTITUTE(ds_salaries!C575,"MI","Junior Level/ Mid"),"EN","Entry Level"),"SE","Senior Level/ Intermediate"),"EX","Executive Level/ Director")</f>
        <v>Senior Level/ Intermediate</v>
      </c>
      <c r="D575" s="14" t="str">
        <f>SUBSTITUTE(SUBSTITUTE(SUBSTITUTE(SUBSTITUTE(ds_salaries!D575,"PT","Part Time"),"FT","Full Time"),"CT","Contract"),"FL","Freelance")</f>
        <v>Full Time</v>
      </c>
      <c r="E575" s="13" t="s">
        <v>31</v>
      </c>
      <c r="F575" s="13">
        <v>69000</v>
      </c>
      <c r="G575" s="13" t="s">
        <v>19</v>
      </c>
      <c r="H575" s="13">
        <v>69000</v>
      </c>
      <c r="I575" s="13" t="s">
        <v>29</v>
      </c>
      <c r="J575" s="13">
        <v>100</v>
      </c>
      <c r="K575" s="13" t="s">
        <v>29</v>
      </c>
      <c r="L575" s="19" t="str">
        <f>SUBSTITUTE(SUBSTITUTE(SUBSTITUTE(ds_salaries!L575,"L","Large"),"S","Small"),"M","Medium")</f>
        <v>Medium</v>
      </c>
      <c r="M575" s="14" t="str">
        <f>IF(Table22[[#This Row],[Remote Ratio]]=0,"No remote",IF(Table22[[#This Row],[Remote Ratio]]=50,"Partially remote","Fully Remote"))</f>
        <v>Fully Remote</v>
      </c>
    </row>
    <row r="576" spans="1:13" hidden="1" x14ac:dyDescent="0.25">
      <c r="A576" s="17">
        <v>574</v>
      </c>
      <c r="B576" s="14">
        <v>2022</v>
      </c>
      <c r="C576" s="13" t="str">
        <f>SUBSTITUTE(SUBSTITUTE(SUBSTITUTE(SUBSTITUTE(ds_salaries!C576,"MI","Junior Level/ Mid"),"EN","Entry Level"),"SE","Senior Level/ Intermediate"),"EX","Executive Level/ Director")</f>
        <v>Senior Level/ Intermediate</v>
      </c>
      <c r="D576" s="14" t="str">
        <f>SUBSTITUTE(SUBSTITUTE(SUBSTITUTE(SUBSTITUTE(ds_salaries!D576,"PT","Part Time"),"FT","Full Time"),"CT","Contract"),"FL","Freelance")</f>
        <v>Full Time</v>
      </c>
      <c r="E576" s="14" t="s">
        <v>13</v>
      </c>
      <c r="F576" s="14">
        <v>210000</v>
      </c>
      <c r="G576" s="14" t="s">
        <v>19</v>
      </c>
      <c r="H576" s="14">
        <v>210000</v>
      </c>
      <c r="I576" s="14" t="s">
        <v>29</v>
      </c>
      <c r="J576" s="14">
        <v>100</v>
      </c>
      <c r="K576" s="14" t="s">
        <v>29</v>
      </c>
      <c r="L576" s="19" t="str">
        <f>SUBSTITUTE(SUBSTITUTE(SUBSTITUTE(ds_salaries!L576,"L","Large"),"S","Small"),"M","Medium")</f>
        <v>Medium</v>
      </c>
      <c r="M576" s="14" t="str">
        <f>IF(Table22[[#This Row],[Remote Ratio]]=0,"No remote",IF(Table22[[#This Row],[Remote Ratio]]=50,"Partially remote","Fully Remote"))</f>
        <v>Fully Remote</v>
      </c>
    </row>
    <row r="577" spans="1:13" hidden="1" x14ac:dyDescent="0.25">
      <c r="A577" s="18">
        <v>575</v>
      </c>
      <c r="B577" s="13">
        <v>2022</v>
      </c>
      <c r="C577" s="13" t="str">
        <f>SUBSTITUTE(SUBSTITUTE(SUBSTITUTE(SUBSTITUTE(ds_salaries!C577,"MI","Junior Level/ Mid"),"EN","Entry Level"),"SE","Senior Level/ Intermediate"),"EX","Executive Level/ Director")</f>
        <v>Senior Level/ Intermediate</v>
      </c>
      <c r="D577" s="14" t="str">
        <f>SUBSTITUTE(SUBSTITUTE(SUBSTITUTE(SUBSTITUTE(ds_salaries!D577,"PT","Part Time"),"FT","Full Time"),"CT","Contract"),"FL","Freelance")</f>
        <v>Full Time</v>
      </c>
      <c r="E577" s="13" t="s">
        <v>13</v>
      </c>
      <c r="F577" s="13">
        <v>140000</v>
      </c>
      <c r="G577" s="13" t="s">
        <v>19</v>
      </c>
      <c r="H577" s="13">
        <v>140000</v>
      </c>
      <c r="I577" s="13" t="s">
        <v>29</v>
      </c>
      <c r="J577" s="13">
        <v>100</v>
      </c>
      <c r="K577" s="13" t="s">
        <v>29</v>
      </c>
      <c r="L577" s="19" t="str">
        <f>SUBSTITUTE(SUBSTITUTE(SUBSTITUTE(ds_salaries!L577,"L","Large"),"S","Small"),"M","Medium")</f>
        <v>Medium</v>
      </c>
      <c r="M577" s="14" t="str">
        <f>IF(Table22[[#This Row],[Remote Ratio]]=0,"No remote",IF(Table22[[#This Row],[Remote Ratio]]=50,"Partially remote","Fully Remote"))</f>
        <v>Fully Remote</v>
      </c>
    </row>
    <row r="578" spans="1:13" hidden="1" x14ac:dyDescent="0.25">
      <c r="A578" s="17">
        <v>576</v>
      </c>
      <c r="B578" s="14">
        <v>2022</v>
      </c>
      <c r="C578" s="13" t="str">
        <f>SUBSTITUTE(SUBSTITUTE(SUBSTITUTE(SUBSTITUTE(ds_salaries!C578,"MI","Junior Level/ Mid"),"EN","Entry Level"),"SE","Senior Level/ Intermediate"),"EX","Executive Level/ Director")</f>
        <v>Senior Level/ Intermediate</v>
      </c>
      <c r="D578" s="14" t="str">
        <f>SUBSTITUTE(SUBSTITUTE(SUBSTITUTE(SUBSTITUTE(ds_salaries!D578,"PT","Part Time"),"FT","Full Time"),"CT","Contract"),"FL","Freelance")</f>
        <v>Full Time</v>
      </c>
      <c r="E578" s="14" t="s">
        <v>13</v>
      </c>
      <c r="F578" s="14">
        <v>210000</v>
      </c>
      <c r="G578" s="14" t="s">
        <v>19</v>
      </c>
      <c r="H578" s="14">
        <v>210000</v>
      </c>
      <c r="I578" s="14" t="s">
        <v>29</v>
      </c>
      <c r="J578" s="14">
        <v>100</v>
      </c>
      <c r="K578" s="14" t="s">
        <v>29</v>
      </c>
      <c r="L578" s="19" t="str">
        <f>SUBSTITUTE(SUBSTITUTE(SUBSTITUTE(ds_salaries!L578,"L","Large"),"S","Small"),"M","Medium")</f>
        <v>Medium</v>
      </c>
      <c r="M578" s="14" t="str">
        <f>IF(Table22[[#This Row],[Remote Ratio]]=0,"No remote",IF(Table22[[#This Row],[Remote Ratio]]=50,"Partially remote","Fully Remote"))</f>
        <v>Fully Remote</v>
      </c>
    </row>
    <row r="579" spans="1:13" hidden="1" x14ac:dyDescent="0.25">
      <c r="A579" s="18">
        <v>577</v>
      </c>
      <c r="B579" s="13">
        <v>2022</v>
      </c>
      <c r="C579" s="13" t="str">
        <f>SUBSTITUTE(SUBSTITUTE(SUBSTITUTE(SUBSTITUTE(ds_salaries!C579,"MI","Junior Level/ Mid"),"EN","Entry Level"),"SE","Senior Level/ Intermediate"),"EX","Executive Level/ Director")</f>
        <v>Senior Level/ Intermediate</v>
      </c>
      <c r="D579" s="14" t="str">
        <f>SUBSTITUTE(SUBSTITUTE(SUBSTITUTE(SUBSTITUTE(ds_salaries!D579,"PT","Part Time"),"FT","Full Time"),"CT","Contract"),"FL","Freelance")</f>
        <v>Full Time</v>
      </c>
      <c r="E579" s="13" t="s">
        <v>31</v>
      </c>
      <c r="F579" s="13">
        <v>150075</v>
      </c>
      <c r="G579" s="13" t="s">
        <v>19</v>
      </c>
      <c r="H579" s="13">
        <v>150075</v>
      </c>
      <c r="I579" s="13" t="s">
        <v>29</v>
      </c>
      <c r="J579" s="13">
        <v>100</v>
      </c>
      <c r="K579" s="13" t="s">
        <v>29</v>
      </c>
      <c r="L579" s="19" t="str">
        <f>SUBSTITUTE(SUBSTITUTE(SUBSTITUTE(ds_salaries!L579,"L","Large"),"S","Small"),"M","Medium")</f>
        <v>Medium</v>
      </c>
      <c r="M579" s="14" t="str">
        <f>IF(Table22[[#This Row],[Remote Ratio]]=0,"No remote",IF(Table22[[#This Row],[Remote Ratio]]=50,"Partially remote","Fully Remote"))</f>
        <v>Fully Remote</v>
      </c>
    </row>
    <row r="580" spans="1:13" hidden="1" x14ac:dyDescent="0.25">
      <c r="A580" s="17">
        <v>578</v>
      </c>
      <c r="B580" s="14">
        <v>2022</v>
      </c>
      <c r="C580" s="13" t="str">
        <f>SUBSTITUTE(SUBSTITUTE(SUBSTITUTE(SUBSTITUTE(ds_salaries!C580,"MI","Junior Level/ Mid"),"EN","Entry Level"),"SE","Senior Level/ Intermediate"),"EX","Executive Level/ Director")</f>
        <v>Senior Level/ Intermediate</v>
      </c>
      <c r="D580" s="14" t="str">
        <f>SUBSTITUTE(SUBSTITUTE(SUBSTITUTE(SUBSTITUTE(ds_salaries!D580,"PT","Part Time"),"FT","Full Time"),"CT","Contract"),"FL","Freelance")</f>
        <v>Full Time</v>
      </c>
      <c r="E580" s="14" t="s">
        <v>43</v>
      </c>
      <c r="F580" s="14">
        <v>100000</v>
      </c>
      <c r="G580" s="14" t="s">
        <v>19</v>
      </c>
      <c r="H580" s="14">
        <v>100000</v>
      </c>
      <c r="I580" s="14" t="s">
        <v>29</v>
      </c>
      <c r="J580" s="14">
        <v>100</v>
      </c>
      <c r="K580" s="14" t="s">
        <v>29</v>
      </c>
      <c r="L580" s="19" t="str">
        <f>SUBSTITUTE(SUBSTITUTE(SUBSTITUTE(ds_salaries!L580,"L","Large"),"S","Small"),"M","Medium")</f>
        <v>Medium</v>
      </c>
      <c r="M580" s="14" t="str">
        <f>IF(Table22[[#This Row],[Remote Ratio]]=0,"No remote",IF(Table22[[#This Row],[Remote Ratio]]=50,"Partially remote","Fully Remote"))</f>
        <v>Fully Remote</v>
      </c>
    </row>
    <row r="581" spans="1:13" hidden="1" x14ac:dyDescent="0.25">
      <c r="A581" s="18">
        <v>579</v>
      </c>
      <c r="B581" s="13">
        <v>2022</v>
      </c>
      <c r="C581" s="13" t="str">
        <f>SUBSTITUTE(SUBSTITUTE(SUBSTITUTE(SUBSTITUTE(ds_salaries!C581,"MI","Junior Level/ Mid"),"EN","Entry Level"),"SE","Senior Level/ Intermediate"),"EX","Executive Level/ Director")</f>
        <v>Senior Level/ Intermediate</v>
      </c>
      <c r="D581" s="14" t="str">
        <f>SUBSTITUTE(SUBSTITUTE(SUBSTITUTE(SUBSTITUTE(ds_salaries!D581,"PT","Part Time"),"FT","Full Time"),"CT","Contract"),"FL","Freelance")</f>
        <v>Full Time</v>
      </c>
      <c r="E581" s="13" t="s">
        <v>43</v>
      </c>
      <c r="F581" s="13">
        <v>25000</v>
      </c>
      <c r="G581" s="13" t="s">
        <v>19</v>
      </c>
      <c r="H581" s="13">
        <v>25000</v>
      </c>
      <c r="I581" s="13" t="s">
        <v>29</v>
      </c>
      <c r="J581" s="13">
        <v>100</v>
      </c>
      <c r="K581" s="13" t="s">
        <v>29</v>
      </c>
      <c r="L581" s="19" t="str">
        <f>SUBSTITUTE(SUBSTITUTE(SUBSTITUTE(ds_salaries!L581,"L","Large"),"S","Small"),"M","Medium")</f>
        <v>Medium</v>
      </c>
      <c r="M581" s="14" t="str">
        <f>IF(Table22[[#This Row],[Remote Ratio]]=0,"No remote",IF(Table22[[#This Row],[Remote Ratio]]=50,"Partially remote","Fully Remote"))</f>
        <v>Fully Remote</v>
      </c>
    </row>
    <row r="582" spans="1:13" hidden="1" x14ac:dyDescent="0.25">
      <c r="A582" s="17">
        <v>580</v>
      </c>
      <c r="B582" s="14">
        <v>2022</v>
      </c>
      <c r="C582" s="13" t="str">
        <f>SUBSTITUTE(SUBSTITUTE(SUBSTITUTE(SUBSTITUTE(ds_salaries!C582,"MI","Junior Level/ Mid"),"EN","Entry Level"),"SE","Senior Level/ Intermediate"),"EX","Executive Level/ Director")</f>
        <v>Senior Level/ Intermediate</v>
      </c>
      <c r="D582" s="14" t="str">
        <f>SUBSTITUTE(SUBSTITUTE(SUBSTITUTE(SUBSTITUTE(ds_salaries!D582,"PT","Part Time"),"FT","Full Time"),"CT","Contract"),"FL","Freelance")</f>
        <v>Full Time</v>
      </c>
      <c r="E582" s="14" t="s">
        <v>31</v>
      </c>
      <c r="F582" s="14">
        <v>126500</v>
      </c>
      <c r="G582" s="14" t="s">
        <v>19</v>
      </c>
      <c r="H582" s="14">
        <v>126500</v>
      </c>
      <c r="I582" s="14" t="s">
        <v>29</v>
      </c>
      <c r="J582" s="14">
        <v>100</v>
      </c>
      <c r="K582" s="14" t="s">
        <v>29</v>
      </c>
      <c r="L582" s="19" t="str">
        <f>SUBSTITUTE(SUBSTITUTE(SUBSTITUTE(ds_salaries!L582,"L","Large"),"S","Small"),"M","Medium")</f>
        <v>Medium</v>
      </c>
      <c r="M582" s="14" t="str">
        <f>IF(Table22[[#This Row],[Remote Ratio]]=0,"No remote",IF(Table22[[#This Row],[Remote Ratio]]=50,"Partially remote","Fully Remote"))</f>
        <v>Fully Remote</v>
      </c>
    </row>
    <row r="583" spans="1:13" hidden="1" x14ac:dyDescent="0.25">
      <c r="A583" s="18">
        <v>581</v>
      </c>
      <c r="B583" s="13">
        <v>2022</v>
      </c>
      <c r="C583" s="13" t="str">
        <f>SUBSTITUTE(SUBSTITUTE(SUBSTITUTE(SUBSTITUTE(ds_salaries!C583,"MI","Junior Level/ Mid"),"EN","Entry Level"),"SE","Senior Level/ Intermediate"),"EX","Executive Level/ Director")</f>
        <v>Senior Level/ Intermediate</v>
      </c>
      <c r="D583" s="14" t="str">
        <f>SUBSTITUTE(SUBSTITUTE(SUBSTITUTE(SUBSTITUTE(ds_salaries!D583,"PT","Part Time"),"FT","Full Time"),"CT","Contract"),"FL","Freelance")</f>
        <v>Full Time</v>
      </c>
      <c r="E583" s="13" t="s">
        <v>31</v>
      </c>
      <c r="F583" s="13">
        <v>106260</v>
      </c>
      <c r="G583" s="13" t="s">
        <v>19</v>
      </c>
      <c r="H583" s="13">
        <v>106260</v>
      </c>
      <c r="I583" s="13" t="s">
        <v>29</v>
      </c>
      <c r="J583" s="13">
        <v>100</v>
      </c>
      <c r="K583" s="13" t="s">
        <v>29</v>
      </c>
      <c r="L583" s="19" t="str">
        <f>SUBSTITUTE(SUBSTITUTE(SUBSTITUTE(ds_salaries!L583,"L","Large"),"S","Small"),"M","Medium")</f>
        <v>Medium</v>
      </c>
      <c r="M583" s="14" t="str">
        <f>IF(Table22[[#This Row],[Remote Ratio]]=0,"No remote",IF(Table22[[#This Row],[Remote Ratio]]=50,"Partially remote","Fully Remote"))</f>
        <v>Fully Remote</v>
      </c>
    </row>
    <row r="584" spans="1:13" hidden="1" x14ac:dyDescent="0.25">
      <c r="A584" s="17">
        <v>582</v>
      </c>
      <c r="B584" s="14">
        <v>2022</v>
      </c>
      <c r="C584" s="13" t="str">
        <f>SUBSTITUTE(SUBSTITUTE(SUBSTITUTE(SUBSTITUTE(ds_salaries!C584,"MI","Junior Level/ Mid"),"EN","Entry Level"),"SE","Senior Level/ Intermediate"),"EX","Executive Level/ Director")</f>
        <v>Senior Level/ Intermediate</v>
      </c>
      <c r="D584" s="14" t="str">
        <f>SUBSTITUTE(SUBSTITUTE(SUBSTITUTE(SUBSTITUTE(ds_salaries!D584,"PT","Part Time"),"FT","Full Time"),"CT","Contract"),"FL","Freelance")</f>
        <v>Full Time</v>
      </c>
      <c r="E584" s="14" t="s">
        <v>43</v>
      </c>
      <c r="F584" s="14">
        <v>220110</v>
      </c>
      <c r="G584" s="14" t="s">
        <v>19</v>
      </c>
      <c r="H584" s="14">
        <v>220110</v>
      </c>
      <c r="I584" s="14" t="s">
        <v>29</v>
      </c>
      <c r="J584" s="14">
        <v>100</v>
      </c>
      <c r="K584" s="14" t="s">
        <v>29</v>
      </c>
      <c r="L584" s="19" t="str">
        <f>SUBSTITUTE(SUBSTITUTE(SUBSTITUTE(ds_salaries!L584,"L","Large"),"S","Small"),"M","Medium")</f>
        <v>Medium</v>
      </c>
      <c r="M584" s="14" t="str">
        <f>IF(Table22[[#This Row],[Remote Ratio]]=0,"No remote",IF(Table22[[#This Row],[Remote Ratio]]=50,"Partially remote","Fully Remote"))</f>
        <v>Fully Remote</v>
      </c>
    </row>
    <row r="585" spans="1:13" hidden="1" x14ac:dyDescent="0.25">
      <c r="A585" s="18">
        <v>583</v>
      </c>
      <c r="B585" s="13">
        <v>2022</v>
      </c>
      <c r="C585" s="13" t="str">
        <f>SUBSTITUTE(SUBSTITUTE(SUBSTITUTE(SUBSTITUTE(ds_salaries!C585,"MI","Junior Level/ Mid"),"EN","Entry Level"),"SE","Senior Level/ Intermediate"),"EX","Executive Level/ Director")</f>
        <v>Senior Level/ Intermediate</v>
      </c>
      <c r="D585" s="14" t="str">
        <f>SUBSTITUTE(SUBSTITUTE(SUBSTITUTE(SUBSTITUTE(ds_salaries!D585,"PT","Part Time"),"FT","Full Time"),"CT","Contract"),"FL","Freelance")</f>
        <v>Full Time</v>
      </c>
      <c r="E585" s="13" t="s">
        <v>43</v>
      </c>
      <c r="F585" s="13">
        <v>160080</v>
      </c>
      <c r="G585" s="13" t="s">
        <v>19</v>
      </c>
      <c r="H585" s="13">
        <v>160080</v>
      </c>
      <c r="I585" s="13" t="s">
        <v>29</v>
      </c>
      <c r="J585" s="13">
        <v>100</v>
      </c>
      <c r="K585" s="13" t="s">
        <v>29</v>
      </c>
      <c r="L585" s="19" t="str">
        <f>SUBSTITUTE(SUBSTITUTE(SUBSTITUTE(ds_salaries!L585,"L","Large"),"S","Small"),"M","Medium")</f>
        <v>Medium</v>
      </c>
      <c r="M585" s="14" t="str">
        <f>IF(Table22[[#This Row],[Remote Ratio]]=0,"No remote",IF(Table22[[#This Row],[Remote Ratio]]=50,"Partially remote","Fully Remote"))</f>
        <v>Fully Remote</v>
      </c>
    </row>
    <row r="586" spans="1:13" hidden="1" x14ac:dyDescent="0.25">
      <c r="A586" s="17">
        <v>584</v>
      </c>
      <c r="B586" s="14">
        <v>2022</v>
      </c>
      <c r="C586" s="13" t="str">
        <f>SUBSTITUTE(SUBSTITUTE(SUBSTITUTE(SUBSTITUTE(ds_salaries!C586,"MI","Junior Level/ Mid"),"EN","Entry Level"),"SE","Senior Level/ Intermediate"),"EX","Executive Level/ Director")</f>
        <v>Senior Level/ Intermediate</v>
      </c>
      <c r="D586" s="14" t="str">
        <f>SUBSTITUTE(SUBSTITUTE(SUBSTITUTE(SUBSTITUTE(ds_salaries!D586,"PT","Part Time"),"FT","Full Time"),"CT","Contract"),"FL","Freelance")</f>
        <v>Full Time</v>
      </c>
      <c r="E586" s="14" t="s">
        <v>31</v>
      </c>
      <c r="F586" s="14">
        <v>105000</v>
      </c>
      <c r="G586" s="14" t="s">
        <v>19</v>
      </c>
      <c r="H586" s="14">
        <v>105000</v>
      </c>
      <c r="I586" s="14" t="s">
        <v>29</v>
      </c>
      <c r="J586" s="14">
        <v>100</v>
      </c>
      <c r="K586" s="14" t="s">
        <v>29</v>
      </c>
      <c r="L586" s="19" t="str">
        <f>SUBSTITUTE(SUBSTITUTE(SUBSTITUTE(ds_salaries!L586,"L","Large"),"S","Small"),"M","Medium")</f>
        <v>Medium</v>
      </c>
      <c r="M586" s="14" t="str">
        <f>IF(Table22[[#This Row],[Remote Ratio]]=0,"No remote",IF(Table22[[#This Row],[Remote Ratio]]=50,"Partially remote","Fully Remote"))</f>
        <v>Fully Remote</v>
      </c>
    </row>
    <row r="587" spans="1:13" hidden="1" x14ac:dyDescent="0.25">
      <c r="A587" s="18">
        <v>585</v>
      </c>
      <c r="B587" s="13">
        <v>2022</v>
      </c>
      <c r="C587" s="13" t="str">
        <f>SUBSTITUTE(SUBSTITUTE(SUBSTITUTE(SUBSTITUTE(ds_salaries!C587,"MI","Junior Level/ Mid"),"EN","Entry Level"),"SE","Senior Level/ Intermediate"),"EX","Executive Level/ Director")</f>
        <v>Senior Level/ Intermediate</v>
      </c>
      <c r="D587" s="14" t="str">
        <f>SUBSTITUTE(SUBSTITUTE(SUBSTITUTE(SUBSTITUTE(ds_salaries!D587,"PT","Part Time"),"FT","Full Time"),"CT","Contract"),"FL","Freelance")</f>
        <v>Full Time</v>
      </c>
      <c r="E587" s="13" t="s">
        <v>31</v>
      </c>
      <c r="F587" s="13">
        <v>110925</v>
      </c>
      <c r="G587" s="13" t="s">
        <v>19</v>
      </c>
      <c r="H587" s="13">
        <v>110925</v>
      </c>
      <c r="I587" s="13" t="s">
        <v>29</v>
      </c>
      <c r="J587" s="13">
        <v>100</v>
      </c>
      <c r="K587" s="13" t="s">
        <v>29</v>
      </c>
      <c r="L587" s="19" t="str">
        <f>SUBSTITUTE(SUBSTITUTE(SUBSTITUTE(ds_salaries!L587,"L","Large"),"S","Small"),"M","Medium")</f>
        <v>Medium</v>
      </c>
      <c r="M587" s="14" t="str">
        <f>IF(Table22[[#This Row],[Remote Ratio]]=0,"No remote",IF(Table22[[#This Row],[Remote Ratio]]=50,"Partially remote","Fully Remote"))</f>
        <v>Fully Remote</v>
      </c>
    </row>
    <row r="588" spans="1:13" hidden="1" x14ac:dyDescent="0.25">
      <c r="A588" s="17">
        <v>586</v>
      </c>
      <c r="B588" s="14">
        <v>2022</v>
      </c>
      <c r="C588" s="13" t="str">
        <f>SUBSTITUTE(SUBSTITUTE(SUBSTITUTE(SUBSTITUTE(ds_salaries!C588,"MI","Junior Level/ Mid"),"EN","Entry Level"),"SE","Senior Level/ Intermediate"),"EX","Executive Level/ Director")</f>
        <v>Junior Level/ Mid</v>
      </c>
      <c r="D588" s="14" t="str">
        <f>SUBSTITUTE(SUBSTITUTE(SUBSTITUTE(SUBSTITUTE(ds_salaries!D588,"PT","Part Time"),"FT","Full Time"),"CT","Contract"),"FL","Freelance")</f>
        <v>Full Time</v>
      </c>
      <c r="E588" s="14" t="s">
        <v>31</v>
      </c>
      <c r="F588" s="14">
        <v>35000</v>
      </c>
      <c r="G588" s="14" t="s">
        <v>23</v>
      </c>
      <c r="H588" s="14">
        <v>45807</v>
      </c>
      <c r="I588" s="14" t="s">
        <v>24</v>
      </c>
      <c r="J588" s="14">
        <v>0</v>
      </c>
      <c r="K588" s="14" t="s">
        <v>24</v>
      </c>
      <c r="L588" s="19" t="str">
        <f>SUBSTITUTE(SUBSTITUTE(SUBSTITUTE(ds_salaries!L588,"L","Large"),"S","Small"),"M","Medium")</f>
        <v>Medium</v>
      </c>
      <c r="M588" s="14" t="str">
        <f>IF(Table22[[#This Row],[Remote Ratio]]=0,"No remote",IF(Table22[[#This Row],[Remote Ratio]]=50,"Partially remote","Fully Remote"))</f>
        <v>No remote</v>
      </c>
    </row>
    <row r="589" spans="1:13" hidden="1" x14ac:dyDescent="0.25">
      <c r="A589" s="18">
        <v>587</v>
      </c>
      <c r="B589" s="13">
        <v>2022</v>
      </c>
      <c r="C589" s="13" t="str">
        <f>SUBSTITUTE(SUBSTITUTE(SUBSTITUTE(SUBSTITUTE(ds_salaries!C589,"MI","Junior Level/ Mid"),"EN","Entry Level"),"SE","Senior Level/ Intermediate"),"EX","Executive Level/ Director")</f>
        <v>Senior Level/ Intermediate</v>
      </c>
      <c r="D589" s="14" t="str">
        <f>SUBSTITUTE(SUBSTITUTE(SUBSTITUTE(SUBSTITUTE(ds_salaries!D589,"PT","Part Time"),"FT","Full Time"),"CT","Contract"),"FL","Freelance")</f>
        <v>Full Time</v>
      </c>
      <c r="E589" s="13" t="s">
        <v>13</v>
      </c>
      <c r="F589" s="13">
        <v>140000</v>
      </c>
      <c r="G589" s="13" t="s">
        <v>19</v>
      </c>
      <c r="H589" s="13">
        <v>140000</v>
      </c>
      <c r="I589" s="13" t="s">
        <v>29</v>
      </c>
      <c r="J589" s="13">
        <v>100</v>
      </c>
      <c r="K589" s="13" t="s">
        <v>29</v>
      </c>
      <c r="L589" s="19" t="str">
        <f>SUBSTITUTE(SUBSTITUTE(SUBSTITUTE(ds_salaries!L589,"L","Large"),"S","Small"),"M","Medium")</f>
        <v>Medium</v>
      </c>
      <c r="M589" s="14" t="str">
        <f>IF(Table22[[#This Row],[Remote Ratio]]=0,"No remote",IF(Table22[[#This Row],[Remote Ratio]]=50,"Partially remote","Fully Remote"))</f>
        <v>Fully Remote</v>
      </c>
    </row>
    <row r="590" spans="1:13" hidden="1" x14ac:dyDescent="0.25">
      <c r="A590" s="17">
        <v>588</v>
      </c>
      <c r="B590" s="14">
        <v>2022</v>
      </c>
      <c r="C590" s="13" t="str">
        <f>SUBSTITUTE(SUBSTITUTE(SUBSTITUTE(SUBSTITUTE(ds_salaries!C590,"MI","Junior Level/ Mid"),"EN","Entry Level"),"SE","Senior Level/ Intermediate"),"EX","Executive Level/ Director")</f>
        <v>Senior Level/ Intermediate</v>
      </c>
      <c r="D590" s="14" t="str">
        <f>SUBSTITUTE(SUBSTITUTE(SUBSTITUTE(SUBSTITUTE(ds_salaries!D590,"PT","Part Time"),"FT","Full Time"),"CT","Contract"),"FL","Freelance")</f>
        <v>Full Time</v>
      </c>
      <c r="E590" s="14" t="s">
        <v>31</v>
      </c>
      <c r="F590" s="14">
        <v>99000</v>
      </c>
      <c r="G590" s="14" t="s">
        <v>19</v>
      </c>
      <c r="H590" s="14">
        <v>99000</v>
      </c>
      <c r="I590" s="14" t="s">
        <v>29</v>
      </c>
      <c r="J590" s="14">
        <v>0</v>
      </c>
      <c r="K590" s="14" t="s">
        <v>29</v>
      </c>
      <c r="L590" s="19" t="str">
        <f>SUBSTITUTE(SUBSTITUTE(SUBSTITUTE(ds_salaries!L590,"L","Large"),"S","Small"),"M","Medium")</f>
        <v>Medium</v>
      </c>
      <c r="M590" s="14" t="str">
        <f>IF(Table22[[#This Row],[Remote Ratio]]=0,"No remote",IF(Table22[[#This Row],[Remote Ratio]]=50,"Partially remote","Fully Remote"))</f>
        <v>No remote</v>
      </c>
    </row>
    <row r="591" spans="1:13" hidden="1" x14ac:dyDescent="0.25">
      <c r="A591" s="18">
        <v>589</v>
      </c>
      <c r="B591" s="13">
        <v>2022</v>
      </c>
      <c r="C591" s="13" t="str">
        <f>SUBSTITUTE(SUBSTITUTE(SUBSTITUTE(SUBSTITUTE(ds_salaries!C591,"MI","Junior Level/ Mid"),"EN","Entry Level"),"SE","Senior Level/ Intermediate"),"EX","Executive Level/ Director")</f>
        <v>Senior Level/ Intermediate</v>
      </c>
      <c r="D591" s="14" t="str">
        <f>SUBSTITUTE(SUBSTITUTE(SUBSTITUTE(SUBSTITUTE(ds_salaries!D591,"PT","Part Time"),"FT","Full Time"),"CT","Contract"),"FL","Freelance")</f>
        <v>Full Time</v>
      </c>
      <c r="E591" s="13" t="s">
        <v>31</v>
      </c>
      <c r="F591" s="13">
        <v>60000</v>
      </c>
      <c r="G591" s="13" t="s">
        <v>19</v>
      </c>
      <c r="H591" s="13">
        <v>60000</v>
      </c>
      <c r="I591" s="13" t="s">
        <v>29</v>
      </c>
      <c r="J591" s="13">
        <v>100</v>
      </c>
      <c r="K591" s="13" t="s">
        <v>29</v>
      </c>
      <c r="L591" s="19" t="str">
        <f>SUBSTITUTE(SUBSTITUTE(SUBSTITUTE(ds_salaries!L591,"L","Large"),"S","Small"),"M","Medium")</f>
        <v>Medium</v>
      </c>
      <c r="M591" s="14" t="str">
        <f>IF(Table22[[#This Row],[Remote Ratio]]=0,"No remote",IF(Table22[[#This Row],[Remote Ratio]]=50,"Partially remote","Fully Remote"))</f>
        <v>Fully Remote</v>
      </c>
    </row>
    <row r="592" spans="1:13" hidden="1" x14ac:dyDescent="0.25">
      <c r="A592" s="17">
        <v>590</v>
      </c>
      <c r="B592" s="14">
        <v>2022</v>
      </c>
      <c r="C592" s="13" t="str">
        <f>SUBSTITUTE(SUBSTITUTE(SUBSTITUTE(SUBSTITUTE(ds_salaries!C592,"MI","Junior Level/ Mid"),"EN","Entry Level"),"SE","Senior Level/ Intermediate"),"EX","Executive Level/ Director")</f>
        <v>Senior Level/ Intermediate</v>
      </c>
      <c r="D592" s="14" t="str">
        <f>SUBSTITUTE(SUBSTITUTE(SUBSTITUTE(SUBSTITUTE(ds_salaries!D592,"PT","Part Time"),"FT","Full Time"),"CT","Contract"),"FL","Freelance")</f>
        <v>Full Time</v>
      </c>
      <c r="E592" s="14" t="s">
        <v>109</v>
      </c>
      <c r="F592" s="14">
        <v>192564</v>
      </c>
      <c r="G592" s="14" t="s">
        <v>19</v>
      </c>
      <c r="H592" s="14">
        <v>192564</v>
      </c>
      <c r="I592" s="14" t="s">
        <v>29</v>
      </c>
      <c r="J592" s="14">
        <v>100</v>
      </c>
      <c r="K592" s="14" t="s">
        <v>29</v>
      </c>
      <c r="L592" s="19" t="str">
        <f>SUBSTITUTE(SUBSTITUTE(SUBSTITUTE(ds_salaries!L592,"L","Large"),"S","Small"),"M","Medium")</f>
        <v>Medium</v>
      </c>
      <c r="M592" s="14" t="str">
        <f>IF(Table22[[#This Row],[Remote Ratio]]=0,"No remote",IF(Table22[[#This Row],[Remote Ratio]]=50,"Partially remote","Fully Remote"))</f>
        <v>Fully Remote</v>
      </c>
    </row>
    <row r="593" spans="1:13" hidden="1" x14ac:dyDescent="0.25">
      <c r="A593" s="18">
        <v>591</v>
      </c>
      <c r="B593" s="13">
        <v>2022</v>
      </c>
      <c r="C593" s="13" t="str">
        <f>SUBSTITUTE(SUBSTITUTE(SUBSTITUTE(SUBSTITUTE(ds_salaries!C593,"MI","Junior Level/ Mid"),"EN","Entry Level"),"SE","Senior Level/ Intermediate"),"EX","Executive Level/ Director")</f>
        <v>Senior Level/ Intermediate</v>
      </c>
      <c r="D593" s="14" t="str">
        <f>SUBSTITUTE(SUBSTITUTE(SUBSTITUTE(SUBSTITUTE(ds_salaries!D593,"PT","Part Time"),"FT","Full Time"),"CT","Contract"),"FL","Freelance")</f>
        <v>Full Time</v>
      </c>
      <c r="E593" s="13" t="s">
        <v>109</v>
      </c>
      <c r="F593" s="13">
        <v>144854</v>
      </c>
      <c r="G593" s="13" t="s">
        <v>19</v>
      </c>
      <c r="H593" s="13">
        <v>144854</v>
      </c>
      <c r="I593" s="13" t="s">
        <v>29</v>
      </c>
      <c r="J593" s="13">
        <v>100</v>
      </c>
      <c r="K593" s="13" t="s">
        <v>29</v>
      </c>
      <c r="L593" s="19" t="str">
        <f>SUBSTITUTE(SUBSTITUTE(SUBSTITUTE(ds_salaries!L593,"L","Large"),"S","Small"),"M","Medium")</f>
        <v>Medium</v>
      </c>
      <c r="M593" s="14" t="str">
        <f>IF(Table22[[#This Row],[Remote Ratio]]=0,"No remote",IF(Table22[[#This Row],[Remote Ratio]]=50,"Partially remote","Fully Remote"))</f>
        <v>Fully Remote</v>
      </c>
    </row>
    <row r="594" spans="1:13" hidden="1" x14ac:dyDescent="0.25">
      <c r="A594" s="17">
        <v>592</v>
      </c>
      <c r="B594" s="14">
        <v>2022</v>
      </c>
      <c r="C594" s="13" t="str">
        <f>SUBSTITUTE(SUBSTITUTE(SUBSTITUTE(SUBSTITUTE(ds_salaries!C594,"MI","Junior Level/ Mid"),"EN","Entry Level"),"SE","Senior Level/ Intermediate"),"EX","Executive Level/ Director")</f>
        <v>Senior Level/ Intermediate</v>
      </c>
      <c r="D594" s="14" t="str">
        <f>SUBSTITUTE(SUBSTITUTE(SUBSTITUTE(SUBSTITUTE(ds_salaries!D594,"PT","Part Time"),"FT","Full Time"),"CT","Contract"),"FL","Freelance")</f>
        <v>Full Time</v>
      </c>
      <c r="E594" s="14" t="s">
        <v>13</v>
      </c>
      <c r="F594" s="14">
        <v>230000</v>
      </c>
      <c r="G594" s="14" t="s">
        <v>19</v>
      </c>
      <c r="H594" s="14">
        <v>230000</v>
      </c>
      <c r="I594" s="14" t="s">
        <v>29</v>
      </c>
      <c r="J594" s="14">
        <v>100</v>
      </c>
      <c r="K594" s="14" t="s">
        <v>29</v>
      </c>
      <c r="L594" s="19" t="str">
        <f>SUBSTITUTE(SUBSTITUTE(SUBSTITUTE(ds_salaries!L594,"L","Large"),"S","Small"),"M","Medium")</f>
        <v>Medium</v>
      </c>
      <c r="M594" s="14" t="str">
        <f>IF(Table22[[#This Row],[Remote Ratio]]=0,"No remote",IF(Table22[[#This Row],[Remote Ratio]]=50,"Partially remote","Fully Remote"))</f>
        <v>Fully Remote</v>
      </c>
    </row>
    <row r="595" spans="1:13" hidden="1" x14ac:dyDescent="0.25">
      <c r="A595" s="18">
        <v>593</v>
      </c>
      <c r="B595" s="13">
        <v>2022</v>
      </c>
      <c r="C595" s="13" t="str">
        <f>SUBSTITUTE(SUBSTITUTE(SUBSTITUTE(SUBSTITUTE(ds_salaries!C595,"MI","Junior Level/ Mid"),"EN","Entry Level"),"SE","Senior Level/ Intermediate"),"EX","Executive Level/ Director")</f>
        <v>Senior Level/ Intermediate</v>
      </c>
      <c r="D595" s="14" t="str">
        <f>SUBSTITUTE(SUBSTITUTE(SUBSTITUTE(SUBSTITUTE(ds_salaries!D595,"PT","Part Time"),"FT","Full Time"),"CT","Contract"),"FL","Freelance")</f>
        <v>Full Time</v>
      </c>
      <c r="E595" s="13" t="s">
        <v>13</v>
      </c>
      <c r="F595" s="13">
        <v>150000</v>
      </c>
      <c r="G595" s="13" t="s">
        <v>19</v>
      </c>
      <c r="H595" s="13">
        <v>150000</v>
      </c>
      <c r="I595" s="13" t="s">
        <v>29</v>
      </c>
      <c r="J595" s="13">
        <v>100</v>
      </c>
      <c r="K595" s="13" t="s">
        <v>29</v>
      </c>
      <c r="L595" s="19" t="str">
        <f>SUBSTITUTE(SUBSTITUTE(SUBSTITUTE(ds_salaries!L595,"L","Large"),"S","Small"),"M","Medium")</f>
        <v>Medium</v>
      </c>
      <c r="M595" s="14" t="str">
        <f>IF(Table22[[#This Row],[Remote Ratio]]=0,"No remote",IF(Table22[[#This Row],[Remote Ratio]]=50,"Partially remote","Fully Remote"))</f>
        <v>Fully Remote</v>
      </c>
    </row>
    <row r="596" spans="1:13" hidden="1" x14ac:dyDescent="0.25">
      <c r="A596" s="17">
        <v>594</v>
      </c>
      <c r="B596" s="14">
        <v>2022</v>
      </c>
      <c r="C596" s="13" t="str">
        <f>SUBSTITUTE(SUBSTITUTE(SUBSTITUTE(SUBSTITUTE(ds_salaries!C596,"MI","Junior Level/ Mid"),"EN","Entry Level"),"SE","Senior Level/ Intermediate"),"EX","Executive Level/ Director")</f>
        <v>Senior Level/ Intermediate</v>
      </c>
      <c r="D596" s="14" t="str">
        <f>SUBSTITUTE(SUBSTITUTE(SUBSTITUTE(SUBSTITUTE(ds_salaries!D596,"PT","Part Time"),"FT","Full Time"),"CT","Contract"),"FL","Freelance")</f>
        <v>Full Time</v>
      </c>
      <c r="E596" s="14" t="s">
        <v>105</v>
      </c>
      <c r="F596" s="14">
        <v>150260</v>
      </c>
      <c r="G596" s="14" t="s">
        <v>19</v>
      </c>
      <c r="H596" s="14">
        <v>150260</v>
      </c>
      <c r="I596" s="14" t="s">
        <v>29</v>
      </c>
      <c r="J596" s="14">
        <v>100</v>
      </c>
      <c r="K596" s="14" t="s">
        <v>29</v>
      </c>
      <c r="L596" s="19" t="str">
        <f>SUBSTITUTE(SUBSTITUTE(SUBSTITUTE(ds_salaries!L596,"L","Large"),"S","Small"),"M","Medium")</f>
        <v>Medium</v>
      </c>
      <c r="M596" s="14" t="str">
        <f>IF(Table22[[#This Row],[Remote Ratio]]=0,"No remote",IF(Table22[[#This Row],[Remote Ratio]]=50,"Partially remote","Fully Remote"))</f>
        <v>Fully Remote</v>
      </c>
    </row>
    <row r="597" spans="1:13" hidden="1" x14ac:dyDescent="0.25">
      <c r="A597" s="18">
        <v>595</v>
      </c>
      <c r="B597" s="13">
        <v>2022</v>
      </c>
      <c r="C597" s="13" t="str">
        <f>SUBSTITUTE(SUBSTITUTE(SUBSTITUTE(SUBSTITUTE(ds_salaries!C597,"MI","Junior Level/ Mid"),"EN","Entry Level"),"SE","Senior Level/ Intermediate"),"EX","Executive Level/ Director")</f>
        <v>Senior Level/ Intermediate</v>
      </c>
      <c r="D597" s="14" t="str">
        <f>SUBSTITUTE(SUBSTITUTE(SUBSTITUTE(SUBSTITUTE(ds_salaries!D597,"PT","Part Time"),"FT","Full Time"),"CT","Contract"),"FL","Freelance")</f>
        <v>Full Time</v>
      </c>
      <c r="E597" s="13" t="s">
        <v>105</v>
      </c>
      <c r="F597" s="13">
        <v>109280</v>
      </c>
      <c r="G597" s="13" t="s">
        <v>19</v>
      </c>
      <c r="H597" s="13">
        <v>109280</v>
      </c>
      <c r="I597" s="13" t="s">
        <v>29</v>
      </c>
      <c r="J597" s="13">
        <v>100</v>
      </c>
      <c r="K597" s="13" t="s">
        <v>29</v>
      </c>
      <c r="L597" s="19" t="str">
        <f>SUBSTITUTE(SUBSTITUTE(SUBSTITUTE(ds_salaries!L597,"L","Large"),"S","Small"),"M","Medium")</f>
        <v>Medium</v>
      </c>
      <c r="M597" s="14" t="str">
        <f>IF(Table22[[#This Row],[Remote Ratio]]=0,"No remote",IF(Table22[[#This Row],[Remote Ratio]]=50,"Partially remote","Fully Remote"))</f>
        <v>Fully Remote</v>
      </c>
    </row>
    <row r="598" spans="1:13" hidden="1" x14ac:dyDescent="0.25">
      <c r="A598" s="17">
        <v>596</v>
      </c>
      <c r="B598" s="14">
        <v>2022</v>
      </c>
      <c r="C598" s="13" t="str">
        <f>SUBSTITUTE(SUBSTITUTE(SUBSTITUTE(SUBSTITUTE(ds_salaries!C598,"MI","Junior Level/ Mid"),"EN","Entry Level"),"SE","Senior Level/ Intermediate"),"EX","Executive Level/ Director")</f>
        <v>Senior Level/ Intermediate</v>
      </c>
      <c r="D598" s="14" t="str">
        <f>SUBSTITUTE(SUBSTITUTE(SUBSTITUTE(SUBSTITUTE(ds_salaries!D598,"PT","Part Time"),"FT","Full Time"),"CT","Contract"),"FL","Freelance")</f>
        <v>Full Time</v>
      </c>
      <c r="E598" s="14" t="s">
        <v>13</v>
      </c>
      <c r="F598" s="14">
        <v>210000</v>
      </c>
      <c r="G598" s="14" t="s">
        <v>19</v>
      </c>
      <c r="H598" s="14">
        <v>210000</v>
      </c>
      <c r="I598" s="14" t="s">
        <v>29</v>
      </c>
      <c r="J598" s="14">
        <v>100</v>
      </c>
      <c r="K598" s="14" t="s">
        <v>29</v>
      </c>
      <c r="L598" s="19" t="str">
        <f>SUBSTITUTE(SUBSTITUTE(SUBSTITUTE(ds_salaries!L598,"L","Large"),"S","Small"),"M","Medium")</f>
        <v>Medium</v>
      </c>
      <c r="M598" s="14" t="str">
        <f>IF(Table22[[#This Row],[Remote Ratio]]=0,"No remote",IF(Table22[[#This Row],[Remote Ratio]]=50,"Partially remote","Fully Remote"))</f>
        <v>Fully Remote</v>
      </c>
    </row>
    <row r="599" spans="1:13" hidden="1" x14ac:dyDescent="0.25">
      <c r="A599" s="18">
        <v>597</v>
      </c>
      <c r="B599" s="13">
        <v>2022</v>
      </c>
      <c r="C599" s="13" t="str">
        <f>SUBSTITUTE(SUBSTITUTE(SUBSTITUTE(SUBSTITUTE(ds_salaries!C599,"MI","Junior Level/ Mid"),"EN","Entry Level"),"SE","Senior Level/ Intermediate"),"EX","Executive Level/ Director")</f>
        <v>Senior Level/ Intermediate</v>
      </c>
      <c r="D599" s="14" t="str">
        <f>SUBSTITUTE(SUBSTITUTE(SUBSTITUTE(SUBSTITUTE(ds_salaries!D599,"PT","Part Time"),"FT","Full Time"),"CT","Contract"),"FL","Freelance")</f>
        <v>Full Time</v>
      </c>
      <c r="E599" s="13" t="s">
        <v>31</v>
      </c>
      <c r="F599" s="13">
        <v>170000</v>
      </c>
      <c r="G599" s="13" t="s">
        <v>19</v>
      </c>
      <c r="H599" s="13">
        <v>170000</v>
      </c>
      <c r="I599" s="13" t="s">
        <v>29</v>
      </c>
      <c r="J599" s="13">
        <v>100</v>
      </c>
      <c r="K599" s="13" t="s">
        <v>29</v>
      </c>
      <c r="L599" s="19" t="str">
        <f>SUBSTITUTE(SUBSTITUTE(SUBSTITUTE(ds_salaries!L599,"L","Large"),"S","Small"),"M","Medium")</f>
        <v>Medium</v>
      </c>
      <c r="M599" s="14" t="str">
        <f>IF(Table22[[#This Row],[Remote Ratio]]=0,"No remote",IF(Table22[[#This Row],[Remote Ratio]]=50,"Partially remote","Fully Remote"))</f>
        <v>Fully Remote</v>
      </c>
    </row>
    <row r="600" spans="1:13" hidden="1" x14ac:dyDescent="0.25">
      <c r="A600" s="17">
        <v>598</v>
      </c>
      <c r="B600" s="14">
        <v>2022</v>
      </c>
      <c r="C600" s="13" t="str">
        <f>SUBSTITUTE(SUBSTITUTE(SUBSTITUTE(SUBSTITUTE(ds_salaries!C600,"MI","Junior Level/ Mid"),"EN","Entry Level"),"SE","Senior Level/ Intermediate"),"EX","Executive Level/ Director")</f>
        <v>Junior Level/ Mid</v>
      </c>
      <c r="D600" s="14" t="str">
        <f>SUBSTITUTE(SUBSTITUTE(SUBSTITUTE(SUBSTITUTE(ds_salaries!D600,"PT","Part Time"),"FT","Full Time"),"CT","Contract"),"FL","Freelance")</f>
        <v>Full Time</v>
      </c>
      <c r="E600" s="14" t="s">
        <v>13</v>
      </c>
      <c r="F600" s="14">
        <v>160000</v>
      </c>
      <c r="G600" s="14" t="s">
        <v>19</v>
      </c>
      <c r="H600" s="14">
        <v>160000</v>
      </c>
      <c r="I600" s="14" t="s">
        <v>29</v>
      </c>
      <c r="J600" s="14">
        <v>100</v>
      </c>
      <c r="K600" s="14" t="s">
        <v>29</v>
      </c>
      <c r="L600" s="19" t="str">
        <f>SUBSTITUTE(SUBSTITUTE(SUBSTITUTE(ds_salaries!L600,"L","Large"),"S","Small"),"M","Medium")</f>
        <v>Medium</v>
      </c>
      <c r="M600" s="14" t="str">
        <f>IF(Table22[[#This Row],[Remote Ratio]]=0,"No remote",IF(Table22[[#This Row],[Remote Ratio]]=50,"Partially remote","Fully Remote"))</f>
        <v>Fully Remote</v>
      </c>
    </row>
    <row r="601" spans="1:13" hidden="1" x14ac:dyDescent="0.25">
      <c r="A601" s="18">
        <v>599</v>
      </c>
      <c r="B601" s="13">
        <v>2022</v>
      </c>
      <c r="C601" s="13" t="str">
        <f>SUBSTITUTE(SUBSTITUTE(SUBSTITUTE(SUBSTITUTE(ds_salaries!C601,"MI","Junior Level/ Mid"),"EN","Entry Level"),"SE","Senior Level/ Intermediate"),"EX","Executive Level/ Director")</f>
        <v>Junior Level/ Mid</v>
      </c>
      <c r="D601" s="14" t="str">
        <f>SUBSTITUTE(SUBSTITUTE(SUBSTITUTE(SUBSTITUTE(ds_salaries!D601,"PT","Part Time"),"FT","Full Time"),"CT","Contract"),"FL","Freelance")</f>
        <v>Full Time</v>
      </c>
      <c r="E601" s="13" t="s">
        <v>13</v>
      </c>
      <c r="F601" s="13">
        <v>130000</v>
      </c>
      <c r="G601" s="13" t="s">
        <v>19</v>
      </c>
      <c r="H601" s="13">
        <v>130000</v>
      </c>
      <c r="I601" s="13" t="s">
        <v>29</v>
      </c>
      <c r="J601" s="13">
        <v>100</v>
      </c>
      <c r="K601" s="13" t="s">
        <v>29</v>
      </c>
      <c r="L601" s="19" t="str">
        <f>SUBSTITUTE(SUBSTITUTE(SUBSTITUTE(ds_salaries!L601,"L","Large"),"S","Small"),"M","Medium")</f>
        <v>Medium</v>
      </c>
      <c r="M601" s="14" t="str">
        <f>IF(Table22[[#This Row],[Remote Ratio]]=0,"No remote",IF(Table22[[#This Row],[Remote Ratio]]=50,"Partially remote","Fully Remote"))</f>
        <v>Fully Remote</v>
      </c>
    </row>
    <row r="602" spans="1:13" hidden="1" x14ac:dyDescent="0.25">
      <c r="A602" s="17">
        <v>600</v>
      </c>
      <c r="B602" s="14">
        <v>2022</v>
      </c>
      <c r="C602" s="13" t="str">
        <f>SUBSTITUTE(SUBSTITUTE(SUBSTITUTE(SUBSTITUTE(ds_salaries!C602,"MI","Junior Level/ Mid"),"EN","Entry Level"),"SE","Senior Level/ Intermediate"),"EX","Executive Level/ Director")</f>
        <v>Entry Level</v>
      </c>
      <c r="D602" s="14" t="str">
        <f>SUBSTITUTE(SUBSTITUTE(SUBSTITUTE(SUBSTITUTE(ds_salaries!D602,"PT","Part Time"),"FT","Full Time"),"CT","Contract"),"FL","Freelance")</f>
        <v>Full Time</v>
      </c>
      <c r="E602" s="14" t="s">
        <v>31</v>
      </c>
      <c r="F602" s="14">
        <v>67000</v>
      </c>
      <c r="G602" s="14" t="s">
        <v>19</v>
      </c>
      <c r="H602" s="14">
        <v>67000</v>
      </c>
      <c r="I602" s="14" t="s">
        <v>62</v>
      </c>
      <c r="J602" s="14">
        <v>0</v>
      </c>
      <c r="K602" s="14" t="s">
        <v>62</v>
      </c>
      <c r="L602" s="19" t="str">
        <f>SUBSTITUTE(SUBSTITUTE(SUBSTITUTE(ds_salaries!L602,"L","Large"),"S","Small"),"M","Medium")</f>
        <v>Medium</v>
      </c>
      <c r="M602" s="14" t="str">
        <f>IF(Table22[[#This Row],[Remote Ratio]]=0,"No remote",IF(Table22[[#This Row],[Remote Ratio]]=50,"Partially remote","Fully Remote"))</f>
        <v>No remote</v>
      </c>
    </row>
    <row r="603" spans="1:13" hidden="1" x14ac:dyDescent="0.25">
      <c r="A603" s="18">
        <v>601</v>
      </c>
      <c r="B603" s="13">
        <v>2022</v>
      </c>
      <c r="C603" s="13" t="str">
        <f>SUBSTITUTE(SUBSTITUTE(SUBSTITUTE(SUBSTITUTE(ds_salaries!C603,"MI","Junior Level/ Mid"),"EN","Entry Level"),"SE","Senior Level/ Intermediate"),"EX","Executive Level/ Director")</f>
        <v>Entry Level</v>
      </c>
      <c r="D603" s="14" t="str">
        <f>SUBSTITUTE(SUBSTITUTE(SUBSTITUTE(SUBSTITUTE(ds_salaries!D603,"PT","Part Time"),"FT","Full Time"),"CT","Contract"),"FL","Freelance")</f>
        <v>Full Time</v>
      </c>
      <c r="E603" s="13" t="s">
        <v>31</v>
      </c>
      <c r="F603" s="13">
        <v>52000</v>
      </c>
      <c r="G603" s="13" t="s">
        <v>19</v>
      </c>
      <c r="H603" s="13">
        <v>52000</v>
      </c>
      <c r="I603" s="13" t="s">
        <v>62</v>
      </c>
      <c r="J603" s="13">
        <v>0</v>
      </c>
      <c r="K603" s="13" t="s">
        <v>62</v>
      </c>
      <c r="L603" s="19" t="str">
        <f>SUBSTITUTE(SUBSTITUTE(SUBSTITUTE(ds_salaries!L603,"L","Large"),"S","Small"),"M","Medium")</f>
        <v>Medium</v>
      </c>
      <c r="M603" s="14" t="str">
        <f>IF(Table22[[#This Row],[Remote Ratio]]=0,"No remote",IF(Table22[[#This Row],[Remote Ratio]]=50,"Partially remote","Fully Remote"))</f>
        <v>No remote</v>
      </c>
    </row>
    <row r="604" spans="1:13" hidden="1" x14ac:dyDescent="0.25">
      <c r="A604" s="17">
        <v>602</v>
      </c>
      <c r="B604" s="14">
        <v>2022</v>
      </c>
      <c r="C604" s="13" t="str">
        <f>SUBSTITUTE(SUBSTITUTE(SUBSTITUTE(SUBSTITUTE(ds_salaries!C604,"MI","Junior Level/ Mid"),"EN","Entry Level"),"SE","Senior Level/ Intermediate"),"EX","Executive Level/ Director")</f>
        <v>Senior Level/ Intermediate</v>
      </c>
      <c r="D604" s="14" t="str">
        <f>SUBSTITUTE(SUBSTITUTE(SUBSTITUTE(SUBSTITUTE(ds_salaries!D604,"PT","Part Time"),"FT","Full Time"),"CT","Contract"),"FL","Freelance")</f>
        <v>Full Time</v>
      </c>
      <c r="E604" s="14" t="s">
        <v>43</v>
      </c>
      <c r="F604" s="14">
        <v>154000</v>
      </c>
      <c r="G604" s="14" t="s">
        <v>19</v>
      </c>
      <c r="H604" s="14">
        <v>154000</v>
      </c>
      <c r="I604" s="14" t="s">
        <v>29</v>
      </c>
      <c r="J604" s="14">
        <v>100</v>
      </c>
      <c r="K604" s="14" t="s">
        <v>29</v>
      </c>
      <c r="L604" s="19" t="str">
        <f>SUBSTITUTE(SUBSTITUTE(SUBSTITUTE(ds_salaries!L604,"L","Large"),"S","Small"),"M","Medium")</f>
        <v>Medium</v>
      </c>
      <c r="M604" s="14" t="str">
        <f>IF(Table22[[#This Row],[Remote Ratio]]=0,"No remote",IF(Table22[[#This Row],[Remote Ratio]]=50,"Partially remote","Fully Remote"))</f>
        <v>Fully Remote</v>
      </c>
    </row>
    <row r="605" spans="1:13" hidden="1" x14ac:dyDescent="0.25">
      <c r="A605" s="18">
        <v>603</v>
      </c>
      <c r="B605" s="13">
        <v>2022</v>
      </c>
      <c r="C605" s="13" t="str">
        <f>SUBSTITUTE(SUBSTITUTE(SUBSTITUTE(SUBSTITUTE(ds_salaries!C605,"MI","Junior Level/ Mid"),"EN","Entry Level"),"SE","Senior Level/ Intermediate"),"EX","Executive Level/ Director")</f>
        <v>Senior Level/ Intermediate</v>
      </c>
      <c r="D605" s="14" t="str">
        <f>SUBSTITUTE(SUBSTITUTE(SUBSTITUTE(SUBSTITUTE(ds_salaries!D605,"PT","Part Time"),"FT","Full Time"),"CT","Contract"),"FL","Freelance")</f>
        <v>Full Time</v>
      </c>
      <c r="E605" s="13" t="s">
        <v>43</v>
      </c>
      <c r="F605" s="13">
        <v>126000</v>
      </c>
      <c r="G605" s="13" t="s">
        <v>19</v>
      </c>
      <c r="H605" s="13">
        <v>126000</v>
      </c>
      <c r="I605" s="13" t="s">
        <v>29</v>
      </c>
      <c r="J605" s="13">
        <v>100</v>
      </c>
      <c r="K605" s="13" t="s">
        <v>29</v>
      </c>
      <c r="L605" s="19" t="str">
        <f>SUBSTITUTE(SUBSTITUTE(SUBSTITUTE(ds_salaries!L605,"L","Large"),"S","Small"),"M","Medium")</f>
        <v>Medium</v>
      </c>
      <c r="M605" s="14" t="str">
        <f>IF(Table22[[#This Row],[Remote Ratio]]=0,"No remote",IF(Table22[[#This Row],[Remote Ratio]]=50,"Partially remote","Fully Remote"))</f>
        <v>Fully Remote</v>
      </c>
    </row>
    <row r="606" spans="1:13" hidden="1" x14ac:dyDescent="0.25">
      <c r="A606" s="17">
        <v>604</v>
      </c>
      <c r="B606" s="14">
        <v>2022</v>
      </c>
      <c r="C606" s="13" t="str">
        <f>SUBSTITUTE(SUBSTITUTE(SUBSTITUTE(SUBSTITUTE(ds_salaries!C606,"MI","Junior Level/ Mid"),"EN","Entry Level"),"SE","Senior Level/ Intermediate"),"EX","Executive Level/ Director")</f>
        <v>Senior Level/ Intermediate</v>
      </c>
      <c r="D606" s="14" t="str">
        <f>SUBSTITUTE(SUBSTITUTE(SUBSTITUTE(SUBSTITUTE(ds_salaries!D606,"PT","Part Time"),"FT","Full Time"),"CT","Contract"),"FL","Freelance")</f>
        <v>Full Time</v>
      </c>
      <c r="E606" s="14" t="s">
        <v>31</v>
      </c>
      <c r="F606" s="14">
        <v>129000</v>
      </c>
      <c r="G606" s="14" t="s">
        <v>19</v>
      </c>
      <c r="H606" s="14">
        <v>129000</v>
      </c>
      <c r="I606" s="14" t="s">
        <v>29</v>
      </c>
      <c r="J606" s="14">
        <v>0</v>
      </c>
      <c r="K606" s="14" t="s">
        <v>29</v>
      </c>
      <c r="L606" s="19" t="str">
        <f>SUBSTITUTE(SUBSTITUTE(SUBSTITUTE(ds_salaries!L606,"L","Large"),"S","Small"),"M","Medium")</f>
        <v>Medium</v>
      </c>
      <c r="M606" s="14" t="str">
        <f>IF(Table22[[#This Row],[Remote Ratio]]=0,"No remote",IF(Table22[[#This Row],[Remote Ratio]]=50,"Partially remote","Fully Remote"))</f>
        <v>No remote</v>
      </c>
    </row>
    <row r="607" spans="1:13" hidden="1" x14ac:dyDescent="0.25">
      <c r="A607" s="18">
        <v>605</v>
      </c>
      <c r="B607" s="13">
        <v>2022</v>
      </c>
      <c r="C607" s="13" t="str">
        <f>SUBSTITUTE(SUBSTITUTE(SUBSTITUTE(SUBSTITUTE(ds_salaries!C607,"MI","Junior Level/ Mid"),"EN","Entry Level"),"SE","Senior Level/ Intermediate"),"EX","Executive Level/ Director")</f>
        <v>Senior Level/ Intermediate</v>
      </c>
      <c r="D607" s="14" t="str">
        <f>SUBSTITUTE(SUBSTITUTE(SUBSTITUTE(SUBSTITUTE(ds_salaries!D607,"PT","Part Time"),"FT","Full Time"),"CT","Contract"),"FL","Freelance")</f>
        <v>Full Time</v>
      </c>
      <c r="E607" s="13" t="s">
        <v>31</v>
      </c>
      <c r="F607" s="13">
        <v>150000</v>
      </c>
      <c r="G607" s="13" t="s">
        <v>19</v>
      </c>
      <c r="H607" s="13">
        <v>150000</v>
      </c>
      <c r="I607" s="13" t="s">
        <v>29</v>
      </c>
      <c r="J607" s="13">
        <v>100</v>
      </c>
      <c r="K607" s="13" t="s">
        <v>29</v>
      </c>
      <c r="L607" s="19" t="str">
        <f>SUBSTITUTE(SUBSTITUTE(SUBSTITUTE(ds_salaries!L607,"L","Large"),"S","Small"),"M","Medium")</f>
        <v>Medium</v>
      </c>
      <c r="M607" s="14" t="str">
        <f>IF(Table22[[#This Row],[Remote Ratio]]=0,"No remote",IF(Table22[[#This Row],[Remote Ratio]]=50,"Partially remote","Fully Remote"))</f>
        <v>Fully Remote</v>
      </c>
    </row>
    <row r="608" spans="1:13" hidden="1" x14ac:dyDescent="0.25">
      <c r="A608" s="24">
        <v>606</v>
      </c>
      <c r="B608" s="25">
        <v>2022</v>
      </c>
      <c r="C608" s="26" t="str">
        <f>SUBSTITUTE(SUBSTITUTE(SUBSTITUTE(SUBSTITUTE(ds_salaries!C608,"MI","Junior Level/ Mid"),"EN","Entry Level"),"SE","Senior Level/ Intermediate"),"EX","Executive Level/ Director")</f>
        <v>Junior Level/ Mid</v>
      </c>
      <c r="D608" s="25" t="str">
        <f>SUBSTITUTE(SUBSTITUTE(SUBSTITUTE(SUBSTITUTE(ds_salaries!D608,"PT","Part Time"),"FT","Full Time"),"CT","Contract"),"FL","Freelance")</f>
        <v>Full Time</v>
      </c>
      <c r="E608" s="25" t="s">
        <v>70</v>
      </c>
      <c r="F608" s="25">
        <v>200000</v>
      </c>
      <c r="G608" s="25" t="s">
        <v>19</v>
      </c>
      <c r="H608" s="25">
        <v>200000</v>
      </c>
      <c r="I608" s="25" t="s">
        <v>40</v>
      </c>
      <c r="J608" s="25">
        <v>100</v>
      </c>
      <c r="K608" s="25" t="s">
        <v>29</v>
      </c>
      <c r="L608" s="27" t="str">
        <f>SUBSTITUTE(SUBSTITUTE(SUBSTITUTE(ds_salaries!L608,"L","Large"),"S","Small"),"M","Medium")</f>
        <v>Large</v>
      </c>
      <c r="M608" s="25" t="str">
        <f>IF(Table22[[#This Row],[Remote Ratio]]=0,"No remote",IF(Table22[[#This Row],[Remote Ratio]]=50,"Partially remote","Fully Remote"))</f>
        <v>Fully Remote</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J18"/>
  <sheetViews>
    <sheetView workbookViewId="0">
      <selection activeCell="N13" sqref="N13"/>
    </sheetView>
  </sheetViews>
  <sheetFormatPr defaultRowHeight="15" x14ac:dyDescent="0.25"/>
  <cols>
    <col min="2" max="2" width="20" bestFit="1" customWidth="1"/>
    <col min="4" max="4" width="11.28515625" bestFit="1" customWidth="1"/>
    <col min="6" max="6" width="12.28515625" bestFit="1" customWidth="1"/>
    <col min="10" max="10" width="17.7109375" bestFit="1" customWidth="1"/>
  </cols>
  <sheetData>
    <row r="4" spans="2:10" x14ac:dyDescent="0.25">
      <c r="B4" t="s">
        <v>0</v>
      </c>
      <c r="D4" t="s">
        <v>148</v>
      </c>
      <c r="F4" t="s">
        <v>156</v>
      </c>
      <c r="G4" t="s">
        <v>167</v>
      </c>
    </row>
    <row r="5" spans="2:10" x14ac:dyDescent="0.25">
      <c r="B5" t="s">
        <v>1</v>
      </c>
      <c r="D5" t="s">
        <v>148</v>
      </c>
      <c r="F5" t="s">
        <v>151</v>
      </c>
      <c r="G5" t="s">
        <v>167</v>
      </c>
      <c r="J5" t="s">
        <v>169</v>
      </c>
    </row>
    <row r="6" spans="2:10" x14ac:dyDescent="0.25">
      <c r="B6" t="s">
        <v>2</v>
      </c>
      <c r="D6" t="s">
        <v>148</v>
      </c>
      <c r="F6" t="s">
        <v>151</v>
      </c>
      <c r="J6" s="16" t="s">
        <v>1</v>
      </c>
    </row>
    <row r="7" spans="2:10" x14ac:dyDescent="0.25">
      <c r="B7" t="s">
        <v>3</v>
      </c>
      <c r="D7" t="s">
        <v>148</v>
      </c>
      <c r="F7" t="s">
        <v>152</v>
      </c>
      <c r="G7" t="s">
        <v>167</v>
      </c>
      <c r="J7" t="s">
        <v>2</v>
      </c>
    </row>
    <row r="8" spans="2:10" x14ac:dyDescent="0.25">
      <c r="B8" t="s">
        <v>4</v>
      </c>
      <c r="D8" t="s">
        <v>147</v>
      </c>
      <c r="F8" t="s">
        <v>150</v>
      </c>
      <c r="G8" t="s">
        <v>167</v>
      </c>
    </row>
    <row r="9" spans="2:10" x14ac:dyDescent="0.25">
      <c r="B9" t="s">
        <v>5</v>
      </c>
      <c r="D9" t="s">
        <v>149</v>
      </c>
      <c r="F9" t="s">
        <v>150</v>
      </c>
      <c r="J9" s="15" t="s">
        <v>4</v>
      </c>
    </row>
    <row r="10" spans="2:10" x14ac:dyDescent="0.25">
      <c r="B10" t="s">
        <v>6</v>
      </c>
      <c r="D10" t="s">
        <v>147</v>
      </c>
      <c r="F10" t="s">
        <v>150</v>
      </c>
      <c r="J10" s="16" t="s">
        <v>4</v>
      </c>
    </row>
    <row r="11" spans="2:10" x14ac:dyDescent="0.25">
      <c r="B11" t="s">
        <v>7</v>
      </c>
      <c r="D11" t="s">
        <v>148</v>
      </c>
      <c r="F11" t="s">
        <v>152</v>
      </c>
      <c r="G11" t="s">
        <v>167</v>
      </c>
      <c r="J11" t="s">
        <v>5</v>
      </c>
    </row>
    <row r="12" spans="2:10" x14ac:dyDescent="0.25">
      <c r="B12" t="s">
        <v>8</v>
      </c>
      <c r="D12" t="s">
        <v>148</v>
      </c>
      <c r="F12" t="s">
        <v>157</v>
      </c>
      <c r="G12" t="s">
        <v>167</v>
      </c>
      <c r="J12" t="s">
        <v>6</v>
      </c>
    </row>
    <row r="13" spans="2:10" x14ac:dyDescent="0.25">
      <c r="B13" t="s">
        <v>9</v>
      </c>
      <c r="D13" t="s">
        <v>148</v>
      </c>
      <c r="F13" t="s">
        <v>153</v>
      </c>
      <c r="G13" t="s">
        <v>167</v>
      </c>
      <c r="J13" t="s">
        <v>0</v>
      </c>
    </row>
    <row r="14" spans="2:10" x14ac:dyDescent="0.25">
      <c r="B14" t="s">
        <v>10</v>
      </c>
      <c r="D14" t="s">
        <v>148</v>
      </c>
      <c r="F14" t="s">
        <v>168</v>
      </c>
      <c r="G14" t="s">
        <v>167</v>
      </c>
      <c r="J14" t="s">
        <v>3</v>
      </c>
    </row>
    <row r="15" spans="2:10" x14ac:dyDescent="0.25">
      <c r="J15" t="s">
        <v>8</v>
      </c>
    </row>
    <row r="16" spans="2:10" x14ac:dyDescent="0.25">
      <c r="J16" t="s">
        <v>9</v>
      </c>
    </row>
    <row r="17" spans="10:10" x14ac:dyDescent="0.25">
      <c r="J17" t="s">
        <v>10</v>
      </c>
    </row>
    <row r="18" spans="10:10" x14ac:dyDescent="0.25">
      <c r="J18" t="s">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0:P66"/>
  <sheetViews>
    <sheetView topLeftCell="B44" zoomScale="68" zoomScaleNormal="68" workbookViewId="0">
      <selection activeCell="K61" sqref="K61:M63"/>
    </sheetView>
  </sheetViews>
  <sheetFormatPr defaultRowHeight="15" x14ac:dyDescent="0.25"/>
  <cols>
    <col min="3" max="3" width="28.5703125" bestFit="1" customWidth="1"/>
    <col min="4" max="4" width="13.5703125" bestFit="1" customWidth="1"/>
    <col min="5" max="6" width="18.42578125" bestFit="1" customWidth="1"/>
    <col min="7" max="8" width="19.7109375" bestFit="1" customWidth="1"/>
    <col min="10" max="10" width="25.28515625" bestFit="1" customWidth="1"/>
    <col min="11" max="11" width="13.5703125" bestFit="1" customWidth="1"/>
    <col min="12" max="12" width="21" bestFit="1" customWidth="1"/>
    <col min="13" max="13" width="17" bestFit="1" customWidth="1"/>
    <col min="14" max="14" width="16.5703125" bestFit="1" customWidth="1"/>
    <col min="15" max="15" width="19.7109375" bestFit="1" customWidth="1"/>
    <col min="16" max="16" width="6" bestFit="1" customWidth="1"/>
  </cols>
  <sheetData>
    <row r="10" spans="10:11" x14ac:dyDescent="0.25">
      <c r="J10" s="29" t="s">
        <v>163</v>
      </c>
      <c r="K10" t="s" vm="1">
        <v>177</v>
      </c>
    </row>
    <row r="12" spans="10:11" x14ac:dyDescent="0.25">
      <c r="J12" s="29" t="s">
        <v>171</v>
      </c>
      <c r="K12" t="s">
        <v>170</v>
      </c>
    </row>
    <row r="13" spans="10:11" x14ac:dyDescent="0.25">
      <c r="J13" s="30" t="s">
        <v>146</v>
      </c>
      <c r="K13" s="31">
        <v>405000</v>
      </c>
    </row>
    <row r="14" spans="10:11" x14ac:dyDescent="0.25">
      <c r="J14" s="30" t="s">
        <v>97</v>
      </c>
      <c r="K14" s="31">
        <v>328333.33333333331</v>
      </c>
    </row>
    <row r="15" spans="10:11" x14ac:dyDescent="0.25">
      <c r="J15" s="30" t="s">
        <v>92</v>
      </c>
      <c r="K15" s="31">
        <v>275000</v>
      </c>
    </row>
    <row r="16" spans="10:11" x14ac:dyDescent="0.25">
      <c r="J16" s="30" t="s">
        <v>76</v>
      </c>
      <c r="K16" s="31">
        <v>215242.42857142858</v>
      </c>
    </row>
    <row r="17" spans="7:16" x14ac:dyDescent="0.25">
      <c r="J17" s="30" t="s">
        <v>54</v>
      </c>
      <c r="K17" s="31">
        <v>195074</v>
      </c>
    </row>
    <row r="18" spans="7:16" x14ac:dyDescent="0.25">
      <c r="J18" s="30" t="s">
        <v>172</v>
      </c>
      <c r="K18" s="31">
        <v>240610.75</v>
      </c>
    </row>
    <row r="27" spans="7:16" x14ac:dyDescent="0.25">
      <c r="G27" s="29" t="s">
        <v>171</v>
      </c>
      <c r="H27" t="s">
        <v>170</v>
      </c>
    </row>
    <row r="28" spans="7:16" x14ac:dyDescent="0.25">
      <c r="G28" s="30" t="s">
        <v>31</v>
      </c>
      <c r="H28" s="28">
        <v>92893.061855670108</v>
      </c>
      <c r="O28" t="s">
        <v>170</v>
      </c>
      <c r="P28" t="s">
        <v>183</v>
      </c>
    </row>
    <row r="29" spans="7:16" x14ac:dyDescent="0.25">
      <c r="G29" s="30" t="s">
        <v>109</v>
      </c>
      <c r="H29" s="28">
        <v>177873.90909090909</v>
      </c>
      <c r="O29" s="28">
        <v>112297.86985172982</v>
      </c>
      <c r="P29" s="28">
        <v>50</v>
      </c>
    </row>
    <row r="30" spans="7:16" x14ac:dyDescent="0.25">
      <c r="G30" s="30" t="s">
        <v>43</v>
      </c>
      <c r="H30" s="28">
        <v>112725</v>
      </c>
      <c r="O30" s="41">
        <f>GETPIVOTDATA("[Measures].[Average Salary]",$O$28)</f>
        <v>112297.86985172982</v>
      </c>
      <c r="P30">
        <f>GETPIVOTDATA("[Measures].[Job]",$O$28)</f>
        <v>50</v>
      </c>
    </row>
    <row r="31" spans="7:16" x14ac:dyDescent="0.25">
      <c r="G31" s="30" t="s">
        <v>13</v>
      </c>
      <c r="H31" s="28">
        <v>108187.83216783217</v>
      </c>
    </row>
    <row r="32" spans="7:16" x14ac:dyDescent="0.25">
      <c r="G32" s="30" t="s">
        <v>28</v>
      </c>
      <c r="H32" s="28">
        <v>104880.14634146342</v>
      </c>
    </row>
    <row r="33" spans="5:13" x14ac:dyDescent="0.25">
      <c r="G33" s="30" t="s">
        <v>172</v>
      </c>
      <c r="H33" s="28">
        <v>107589.35377358491</v>
      </c>
    </row>
    <row r="37" spans="5:13" x14ac:dyDescent="0.25">
      <c r="M37">
        <v>2</v>
      </c>
    </row>
    <row r="38" spans="5:13" x14ac:dyDescent="0.25">
      <c r="E38" s="29" t="s">
        <v>171</v>
      </c>
      <c r="F38" t="s">
        <v>170</v>
      </c>
    </row>
    <row r="39" spans="5:13" x14ac:dyDescent="0.25">
      <c r="E39" s="30" t="s">
        <v>173</v>
      </c>
      <c r="F39" s="32">
        <v>184575</v>
      </c>
      <c r="G39" s="33">
        <f>GETPIVOTDATA("[Measures].[Average Salary]",$E$38,"[Table2].[Employment Type]","[Table2].[Employment Type].&amp;[Contract]")</f>
        <v>184575</v>
      </c>
    </row>
    <row r="40" spans="5:13" x14ac:dyDescent="0.25">
      <c r="E40" s="30" t="s">
        <v>174</v>
      </c>
      <c r="F40" s="32">
        <v>48000</v>
      </c>
      <c r="G40" s="33">
        <f>GETPIVOTDATA("[Measures].[Average Salary]",$E$38,"[Table2].[Employment Type]","[Table2].[Employment Type].&amp;[Freelance]")</f>
        <v>48000</v>
      </c>
    </row>
    <row r="41" spans="5:13" x14ac:dyDescent="0.25">
      <c r="E41" s="30" t="s">
        <v>175</v>
      </c>
      <c r="F41" s="32">
        <v>113468.0731292517</v>
      </c>
      <c r="G41" s="33">
        <f>GETPIVOTDATA("[Measures].[Average Salary]",$E$38,"[Table2].[Employment Type]","[Table2].[Employment Type].&amp;[Full Time]")</f>
        <v>113468.0731292517</v>
      </c>
    </row>
    <row r="42" spans="5:13" x14ac:dyDescent="0.25">
      <c r="E42" s="30" t="s">
        <v>176</v>
      </c>
      <c r="F42" s="32">
        <v>33070.5</v>
      </c>
      <c r="G42" s="33">
        <f>GETPIVOTDATA("[Measures].[Average Salary]",$E$38,"[Table2].[Employment Type]","[Table2].[Employment Type].&amp;[Part Time]")</f>
        <v>33070.5</v>
      </c>
    </row>
    <row r="43" spans="5:13" x14ac:dyDescent="0.25">
      <c r="E43" s="30" t="s">
        <v>172</v>
      </c>
      <c r="F43" s="32">
        <v>112297.86985172982</v>
      </c>
      <c r="G43" s="33"/>
    </row>
    <row r="46" spans="5:13" x14ac:dyDescent="0.25">
      <c r="F46" s="29" t="s">
        <v>171</v>
      </c>
      <c r="G46" t="s">
        <v>170</v>
      </c>
    </row>
    <row r="47" spans="5:13" x14ac:dyDescent="0.25">
      <c r="F47" s="30">
        <v>2020</v>
      </c>
      <c r="G47" s="32">
        <v>95813</v>
      </c>
    </row>
    <row r="48" spans="5:13" x14ac:dyDescent="0.25">
      <c r="F48" s="30">
        <v>2021</v>
      </c>
      <c r="G48" s="32">
        <v>99853.792626728115</v>
      </c>
    </row>
    <row r="49" spans="3:13" x14ac:dyDescent="0.25">
      <c r="F49" s="30">
        <v>2022</v>
      </c>
      <c r="G49" s="32">
        <v>124522.00628930818</v>
      </c>
    </row>
    <row r="50" spans="3:13" x14ac:dyDescent="0.25">
      <c r="F50" s="30" t="s">
        <v>172</v>
      </c>
      <c r="G50" s="32">
        <v>112297.86985172982</v>
      </c>
    </row>
    <row r="60" spans="3:13" x14ac:dyDescent="0.25">
      <c r="C60" s="29" t="s">
        <v>171</v>
      </c>
      <c r="D60" t="s">
        <v>178</v>
      </c>
    </row>
    <row r="61" spans="3:13" x14ac:dyDescent="0.25">
      <c r="C61" s="30" t="s">
        <v>55</v>
      </c>
      <c r="D61" s="34">
        <v>2.6359143327841845E-2</v>
      </c>
      <c r="K61" t="s">
        <v>180</v>
      </c>
      <c r="L61" t="s">
        <v>181</v>
      </c>
      <c r="M61" t="s">
        <v>182</v>
      </c>
    </row>
    <row r="62" spans="3:13" x14ac:dyDescent="0.25">
      <c r="C62" s="30" t="s">
        <v>28</v>
      </c>
      <c r="D62" s="34">
        <v>6.7545304777594725E-2</v>
      </c>
      <c r="K62" s="38">
        <v>0.20922570016474465</v>
      </c>
      <c r="L62" s="38">
        <v>0.1630971993410214</v>
      </c>
      <c r="M62" s="38">
        <v>0.62767710049423397</v>
      </c>
    </row>
    <row r="63" spans="3:13" x14ac:dyDescent="0.25">
      <c r="C63" s="30" t="s">
        <v>31</v>
      </c>
      <c r="D63" s="34">
        <v>0.15980230642504117</v>
      </c>
      <c r="K63" s="39">
        <f>GETPIVOTDATA("[Measures].[No remote]",$K$61)</f>
        <v>0.20922570016474465</v>
      </c>
      <c r="L63" s="39">
        <f>GETPIVOTDATA("[Measures].[Partially Remote]",$K$61)</f>
        <v>0.1630971993410214</v>
      </c>
      <c r="M63" s="39">
        <f>GETPIVOTDATA("[Measures].[Fully Remote]",$K$61)</f>
        <v>0.62767710049423397</v>
      </c>
    </row>
    <row r="64" spans="3:13" x14ac:dyDescent="0.25">
      <c r="C64" s="30" t="s">
        <v>43</v>
      </c>
      <c r="D64" s="34">
        <v>0.21746293245469522</v>
      </c>
    </row>
    <row r="65" spans="3:4" x14ac:dyDescent="0.25">
      <c r="C65" s="30" t="s">
        <v>13</v>
      </c>
      <c r="D65" s="34">
        <v>0.23558484349258649</v>
      </c>
    </row>
    <row r="66" spans="3:4" x14ac:dyDescent="0.25">
      <c r="C66" s="35" t="s">
        <v>172</v>
      </c>
      <c r="D66" s="34">
        <v>1</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4EEF3-518D-46D0-AB5D-669713583569}">
  <dimension ref="W3:AF8"/>
  <sheetViews>
    <sheetView showGridLines="0" showRowColHeaders="0" tabSelected="1" topLeftCell="F1" zoomScale="70" zoomScaleNormal="70" workbookViewId="0">
      <selection activeCell="V22" sqref="V22"/>
    </sheetView>
  </sheetViews>
  <sheetFormatPr defaultRowHeight="15" x14ac:dyDescent="0.25"/>
  <cols>
    <col min="1" max="22" width="9.140625" style="40"/>
    <col min="23" max="23" width="17.85546875" style="40" bestFit="1" customWidth="1"/>
    <col min="24" max="24" width="19.140625" style="40" bestFit="1" customWidth="1"/>
    <col min="25" max="26" width="9.140625" style="40"/>
    <col min="27" max="27" width="19.140625" style="40" bestFit="1" customWidth="1"/>
    <col min="28" max="28" width="5.85546875" style="40" bestFit="1" customWidth="1"/>
    <col min="29" max="16384" width="9.140625" style="40"/>
  </cols>
  <sheetData>
    <row r="3" spans="23:32" x14ac:dyDescent="0.25">
      <c r="W3" s="29" t="s">
        <v>171</v>
      </c>
      <c r="X3" t="s">
        <v>170</v>
      </c>
      <c r="Y3"/>
      <c r="AA3" t="s">
        <v>170</v>
      </c>
      <c r="AB3" t="s">
        <v>183</v>
      </c>
      <c r="AD3" t="s">
        <v>180</v>
      </c>
      <c r="AE3" t="s">
        <v>181</v>
      </c>
      <c r="AF3" t="s">
        <v>182</v>
      </c>
    </row>
    <row r="4" spans="23:32" x14ac:dyDescent="0.25">
      <c r="W4" s="30" t="s">
        <v>173</v>
      </c>
      <c r="X4" s="32">
        <v>184575</v>
      </c>
      <c r="Y4" s="33">
        <f>GETPIVOTDATA("[Measures].[Average Salary]",$W$3,"[Table2].[Employment Type]","[Table2].[Employment Type].&amp;[Contract]")</f>
        <v>184575</v>
      </c>
      <c r="AA4" s="28">
        <v>112297.86985172982</v>
      </c>
      <c r="AB4" s="28">
        <v>50</v>
      </c>
      <c r="AD4" s="38">
        <v>0.20922570016474465</v>
      </c>
      <c r="AE4" s="38">
        <v>0.1630971993410214</v>
      </c>
      <c r="AF4" s="38">
        <v>0.62767710049423397</v>
      </c>
    </row>
    <row r="5" spans="23:32" x14ac:dyDescent="0.25">
      <c r="W5" s="30" t="s">
        <v>174</v>
      </c>
      <c r="X5" s="32">
        <v>48000</v>
      </c>
      <c r="Y5" s="33">
        <f>GETPIVOTDATA("[Measures].[Average Salary]",$W$3,"[Table2].[Employment Type]","[Table2].[Employment Type].&amp;[Freelance]")</f>
        <v>48000</v>
      </c>
      <c r="AA5" s="41">
        <f>GETPIVOTDATA("[Measures].[Average Salary]",$AA$3)</f>
        <v>112297.86985172982</v>
      </c>
      <c r="AB5">
        <f>GETPIVOTDATA("[Measures].[Job]",$AA$3)</f>
        <v>50</v>
      </c>
      <c r="AD5" s="39">
        <f>GETPIVOTDATA("[Measures].[No remote]",$AD$3)</f>
        <v>0.20922570016474465</v>
      </c>
      <c r="AE5" s="39">
        <f>GETPIVOTDATA("[Measures].[Partially Remote]",$AD$3)</f>
        <v>0.1630971993410214</v>
      </c>
      <c r="AF5" s="39">
        <f>GETPIVOTDATA("[Measures].[Fully Remote]",$AD$3)</f>
        <v>0.62767710049423397</v>
      </c>
    </row>
    <row r="6" spans="23:32" x14ac:dyDescent="0.25">
      <c r="W6" s="30" t="s">
        <v>175</v>
      </c>
      <c r="X6" s="32">
        <v>113468.0731292517</v>
      </c>
      <c r="Y6" s="33">
        <f>GETPIVOTDATA("[Measures].[Average Salary]",$W$3,"[Table2].[Employment Type]","[Table2].[Employment Type].&amp;[Full Time]")</f>
        <v>113468.0731292517</v>
      </c>
    </row>
    <row r="7" spans="23:32" x14ac:dyDescent="0.25">
      <c r="W7" s="30" t="s">
        <v>176</v>
      </c>
      <c r="X7" s="32">
        <v>33070.5</v>
      </c>
      <c r="Y7" s="33">
        <f>GETPIVOTDATA("[Measures].[Average Salary]",$W$3,"[Table2].[Employment Type]","[Table2].[Employment Type].&amp;[Part Time]")</f>
        <v>33070.5</v>
      </c>
    </row>
    <row r="8" spans="23:32" x14ac:dyDescent="0.25">
      <c r="W8" s="30" t="s">
        <v>172</v>
      </c>
      <c r="X8" s="32">
        <v>112297.86985172982</v>
      </c>
      <c r="Y8" s="33"/>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57BBA-974B-480A-88F9-1B912E892E40}">
  <dimension ref="A1"/>
  <sheetViews>
    <sheetView topLeftCell="B1" zoomScale="70" zoomScaleNormal="70" workbookViewId="0">
      <selection activeCell="AI36" sqref="AI36"/>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S h o w H i d d e n " > < C u s t o m C o n t e n t > < ! [ C D A T A [ T r u 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 T a b l e 2 2 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P o w e r P i v o t V e r s i o n " > < C u s t o m C o n t e n t > < ! [ C D A T A [ 2 0 1 5 . 1 3 0 . 8 0 0 . 9 8 3 ] ] > < / C u s t o m C o n t e n t > < / G e m i n i > 
</file>

<file path=customXml/item14.xml>��< ? x m l   v e r s i o n = " 1 . 0 "   e n c o d i n g = " U T F - 1 6 " ? > < G e m i n i   x m l n s = " h t t p : / / g e m i n i / p i v o t c u s t o m i z a t i o n / 4 e b b b 1 9 2 - d 0 d 9 - 4 1 6 6 - a 6 0 4 - c 0 f 2 5 c 9 c 0 c 2 5 " > < C u s t o m C o n t e n t > < ! [ C D A T A [ < ? x m l   v e r s i o n = " 1 . 0 "   e n c o d i n g = " u t f - 1 6 " ? > < S e t t i n g s > < C a l c u l a t e d F i e l d s > < i t e m > < M e a s u r e N a m e > A v e r a g e   S a l a r y < / M e a s u r e N a m e > < D i s p l a y N a m e > A v e r a g e   S a l a r y < / D i s p l a y N a m e > < V i s i b l e > F a l s e < / V i s i b l e > < / i t e m > < / C a l c u l a t e d F i e l d s > < S A H o s t H a s h > 0 < / S A H o s t H a s h > < G e m i n i F i e l d L i s t V i s i b l e > T r u e < / G e m i n i F i e l d L i s t V i s i b l e > < / S e t t i n g s > ] ] > < / C u s t o m C o n t e n t > < / G e m i n i > 
</file>

<file path=customXml/item15.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 W o r k   Y e a r < / s t r i n g > < / k e y > < v a l u e > < i n t > 9 7 < / i n t > < / v a l u e > < / i t e m > < i t e m > < k e y > < s t r i n g > E x p e r i e n c e   L e v e l < / s t r i n g > < / k e y > < v a l u e > < i n t > 1 4 1 < / i n t > < / v a l u e > < / i t e m > < i t e m > < k e y > < s t r i n g > E m p l o y m e n t   T y p e < / s t r i n g > < / k e y > < v a l u e > < i n t > 1 4 7 < / i n t > < / v a l u e > < / i t e m > < i t e m > < k e y > < s t r i n g > J o b   T i t l e < / s t r i n g > < / k e y > < v a l u e > < i n t > 8 8 < / i n t > < / v a l u e > < / i t e m > < i t e m > < k e y > < s t r i n g > S a l a r y < / s t r i n g > < / k e y > < v a l u e > < i n t > 7 3 < / i n t > < / v a l u e > < / i t e m > < i t e m > < k e y > < s t r i n g > S a l a r y   C u r r e n c y < / s t r i n g > < / k e y > < v a l u e > < i n t > 1 3 1 < / i n t > < / v a l u e > < / i t e m > < i t e m > < k e y > < s t r i n g > S a l a r y   i n   U S D < / s t r i n g > < / k e y > < v a l u e > < i n t > 1 1 6 < / i n t > < / v a l u e > < / i t e m > < i t e m > < k e y > < s t r i n g > E m p l o y e e   R e s i d e n c e < / s t r i n g > < / k e y > < v a l u e > < i n t > 1 6 5 < / i n t > < / v a l u e > < / i t e m > < i t e m > < k e y > < s t r i n g > R e m o t e   R a t i o < / s t r i n g > < / k e y > < v a l u e > < i n t > 1 1 9 < / i n t > < / v a l u e > < / i t e m > < i t e m > < k e y > < s t r i n g > C o m p a n y   L o c a t i o n < / s t r i n g > < / k e y > < v a l u e > < i n t > 1 4 8 < / i n t > < / v a l u e > < / i t e m > < i t e m > < k e y > < s t r i n g > C o m p a n y   S i z e < / s t r i n g > < / k e y > < v a l u e > < i n t > 1 2 2 < / i n t > < / v a l u e > < / i t e m > < / C o l u m n W i d t h s > < C o l u m n D i s p l a y I n d e x > < i t e m > < k e y > < s t r i n g > I D < / s t r i n g > < / k e y > < v a l u e > < i n t > 0 < / i n t > < / v a l u e > < / i t e m > < i t e m > < k e y > < s t r i n g > W o r k   Y e a r < / s t r i n g > < / k e y > < v a l u e > < i n t > 1 < / i n t > < / v a l u e > < / i t e m > < i t e m > < k e y > < s t r i n g > E x p e r i e n c e   L e v e l < / s t r i n g > < / k e y > < v a l u e > < i n t > 2 < / i n t > < / v a l u e > < / i t e m > < i t e m > < k e y > < s t r i n g > E m p l o y m e n t   T y p e < / s t r i n g > < / k e y > < v a l u e > < i n t > 3 < / i n t > < / v a l u e > < / i t e m > < i t e m > < k e y > < s t r i n g > J o b   T i t l e < / s t r i n g > < / k e y > < v a l u e > < i n t > 4 < / i n t > < / v a l u e > < / i t e m > < i t e m > < k e y > < s t r i n g > S a l a r y < / s t r i n g > < / k e y > < v a l u e > < i n t > 5 < / i n t > < / v a l u e > < / i t e m > < i t e m > < k e y > < s t r i n g > S a l a r y   C u r r e n c y < / s t r i n g > < / k e y > < v a l u e > < i n t > 6 < / i n t > < / v a l u e > < / i t e m > < i t e m > < k e y > < s t r i n g > S a l a r y   i n   U S D < / s t r i n g > < / k e y > < v a l u e > < i n t > 7 < / i n t > < / v a l u e > < / i t e m > < i t e m > < k e y > < s t r i n g > E m p l o y e e   R e s i d e n c e < / s t r i n g > < / k e y > < v a l u e > < i n t > 8 < / i n t > < / v a l u e > < / i t e m > < i t e m > < k e y > < s t r i n g > R e m o t e   R a t i o < / s t r i n g > < / k e y > < v a l u e > < i n t > 9 < / i n t > < / v a l u e > < / i t e m > < i t e m > < k e y > < s t r i n g > C o m p a n y   L o c a t i o n < / s t r i n g > < / k e y > < v a l u e > < i n t > 1 0 < / i n t > < / v a l u e > < / i t e m > < i t e m > < k e y > < s t r i n g > C o m p a n y   S i z e < / s t r i n g > < / k e y > < v a l u e > < i n t > 1 1 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O r d e r " > < C u s t o m C o n t e n t > < ! [ C D A T A [ T a b l e 2 , T a b l e 2 2 ] ] > < / C u s t o m C o n t e n t > < / G e m i n i > 
</file>

<file path=customXml/item17.xml>��< ? x m l   v e r s i o n = " 1 . 0 "   e n c o d i n g = " U T F - 1 6 " ? > < G e m i n i   x m l n s = " h t t p : / / g e m i n i / p i v o t c u s t o m i z a t i o n / 5 7 5 e e a a a - 4 7 3 6 - 4 a 8 a - a b d c - 5 c a 2 a 8 d e 1 3 0 3 " > < C u s t o m C o n t e n t > < ! [ C D A T A [ < ? x m l   v e r s i o n = " 1 . 0 "   e n c o d i n g = " u t f - 1 6 " ? > < S e t t i n g s > < C a l c u l a t e d F i e l d s > < i t e m > < M e a s u r e N a m e > A v e r a g e   S a l a r y < / M e a s u r e N a m e > < D i s p l a y N a m e > A v e r a g e   S a l a r y < / D i s p l a y N a m e > < V i s i b l e > F a l s e < / V i s i b l e > < / i t e m > < i t e m > < M e a s u r e N a m e > J o b   C o u n t < / M e a s u r e N a m e > < D i s p l a y N a m e > J o b   C o u n t < / D i s p l a y N a m e > < V i s i b l e > F a l s e < / V i s i b l e > < / i t e m > < i t e m > < M e a s u r e N a m e > N o   r e m o t e < / M e a s u r e N a m e > < D i s p l a y N a m e > N o   r e m o t e < / D i s p l a y N a m e > < V i s i b l e > F a l s e < / V i s i b l e > < / i t e m > < i t e m > < M e a s u r e N a m e > P a r t i a l l y   R e m o t e < / M e a s u r e N a m e > < D i s p l a y N a m e > P a r t i a l l y   R e m o t e < / D i s p l a y N a m e > < V i s i b l e > F a l s e < / V i s i b l e > < / i t e m > < i t e m > < M e a s u r e N a m e > F u l l y   R e m o t e < / M e a s u r e N a m e > < D i s p l a y N a m e > F u l l y   R e m o t e < / D i s p l a y N a m e > < V i s i b l e > F a l s e < / V i s i b l e > < / i t e m > < i t e m > < M e a s u r e N a m e > J o b < / M e a s u r e N a m e > < D i s p l a y N a m e > J o b < / D i s p l a y N a m e > < V i s i b l e > F a l s e < / V i s i b l e > < / i t e m > < / C a l c u l a t e d F i e l d s > < S A H o s t H a s h > 0 < / S A H o s t H a s h > < G e m i n i F i e l d L i s t V i s i b l e > T r u e < / G e m i n i F i e l d L i s t V i s i b l e > < / S e t t i n g s > ] ] > < / C u s t o m C o n t e n t > < / G e m i n i > 
</file>

<file path=customXml/item18.xml>��< ? x m l   v e r s i o n = " 1 . 0 "   e n c o d i n g = " U T F - 1 6 " ? > < G e m i n i   x m l n s = " h t t p : / / g e m i n i / p i v o t c u s t o m i z a t i o n / I s S a n d b o x E m b e d d e d " > < C u s t o m C o n t e n t > < ! [ C D A T A [ y e s ] ] > < / C u s t o m C o n t e n t > < / G e m i n i > 
</file>

<file path=customXml/item19.xml>��< ? x m l   v e r s i o n = " 1 . 0 "   e n c o d i n g = " U T F - 1 6 " ? > < G e m i n i   x m l n s = " h t t p : / / g e m i n i / p i v o t c u s t o m i z a t i o n / 6 e 6 7 6 4 5 2 - 0 f b 4 - 4 2 2 a - a 6 7 0 - f b 5 8 3 d 2 5 f 1 2 e " > < C u s t o m C o n t e n t > < ! [ C D A T A [ < ? x m l   v e r s i o n = " 1 . 0 "   e n c o d i n g = " u t f - 1 6 " ? > < S e t t i n g s > < C a l c u l a t e d F i e l d s > < i t e m > < M e a s u r e N a m e > A v e r a g e   S a l a r y < / M e a s u r e N a m e > < D i s p l a y N a m e > A v e r a g e   S a l a r y < / D i s p l a y N a m e > < V i s i b l e > F a l s e < / V i s i b l e > < / i t e m > < / C a l c u l a t e d F i e l d s > < S A H o s t H a s h > 0 < / S A H o s t H a s h > < G e m i n i F i e l d L i s t V i s i b l e > T r u e < / G e m i n i F i e l d L i s t V i s i b l e > < / S e t t i n g s > ] ] > < / C u s t o m C o n t e n t > < / G e m i n i > 
</file>

<file path=customXml/item2.xml>��< ? x m l   v e r s i o n = " 1 . 0 "   e n c o d i n g = " U T F - 1 6 " ? > < G e m i n i   x m l n s = " h t t p : / / g e m i n i / p i v o t c u s t o m i z a t i o n / C l i e n t W i n d o w X M L " > < C u s t o m C o n t e n t > < ! [ C D A T A [ T a b l e 2 2 ] ] > < / C u s t o m C o n t e n t > < / G e m i n i > 
</file>

<file path=customXml/item20.xml>��< ? x m l   v e r s i o n = " 1 . 0 "   e n c o d i n g = " U T F - 1 6 " ? > < G e m i n i   x m l n s = " h t t p : / / g e m i n i / p i v o t c u s t o m i z a t i o n / M a n u a l C a l c M o d e " > < C u s t o m C o n t e n t > < ! [ C D A T A [ F a l s e ] ] > < / C u s t o m C o n t e n t > < / G e m i n i > 
</file>

<file path=customXml/item21.xml>��< ? x m l   v e r s i o n = " 1 . 0 "   e n c o d i n g = " U T F - 1 6 " ? > < G e m i n i   x m l n s = " h t t p : / / g e m i n i / p i v o t c u s t o m i z a t i o n / 9 5 6 4 a e 9 d - f 3 3 b - 4 e c d - 8 7 7 b - 7 e 3 5 2 c 5 6 7 0 9 f " > < C u s t o m C o n t e n t > < ! [ C D A T A [ < ? x m l   v e r s i o n = " 1 . 0 "   e n c o d i n g = " u t f - 1 6 " ? > < S e t t i n g s > < C a l c u l a t e d F i e l d s > < i t e m > < M e a s u r e N a m e > A v e r a g e   S a l a r y < / M e a s u r e N a m e > < D i s p l a y N a m e > A v e r a g e   S a l a r y < / D i s p l a y N a m e > < V i s i b l e > F a l s e < / V i s i b l e > < / i t e m > < i t e m > < M e a s u r e N a m e > J o b   C o u n t < / M e a s u r e N a m e > < D i s p l a y N a m e > J o b   C o u n t < / D i s p l a y N a m e > < V i s i b l e > F a l s e < / V i s i b l e > < / i t e m > < i t e m > < M e a s u r e N a m e > N o   r e m o t e < / M e a s u r e N a m e > < D i s p l a y N a m e > N o   r e m o t e < / D i s p l a y N a m e > < V i s i b l e > F a l s e < / V i s i b l e > < / i t e m > < i t e m > < M e a s u r e N a m e > P a r t i a l l y   R e m o t e < / M e a s u r e N a m e > < D i s p l a y N a m e > P a r t i a l l y   R e m o t e < / D i s p l a y N a m e > < V i s i b l e > F a l s e < / V i s i b l e > < / i t e m > < i t e m > < M e a s u r e N a m e > F u l l y   R e m o t e < / M e a s u r e N a m e > < D i s p l a y N a m e > F u l l y   R e m o t e < / D i s p l a y N a m e > < V i s i b l e > F a l s e < / V i s i b l e > < / i t e m > < i t e m > < M e a s u r e N a m e > J o b < / M e a s u r e N a m e > < D i s p l a y N a m e > J o b < / D i s p l a y N a m e > < V i s i b l e > F a l s e < / V i s i b l e > < / i t e m > < / C a l c u l a t e d F i e l d s > < S A H o s t H a s h > 0 < / S A H o s t H a s h > < G e m i n i F i e l d L i s t V i s i b l e > T r u e < / G e m i n i F i e l d L i s t V i s i b l e > < / S e t t i n g s > ] ] > < / C u s t o m C o n t e n t > < / G e m i n i > 
</file>

<file path=customXml/item22.xml>��< ? x m l   v e r s i o n = " 1 . 0 "   e n c o d i n g = " U T F - 1 6 " ? > < G e m i n i   x m l n s = " h t t p : / / g e m i n i / p i v o t c u s t o m i z a t i o n / 9 9 5 3 7 1 b 5 - b e 7 e - 4 1 0 e - a 3 0 7 - e 1 2 f 1 d 0 e 1 b 6 6 " > < C u s t o m C o n t e n t > < ! [ C D A T A [ < ? x m l   v e r s i o n = " 1 . 0 "   e n c o d i n g = " u t f - 1 6 " ? > < S e t t i n g s > < C a l c u l a t e d F i e l d s > < i t e m > < M e a s u r e N a m e > A v e r a g e   S a l a r y < / M e a s u r e N a m e > < D i s p l a y N a m e > A v e r a g e   S a l a r y < / D i s p l a y N a m e > < V i s i b l e > F a l s e < / V i s i b l e > < / i t e m > < i t e m > < M e a s u r e N a m e > J o b   C o u n t < / M e a s u r e N a m e > < D i s p l a y N a m e > J o b   C o u n t < / D i s p l a y N a m e > < V i s i b l e > F a l s e < / V i s i b l e > < / i t e m > < i t e m > < M e a s u r e N a m e > N o   r e m o t e < / M e a s u r e N a m e > < D i s p l a y N a m e > N o   r e m o t e < / D i s p l a y N a m e > < V i s i b l e > F a l s e < / V i s i b l e > < / i t e m > < / C a l c u l a t e d F i e l d s > < S A H o s t H a s h > 0 < / S A H o s t H a s h > < G e m i n i F i e l d L i s t V i s i b l e > T r u e < / G e m i n i F i e l d L i s t V i s i b l e > < / S e t t i n g s > ] ] > < / 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 2 0 2 2 - 0 9 - 2 2 T 1 4 : 5 1 : 4 0 . 5 7 1 7 8 7 2 + 0 1 : 0 0 < / L a s t P r o c e s s e d T i m e > < / D a t a M o d e l i n g S a n d b o x . S e r i a l i z e d S a n d b o x E r r o r C a c h e > ] ] > < / C u s t o m C o n t e n t > < / G e m i n i > 
</file>

<file path=customXml/item24.xml>��< ? x m l   v e r s i o n = " 1 . 0 "   e n c o d i n g = " U T F - 1 6 " ? > < G e m i n i   x m l n s = " h t t p : / / g e m i n i / p i v o t c u s t o m i z a t i o n / T a b l e X M L _ T a b l e 2 2 " > < 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 W o r k   Y e a r < / s t r i n g > < / k e y > < v a l u e > < i n t > 9 7 < / i n t > < / v a l u e > < / i t e m > < i t e m > < k e y > < s t r i n g > E x p e r i e n c e   L e v e l < / s t r i n g > < / k e y > < v a l u e > < i n t > 1 4 1 < / i n t > < / v a l u e > < / i t e m > < i t e m > < k e y > < s t r i n g > E m p l o y m e n t   T y p e < / s t r i n g > < / k e y > < v a l u e > < i n t > 1 4 7 < / i n t > < / v a l u e > < / i t e m > < i t e m > < k e y > < s t r i n g > J o b   T i t l e < / s t r i n g > < / k e y > < v a l u e > < i n t > 8 8 < / i n t > < / v a l u e > < / i t e m > < i t e m > < k e y > < s t r i n g > S a l a r y < / s t r i n g > < / k e y > < v a l u e > < i n t > 7 3 < / i n t > < / v a l u e > < / i t e m > < i t e m > < k e y > < s t r i n g > S a l a r y   C u r r e n c y < / s t r i n g > < / k e y > < v a l u e > < i n t > 1 3 1 < / i n t > < / v a l u e > < / i t e m > < i t e m > < k e y > < s t r i n g > S a l a r y   i n   U S D < / s t r i n g > < / k e y > < v a l u e > < i n t > 1 1 6 < / i n t > < / v a l u e > < / i t e m > < i t e m > < k e y > < s t r i n g > E m p l o y e e   R e s i d e n c e < / s t r i n g > < / k e y > < v a l u e > < i n t > 1 6 5 < / i n t > < / v a l u e > < / i t e m > < i t e m > < k e y > < s t r i n g > R e m o t e   R a t i o < / s t r i n g > < / k e y > < v a l u e > < i n t > 1 1 9 < / i n t > < / v a l u e > < / i t e m > < i t e m > < k e y > < s t r i n g > C o m p a n y   L o c a t i o n < / s t r i n g > < / k e y > < v a l u e > < i n t > 1 4 8 < / i n t > < / v a l u e > < / i t e m > < i t e m > < k e y > < s t r i n g > C o m p a n y   S i z e < / s t r i n g > < / k e y > < v a l u e > < i n t > 1 2 2 < / i n t > < / v a l u e > < / i t e m > < i t e m > < k e y > < s t r i n g > R e m o t e < / s t r i n g > < / k e y > < v a l u e > < i n t > 8 5 < / i n t > < / v a l u e > < / i t e m > < / C o l u m n W i d t h s > < C o l u m n D i s p l a y I n d e x > < i t e m > < k e y > < s t r i n g > I D < / s t r i n g > < / k e y > < v a l u e > < i n t > 0 < / i n t > < / v a l u e > < / i t e m > < i t e m > < k e y > < s t r i n g > W o r k   Y e a r < / s t r i n g > < / k e y > < v a l u e > < i n t > 1 < / i n t > < / v a l u e > < / i t e m > < i t e m > < k e y > < s t r i n g > E x p e r i e n c e   L e v e l < / s t r i n g > < / k e y > < v a l u e > < i n t > 2 < / i n t > < / v a l u e > < / i t e m > < i t e m > < k e y > < s t r i n g > E m p l o y m e n t   T y p e < / s t r i n g > < / k e y > < v a l u e > < i n t > 3 < / i n t > < / v a l u e > < / i t e m > < i t e m > < k e y > < s t r i n g > J o b   T i t l e < / s t r i n g > < / k e y > < v a l u e > < i n t > 4 < / i n t > < / v a l u e > < / i t e m > < i t e m > < k e y > < s t r i n g > S a l a r y < / s t r i n g > < / k e y > < v a l u e > < i n t > 5 < / i n t > < / v a l u e > < / i t e m > < i t e m > < k e y > < s t r i n g > S a l a r y   C u r r e n c y < / s t r i n g > < / k e y > < v a l u e > < i n t > 6 < / i n t > < / v a l u e > < / i t e m > < i t e m > < k e y > < s t r i n g > S a l a r y   i n   U S D < / s t r i n g > < / k e y > < v a l u e > < i n t > 7 < / i n t > < / v a l u e > < / i t e m > < i t e m > < k e y > < s t r i n g > E m p l o y e e   R e s i d e n c e < / s t r i n g > < / k e y > < v a l u e > < i n t > 8 < / i n t > < / v a l u e > < / i t e m > < i t e m > < k e y > < s t r i n g > R e m o t e   R a t i o < / s t r i n g > < / k e y > < v a l u e > < i n t > 9 < / i n t > < / v a l u e > < / i t e m > < i t e m > < k e y > < s t r i n g > C o m p a n y   L o c a t i o n < / s t r i n g > < / k e y > < v a l u e > < i n t > 1 0 < / i n t > < / v a l u e > < / i t e m > < i t e m > < k e y > < s t r i n g > C o m p a n y   S i z e < / s t r i n g > < / k e y > < v a l u e > < i n t > 1 1 < / i n t > < / v a l u e > < / i t e m > < i t e m > < k e y > < s t r i n g > R e m o t e < / s t r i n g > < / k e y > < v a l u e > < i n t > 1 2 < / 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8 e d 6 2 e 0 2 - a e 2 6 - 4 7 1 9 - b b 0 c - c 8 c 1 a f 8 6 a 3 f 8 " > < C u s t o m C o n t e n t > < ! [ C D A T A [ < ? x m l   v e r s i o n = " 1 . 0 "   e n c o d i n g = " u t f - 1 6 " ? > < S e t t i n g s > < C a l c u l a t e d F i e l d s > < i t e m > < M e a s u r e N a m e > A v e r a g e   S a l a r y < / M e a s u r e N a m e > < D i s p l a y N a m e > A v e r a g e   S a l a r y < / D i s p l a y N a m e > < V i s i b l e > F a l s e < / V i s i b l e > < / i t e m > < i t e m > < M e a s u r e N a m e > J o b   C o u n t < / M e a s u r e N a m e > < D i s p l a y N a m e > J o b   C o u n t < / D i s p l a y N a m e > < V i s i b l e > F a l s e < / V i s i b l e > < / i t e m > < i t e m > < M e a s u r e N a m e > N o   r e m o t e < / M e a s u r e N a m e > < D i s p l a y N a m e > N o   r e m o t e < / D i s p l a y N a m e > < V i s i b l e > F a l s e < / V i s i b l e > < / i t e m > < i t e m > < M e a s u r e N a m e > P a r t i a l l y   R e m o t e < / M e a s u r e N a m e > < D i s p l a y N a m e > P a r t i a l l y   R e m o t e < / D i s p l a y N a m e > < V i s i b l e > F a l s e < / V i s i b l e > < / i t e m > < i t e m > < M e a s u r e N a m e > F u l l y   R e m o t e < / M e a s u r e N a m e > < D i s p l a y N a m e > F u l l y   R e m o t e < / D i s p l a y N a m e > < V i s i b l e > F a l s e < / V i s i b l e > < / i t e m > < i t e m > < M e a s u r e N a m e > J o b < / M e a s u r e N a m e > < D i s p l a y N a m e > J o b < / D i s p l a y N a m e > < V i s i b l e > F a l s e < / V i s i b l e > < / i t e m > < / C a l c u l a t e d F i e l d s > < S A H o s t H a s h > 0 < / S A H o s t H a s h > < G e m i n i F i e l d L i s t V i s i b l e > T r u e < / G e m i n i F i e l d L i s t V i s i b l e > < / S e t t i n g s > ] ] > < / C u s t o m C o n t e n t > < / G e m i n i > 
</file>

<file path=customXml/item3.xml>��< ? x m l   v e r s i o n = " 1 . 0 "   e n c o d i n g = " U T F - 1 6 " ? > < G e m i n i   x m l n s = " h t t p : / / g e m i n i / p i v o t c u s t o m i z a t i o n / 6 8 8 7 5 4 d 1 - 9 6 4 e - 4 e 6 c - 8 4 1 0 - 7 5 3 2 3 2 d a 8 2 5 d " > < C u s t o m C o n t e n t > < ! [ C D A T A [ < ? x m l   v e r s i o n = " 1 . 0 "   e n c o d i n g = " u t f - 1 6 " ? > < S e t t i n g s > < C a l c u l a t e d F i e l d s > < i t e m > < M e a s u r e N a m e > A v e r a g e   S a l a r y < / M e a s u r e N a m e > < D i s p l a y N a m e > A v e r a g e   S a l a r y < / D i s p l a y N a m e > < V i s i b l e > F a l s e < / V i s i b l e > < / i t e m > < / C a l c u l a t e d F i e l d s > < S A H o s t H a s h > 0 < / S A H o s t H a s h > < G e m i n i F i e l d L i s t V i s i b l e > T r u e < / G e m i n i F i e l d L i s t V i s i b l e > < / S e t t i n g s > ] ] > < / C u s t o m C o n t e n t > < / G e m i n i > 
</file>

<file path=customXml/item4.xml>��< ? x m l   v e r s i o n = " 1 . 0 "   e n c o d i n g = " U T F - 1 6 " ? > < G e m i n i   x m l n s = " h t t p : / / g e m i n i / p i v o t c u s t o m i z a t i o n / 1 4 b 0 4 a b a - 4 4 6 7 - 4 d 2 3 - b 0 9 4 - a 3 1 4 9 2 9 1 c e 1 9 " > < C u s t o m C o n t e n t > < ! [ C D A T A [ < ? x m l   v e r s i o n = " 1 . 0 "   e n c o d i n g = " u t f - 1 6 " ? > < S e t t i n g s > < C a l c u l a t e d F i e l d s > < i t e m > < M e a s u r e N a m e > A v e r a g e   S a l a r y < / M e a s u r e N a m e > < D i s p l a y N a m e > A v e r a g e   S a l a r y < / D i s p l a y N a m e > < V i s i b l e > F a l s e < / V i s i b l e > < / i t e m > < i t e m > < M e a s u r e N a m e > J o b   C o u n t < / M e a s u r e N a m e > < D i s p l a y N a m e > J o b   C o u n t < / D i s p l a y N a m e > < V i s i b l e > F a l s e < / V i s i b l e > < / i t e m > < i t e m > < M e a s u r e N a m e > N o   r e m o t e < / M e a s u r e N a m e > < D i s p l a y N a m e > N o   r e m o t e < / D i s p l a y N a m e > < V i s i b l e > F a l s e < / V i s i b l e > < / i t e m > < i t e m > < M e a s u r e N a m e > P a r t i a l l y   R e m o t e < / M e a s u r e N a m e > < D i s p l a y N a m e > P a r t i a l l y   R e m o t e < / D i s p l a y N a m e > < V i s i b l e > F a l s e < / V i s i b l e > < / i t e m > < i t e m > < M e a s u r e N a m e > F u l l y   R e m o t e < / M e a s u r e N a m e > < D i s p l a y N a m e > F u l l y   R e m o t e < / D i s p l a y N a m e > < V i s i b l e > F a l s e < / V i s i b l e > < / i t e m > < i t e m > < M e a s u r e N a m e > J o b < / M e a s u r e N a m e > < D i s p l a y N a m e > J o b < / D i s p l a y N a m e > < V i s i b l e > F a l s e < / V i s i b l e > < / i t e m > < / C a l c u l a t e d F i e l d s > < S A H o s t H a s h > 0 < / S A H o s t H a s h > < G e m i n i F i e l d L i s t V i s i b l e > T r u e < / G e m i n i F i e l d L i s t V i s i b l e > < / S e t t i n g s > ] ] > < / C u s t o m C o n t e n t > < / G e m i n i > 
</file>

<file path=customXml/item5.xml>��< ? x m l   v e r s i o n = " 1 . 0 "   e n c o d i n g = " U T F - 1 6 " ? > < G e m i n i   x m l n s = " h t t p : / / g e m i n i / p i v o t c u s t o m i z a t i o n / S a n d b o x N o n E m p t y " > < C u s t o m C o n t e n t > < ! [ C D A T A [ 1 ] ] > < / C u s t o m C o n t e n t > < / G e m i n i > 
</file>

<file path=customXml/item6.xml>��< ? x m l   v e r s i o n = " 1 . 0 "   e n c o d i n g = " U T F - 1 6 " ? > < G e m i n i   x m l n s = " h t t p : / / g e m i n i / p i v o t c u s t o m i z a t i o n / L i n k e d T a b l e U p d a t e M o d e " > < C u s t o m C o n t e n t > < ! [ C D A T A [ T r u 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 C o l u m n s \ W o r k   Y e a r < / K e y > < / a : K e y > < a : V a l u e   i : t y p e = " T a b l e W i d g e t B a s e V i e w S t a t e " / > < / a : K e y V a l u e O f D i a g r a m O b j e c t K e y a n y T y p e z b w N T n L X > < a : K e y V a l u e O f D i a g r a m O b j e c t K e y a n y T y p e z b w N T n L X > < a : K e y > < K e y > C o l u m n s \ E x p e r i e n c e   L e v e l < / K e y > < / a : K e y > < a : V a l u e   i : t y p e = " T a b l e W i d g e t B a s e V i e w S t a t e " / > < / a : K e y V a l u e O f D i a g r a m O b j e c t K e y a n y T y p e z b w N T n L X > < a : K e y V a l u e O f D i a g r a m O b j e c t K e y a n y T y p e z b w N T n L X > < a : K e y > < K e y > C o l u m n s \ E m p l o y m e n t   T y p e < / K e y > < / a : K e y > < a : V a l u e   i : t y p e = " T a b l e W i d g e t B a s e V i e w S t a t e " / > < / a : K e y V a l u e O f D i a g r a m O b j e c t K e y a n y T y p e z b w N T n L X > < a : K e y V a l u e O f D i a g r a m O b j e c t K e y a n y T y p e z b w N T n L X > < a : K e y > < K e y > C o l u m n s \ J o b   T i t l e < / 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 C o l u m n s \ S a l a r y   C u r r e n c y < / K e y > < / a : K e y > < a : V a l u e   i : t y p e = " T a b l e W i d g e t B a s e V i e w S t a t e " / > < / a : K e y V a l u e O f D i a g r a m O b j e c t K e y a n y T y p e z b w N T n L X > < a : K e y V a l u e O f D i a g r a m O b j e c t K e y a n y T y p e z b w N T n L X > < a : K e y > < K e y > C o l u m n s \ S a l a r y   i n   U S D < / K e y > < / a : K e y > < a : V a l u e   i : t y p e = " T a b l e W i d g e t B a s e V i e w S t a t e " / > < / a : K e y V a l u e O f D i a g r a m O b j e c t K e y a n y T y p e z b w N T n L X > < a : K e y V a l u e O f D i a g r a m O b j e c t K e y a n y T y p e z b w N T n L X > < a : K e y > < K e y > C o l u m n s \ E m p l o y e e   R e s i d e n c e < / K e y > < / a : K e y > < a : V a l u e   i : t y p e = " T a b l e W i d g e t B a s e V i e w S t a t e " / > < / a : K e y V a l u e O f D i a g r a m O b j e c t K e y a n y T y p e z b w N T n L X > < a : K e y V a l u e O f D i a g r a m O b j e c t K e y a n y T y p e z b w N T n L X > < a : K e y > < K e y > C o l u m n s \ R e m o t e   R a t i o < / K e y > < / a : K e y > < a : V a l u e   i : t y p e = " T a b l e W i d g e t B a s e V i e w S t a t e " / > < / a : K e y V a l u e O f D i a g r a m O b j e c t K e y a n y T y p e z b w N T n L X > < a : K e y V a l u e O f D i a g r a m O b j e c t K e y a n y T y p e z b w N T n L X > < a : K e y > < K e y > C o l u m n s \ C o m p a n y   L o c a t i o n < / K e y > < / a : K e y > < a : V a l u e   i : t y p e = " T a b l e W i d g e t B a s e V i e w S t a t e " / > < / a : K e y V a l u e O f D i a g r a m O b j e c t K e y a n y T y p e z b w N T n L X > < a : K e y V a l u e O f D i a g r a m O b j e c t K e y a n y T y p e z b w N T n L X > < a : K e y > < K e y > C o l u m n s \ C o m p a n y   S i z e 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 C o l u m n s \ W o r k   Y e a r < / K e y > < / a : K e y > < a : V a l u e   i : t y p e = " T a b l e W i d g e t B a s e V i e w S t a t e " / > < / a : K e y V a l u e O f D i a g r a m O b j e c t K e y a n y T y p e z b w N T n L X > < a : K e y V a l u e O f D i a g r a m O b j e c t K e y a n y T y p e z b w N T n L X > < a : K e y > < K e y > C o l u m n s \ E x p e r i e n c e   L e v e l < / K e y > < / a : K e y > < a : V a l u e   i : t y p e = " T a b l e W i d g e t B a s e V i e w S t a t e " / > < / a : K e y V a l u e O f D i a g r a m O b j e c t K e y a n y T y p e z b w N T n L X > < a : K e y V a l u e O f D i a g r a m O b j e c t K e y a n y T y p e z b w N T n L X > < a : K e y > < K e y > C o l u m n s \ E m p l o y m e n t   T y p e < / K e y > < / a : K e y > < a : V a l u e   i : t y p e = " T a b l e W i d g e t B a s e V i e w S t a t e " / > < / a : K e y V a l u e O f D i a g r a m O b j e c t K e y a n y T y p e z b w N T n L X > < a : K e y V a l u e O f D i a g r a m O b j e c t K e y a n y T y p e z b w N T n L X > < a : K e y > < K e y > C o l u m n s \ J o b   T i t l e < / 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 C o l u m n s \ S a l a r y   C u r r e n c y < / K e y > < / a : K e y > < a : V a l u e   i : t y p e = " T a b l e W i d g e t B a s e V i e w S t a t e " / > < / a : K e y V a l u e O f D i a g r a m O b j e c t K e y a n y T y p e z b w N T n L X > < a : K e y V a l u e O f D i a g r a m O b j e c t K e y a n y T y p e z b w N T n L X > < a : K e y > < K e y > C o l u m n s \ S a l a r y   i n   U S D < / K e y > < / a : K e y > < a : V a l u e   i : t y p e = " T a b l e W i d g e t B a s e V i e w S t a t e " / > < / a : K e y V a l u e O f D i a g r a m O b j e c t K e y a n y T y p e z b w N T n L X > < a : K e y V a l u e O f D i a g r a m O b j e c t K e y a n y T y p e z b w N T n L X > < a : K e y > < K e y > C o l u m n s \ E m p l o y e e   R e s i d e n c e < / K e y > < / a : K e y > < a : V a l u e   i : t y p e = " T a b l e W i d g e t B a s e V i e w S t a t e " / > < / a : K e y V a l u e O f D i a g r a m O b j e c t K e y a n y T y p e z b w N T n L X > < a : K e y V a l u e O f D i a g r a m O b j e c t K e y a n y T y p e z b w N T n L X > < a : K e y > < K e y > C o l u m n s \ R e m o t e   R a t i o < / K e y > < / a : K e y > < a : V a l u e   i : t y p e = " T a b l e W i d g e t B a s e V i e w S t a t e " / > < / a : K e y V a l u e O f D i a g r a m O b j e c t K e y a n y T y p e z b w N T n L X > < a : K e y V a l u e O f D i a g r a m O b j e c t K e y a n y T y p e z b w N T n L X > < a : K e y > < K e y > C o l u m n s \ C o m p a n y   L o c a t i o n < / K e y > < / a : K e y > < a : V a l u e   i : t y p e = " T a b l e W i d g e t B a s e V i e w S t a t e " / > < / a : K e y V a l u e O f D i a g r a m O b j e c t K e y a n y T y p e z b w N T n L X > < a : K e y V a l u e O f D i a g r a m O b j e c t K e y a n y T y p e z b w N T n L X > < a : K e y > < K e y > C o l u m n s \ C o m p a n y   S i z e < / K e y > < / a : K e y > < a : V a l u e   i : t y p e = " T a b l e W i d g e t B a s e V i e w S t a t e " / > < / a : K e y V a l u e O f D i a g r a m O b j e c t K e y a n y T y p e z b w N T n L X > < a : K e y V a l u e O f D i a g r a m O b j e c t K e y a n y T y p e z b w N T n L X > < a : K e y > < K e y > C o l u m n s \ R e m o t e 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 S a l a r y < / K e y > < / D i a g r a m O b j e c t K e y > < D i a g r a m O b j e c t K e y > < K e y > M e a s u r e s \ A v e r a g e   S a l a r y \ T a g I n f o \ F o r m u l a < / K e y > < / D i a g r a m O b j e c t K e y > < D i a g r a m O b j e c t K e y > < K e y > M e a s u r e s \ A v e r a g e   S a l a r y \ T a g I n f o \ V a l u e < / K e y > < / D i a g r a m O b j e c t K e y > < D i a g r a m O b j e c t K e y > < K e y > M e a s u r e s \ J o b   C o u n t < / K e y > < / D i a g r a m O b j e c t K e y > < D i a g r a m O b j e c t K e y > < K e y > M e a s u r e s \ J o b   C o u n t \ T a g I n f o \ F o r m u l a < / K e y > < / D i a g r a m O b j e c t K e y > < D i a g r a m O b j e c t K e y > < K e y > M e a s u r e s \ J o b   C o u n t \ T a g I n f o \ V a l u e < / K e y > < / D i a g r a m O b j e c t K e y > < D i a g r a m O b j e c t K e y > < K e y > M e a s u r e s \ N o   r e m o t e < / K e y > < / D i a g r a m O b j e c t K e y > < D i a g r a m O b j e c t K e y > < K e y > M e a s u r e s \ N o   r e m o t e \ T a g I n f o \ F o r m u l a < / K e y > < / D i a g r a m O b j e c t K e y > < D i a g r a m O b j e c t K e y > < K e y > M e a s u r e s \ N o   r e m o t e \ T a g I n f o \ V a l u e < / K e y > < / D i a g r a m O b j e c t K e y > < D i a g r a m O b j e c t K e y > < K e y > M e a s u r e s \ P a r t i a l l y   R e m o t e < / K e y > < / D i a g r a m O b j e c t K e y > < D i a g r a m O b j e c t K e y > < K e y > M e a s u r e s \ P a r t i a l l y   R e m o t e \ T a g I n f o \ F o r m u l a < / K e y > < / D i a g r a m O b j e c t K e y > < D i a g r a m O b j e c t K e y > < K e y > M e a s u r e s \ P a r t i a l l y   R e m o t e \ T a g I n f o \ V a l u e < / K e y > < / D i a g r a m O b j e c t K e y > < D i a g r a m O b j e c t K e y > < K e y > M e a s u r e s \ F u l l y   R e m o t e < / K e y > < / D i a g r a m O b j e c t K e y > < D i a g r a m O b j e c t K e y > < K e y > M e a s u r e s \ F u l l y   R e m o t e \ T a g I n f o \ F o r m u l a < / K e y > < / D i a g r a m O b j e c t K e y > < D i a g r a m O b j e c t K e y > < K e y > M e a s u r e s \ F u l l y   R e m o t e \ T a g I n f o \ V a l u e < / K e y > < / D i a g r a m O b j e c t K e y > < D i a g r a m O b j e c t K e y > < K e y > M e a s u r e s \ S u m   o f   S a l a r y   i n   U S D < / K e y > < / D i a g r a m O b j e c t K e y > < D i a g r a m O b j e c t K e y > < K e y > M e a s u r e s \ S u m   o f   S a l a r y   i n   U S D \ T a g I n f o \ F o r m u l a < / K e y > < / D i a g r a m O b j e c t K e y > < D i a g r a m O b j e c t K e y > < K e y > M e a s u r e s \ S u m   o f   S a l a r y   i n   U S D \ T a g I n f o \ V a l u e < / K e y > < / D i a g r a m O b j e c t K e y > < D i a g r a m O b j e c t K e y > < K e y > M e a s u r e s \ S u m   o f   W o r k   Y e a r < / K e y > < / D i a g r a m O b j e c t K e y > < D i a g r a m O b j e c t K e y > < K e y > M e a s u r e s \ S u m   o f   W o r k   Y e a r \ T a g I n f o \ F o r m u l a < / K e y > < / D i a g r a m O b j e c t K e y > < D i a g r a m O b j e c t K e y > < K e y > M e a s u r e s \ S u m   o f   W o r k   Y e a r \ T a g I n f o \ V a l u e < / K e y > < / D i a g r a m O b j e c t K e y > < D i a g r a m O b j e c t K e y > < K e y > M e a s u r e s \ C o u n t   o f   J o b   T i t l e < / K e y > < / D i a g r a m O b j e c t K e y > < D i a g r a m O b j e c t K e y > < K e y > M e a s u r e s \ C o u n t   o f   J o b   T i t l e \ T a g I n f o \ F o r m u l a < / K e y > < / D i a g r a m O b j e c t K e y > < D i a g r a m O b j e c t K e y > < K e y > M e a s u r e s \ C o u n t   o f   J o b   T i t l e \ T a g I n f o \ V a l u e < / K e y > < / D i a g r a m O b j e c t K e y > < D i a g r a m O b j e c t K e y > < K e y > M e a s u r e s \ S u m   o f   R e m o t e   R a t i o < / K e y > < / D i a g r a m O b j e c t K e y > < D i a g r a m O b j e c t K e y > < K e y > M e a s u r e s \ S u m   o f   R e m o t e   R a t i o \ T a g I n f o \ F o r m u l a < / K e y > < / D i a g r a m O b j e c t K e y > < D i a g r a m O b j e c t K e y > < K e y > M e a s u r e s \ S u m   o f   R e m o t e   R a t i o \ T a g I n f o \ V a l u e < / K e y > < / D i a g r a m O b j e c t K e y > < D i a g r a m O b j e c t K e y > < K e y > M e a s u r e s \ C o u n t   o f   R e m o t e   R a t i o < / K e y > < / D i a g r a m O b j e c t K e y > < D i a g r a m O b j e c t K e y > < K e y > M e a s u r e s \ C o u n t   o f   R e m o t e   R a t i o \ T a g I n f o \ F o r m u l a < / K e y > < / D i a g r a m O b j e c t K e y > < D i a g r a m O b j e c t K e y > < K e y > M e a s u r e s \ C o u n t   o f   R e m o t e   R a t i o \ T a g I n f o \ V a l u e < / K e y > < / D i a g r a m O b j e c t K e y > < D i a g r a m O b j e c t K e y > < K e y > M e a s u r e s \ C o u n t   o f   E x p e r i e n c e   L e v e l < / K e y > < / D i a g r a m O b j e c t K e y > < D i a g r a m O b j e c t K e y > < K e y > M e a s u r e s \ C o u n t   o f   E x p e r i e n c e   L e v e l \ T a g I n f o \ F o r m u l a < / K e y > < / D i a g r a m O b j e c t K e y > < D i a g r a m O b j e c t K e y > < K e y > M e a s u r e s \ C o u n t   o f   E x p e r i e n c e   L e v e l \ T a g I n f o \ V a l u e < / K e y > < / D i a g r a m O b j e c t K e y > < D i a g r a m O b j e c t K e y > < K e y > C o l u m n s \ I D < / K e y > < / D i a g r a m O b j e c t K e y > < D i a g r a m O b j e c t K e y > < K e y > C o l u m n s \ W o r k   Y e a r < / K e y > < / D i a g r a m O b j e c t K e y > < D i a g r a m O b j e c t K e y > < K e y > C o l u m n s \ E x p e r i e n c e   L e v e l < / K e y > < / D i a g r a m O b j e c t K e y > < D i a g r a m O b j e c t K e y > < K e y > C o l u m n s \ E m p l o y m e n t   T y p e < / K e y > < / D i a g r a m O b j e c t K e y > < D i a g r a m O b j e c t K e y > < K e y > C o l u m n s \ J o b   T i t l e < / K e y > < / D i a g r a m O b j e c t K e y > < D i a g r a m O b j e c t K e y > < K e y > C o l u m n s \ S a l a r y < / K e y > < / D i a g r a m O b j e c t K e y > < D i a g r a m O b j e c t K e y > < K e y > C o l u m n s \ S a l a r y   C u r r e n c y < / K e y > < / D i a g r a m O b j e c t K e y > < D i a g r a m O b j e c t K e y > < K e y > C o l u m n s \ S a l a r y   i n   U S D < / K e y > < / D i a g r a m O b j e c t K e y > < D i a g r a m O b j e c t K e y > < K e y > C o l u m n s \ E m p l o y e e   R e s i d e n c e < / K e y > < / D i a g r a m O b j e c t K e y > < D i a g r a m O b j e c t K e y > < K e y > C o l u m n s \ R e m o t e   R a t i o < / K e y > < / D i a g r a m O b j e c t K e y > < D i a g r a m O b j e c t K e y > < K e y > C o l u m n s \ C o m p a n y   L o c a t i o n < / K e y > < / D i a g r a m O b j e c t K e y > < D i a g r a m O b j e c t K e y > < K e y > C o l u m n s \ C o m p a n y   S i z e < / K e y > < / D i a g r a m O b j e c t K e y > < D i a g r a m O b j e c t K e y > < K e y > L i n k s \ & l t ; C o l u m n s \ S u m   o f   S a l a r y   i n   U S D & g t ; - & l t ; M e a s u r e s \ S a l a r y   i n   U S D & g t ; < / K e y > < / D i a g r a m O b j e c t K e y > < D i a g r a m O b j e c t K e y > < K e y > L i n k s \ & l t ; C o l u m n s \ S u m   o f   S a l a r y   i n   U S D & g t ; - & l t ; M e a s u r e s \ S a l a r y   i n   U S D & g t ; \ C O L U M N < / K e y > < / D i a g r a m O b j e c t K e y > < D i a g r a m O b j e c t K e y > < K e y > L i n k s \ & l t ; C o l u m n s \ S u m   o f   S a l a r y   i n   U S D & g t ; - & l t ; M e a s u r e s \ S a l a r y   i n   U S D & g t ; \ M E A S U R E < / K e y > < / D i a g r a m O b j e c t K e y > < D i a g r a m O b j e c t K e y > < K e y > L i n k s \ & l t ; C o l u m n s \ S u m   o f   W o r k   Y e a r & g t ; - & l t ; M e a s u r e s \ W o r k   Y e a r & g t ; < / K e y > < / D i a g r a m O b j e c t K e y > < D i a g r a m O b j e c t K e y > < K e y > L i n k s \ & l t ; C o l u m n s \ S u m   o f   W o r k   Y e a r & g t ; - & l t ; M e a s u r e s \ W o r k   Y e a r & g t ; \ C O L U M N < / K e y > < / D i a g r a m O b j e c t K e y > < D i a g r a m O b j e c t K e y > < K e y > L i n k s \ & l t ; C o l u m n s \ S u m   o f   W o r k   Y e a r & g t ; - & l t ; M e a s u r e s \ W o r k   Y e a r & g t ; \ M E A S U R E < / K e y > < / D i a g r a m O b j e c t K e y > < D i a g r a m O b j e c t K e y > < K e y > L i n k s \ & l t ; C o l u m n s \ C o u n t   o f   J o b   T i t l e & g t ; - & l t ; M e a s u r e s \ J o b   T i t l e & g t ; < / K e y > < / D i a g r a m O b j e c t K e y > < D i a g r a m O b j e c t K e y > < K e y > L i n k s \ & l t ; C o l u m n s \ C o u n t   o f   J o b   T i t l e & g t ; - & l t ; M e a s u r e s \ J o b   T i t l e & g t ; \ C O L U M N < / K e y > < / D i a g r a m O b j e c t K e y > < D i a g r a m O b j e c t K e y > < K e y > L i n k s \ & l t ; C o l u m n s \ C o u n t   o f   J o b   T i t l e & g t ; - & l t ; M e a s u r e s \ J o b   T i t l e & g t ; \ M E A S U R E < / K e y > < / D i a g r a m O b j e c t K e y > < D i a g r a m O b j e c t K e y > < K e y > L i n k s \ & l t ; C o l u m n s \ S u m   o f   R e m o t e   R a t i o & g t ; - & l t ; M e a s u r e s \ R e m o t e   R a t i o & g t ; < / K e y > < / D i a g r a m O b j e c t K e y > < D i a g r a m O b j e c t K e y > < K e y > L i n k s \ & l t ; C o l u m n s \ S u m   o f   R e m o t e   R a t i o & g t ; - & l t ; M e a s u r e s \ R e m o t e   R a t i o & g t ; \ C O L U M N < / K e y > < / D i a g r a m O b j e c t K e y > < D i a g r a m O b j e c t K e y > < K e y > L i n k s \ & l t ; C o l u m n s \ S u m   o f   R e m o t e   R a t i o & g t ; - & l t ; M e a s u r e s \ R e m o t e   R a t i o & g t ; \ M E A S U R E < / K e y > < / D i a g r a m O b j e c t K e y > < D i a g r a m O b j e c t K e y > < K e y > L i n k s \ & l t ; C o l u m n s \ C o u n t   o f   R e m o t e   R a t i o & g t ; - & l t ; M e a s u r e s \ R e m o t e   R a t i o & g t ; < / K e y > < / D i a g r a m O b j e c t K e y > < D i a g r a m O b j e c t K e y > < K e y > L i n k s \ & l t ; C o l u m n s \ C o u n t   o f   R e m o t e   R a t i o & g t ; - & l t ; M e a s u r e s \ R e m o t e   R a t i o & g t ; \ C O L U M N < / K e y > < / D i a g r a m O b j e c t K e y > < D i a g r a m O b j e c t K e y > < K e y > L i n k s \ & l t ; C o l u m n s \ C o u n t   o f   R e m o t e   R a t i o & g t ; - & l t ; M e a s u r e s \ R e m o t e   R a t i o & g t ; \ M E A S U R E < / K e y > < / D i a g r a m O b j e c t K e y > < D i a g r a m O b j e c t K e y > < K e y > L i n k s \ & l t ; C o l u m n s \ C o u n t   o f   E x p e r i e n c e   L e v e l & g t ; - & l t ; M e a s u r e s \ E x p e r i e n c e   L e v e l & g t ; < / K e y > < / D i a g r a m O b j e c t K e y > < D i a g r a m O b j e c t K e y > < K e y > L i n k s \ & l t ; C o l u m n s \ C o u n t   o f   E x p e r i e n c e   L e v e l & g t ; - & l t ; M e a s u r e s \ E x p e r i e n c e   L e v e l & g t ; \ C O L U M N < / K e y > < / D i a g r a m O b j e c t K e y > < D i a g r a m O b j e c t K e y > < K e y > L i n k s \ & l t ; C o l u m n s \ C o u n t   o f   E x p e r i e n c e   L e v e l & g t ; - & l t ; M e a s u r e s \ E x p e r i e n c e   L e v e l & g t ; \ M E A S U R E 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 1 0 < / F o c u s C o l u m n > < F o c u s R o w > 4 < / F o c u s R o w > < S e l e c t i o n E n d C o l u m n > 1 0 < / S e l e c t i o n E n d C o l u m n > < S e l e c t i o n E n d R o w > 4 < / S e l e c t i o n E n d R o w > < S e l e c t i o n S t a r t C o l u m n > 1 0 < / 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 S a l a r y < / K e y > < / a : K e y > < a : V a l u e   i : t y p e = " M e a s u r e G r i d N o d e V i e w S t a t e " > < L a y e d O u t > t r u e < / L a y e d O u t > < / a : V a l u e > < / a : K e y V a l u e O f D i a g r a m O b j e c t K e y a n y T y p e z b w N T n L X > < a : K e y V a l u e O f D i a g r a m O b j e c t K e y a n y T y p e z b w N T n L X > < a : K e y > < K e y > M e a s u r e s \ A v e r a g e   S a l a r y \ T a g I n f o \ F o r m u l a < / K e y > < / a : K e y > < a : V a l u e   i : t y p e = " M e a s u r e G r i d V i e w S t a t e I D i a g r a m T a g A d d i t i o n a l I n f o " / > < / a : K e y V a l u e O f D i a g r a m O b j e c t K e y a n y T y p e z b w N T n L X > < a : K e y V a l u e O f D i a g r a m O b j e c t K e y a n y T y p e z b w N T n L X > < a : K e y > < K e y > M e a s u r e s \ A v e r a g e   S a l a r y \ T a g I n f o \ V a l u e < / K e y > < / a : K e y > < a : V a l u e   i : t y p e = " M e a s u r e G r i d V i e w S t a t e I D i a g r a m T a g A d d i t i o n a l I n f o " / > < / a : K e y V a l u e O f D i a g r a m O b j e c t K e y a n y T y p e z b w N T n L X > < a : K e y V a l u e O f D i a g r a m O b j e c t K e y a n y T y p e z b w N T n L X > < a : K e y > < K e y > M e a s u r e s \ J o b   C o u n t < / K e y > < / a : K e y > < a : V a l u e   i : t y p e = " M e a s u r e G r i d N o d e V i e w S t a t e " > < L a y e d O u t > t r u e < / L a y e d O u t > < R o w > 1 < / R o w > < / a : V a l u e > < / a : K e y V a l u e O f D i a g r a m O b j e c t K e y a n y T y p e z b w N T n L X > < a : K e y V a l u e O f D i a g r a m O b j e c t K e y a n y T y p e z b w N T n L X > < a : K e y > < K e y > M e a s u r e s \ J o b   C o u n t \ T a g I n f o \ F o r m u l a < / K e y > < / a : K e y > < a : V a l u e   i : t y p e = " M e a s u r e G r i d V i e w S t a t e I D i a g r a m T a g A d d i t i o n a l I n f o " / > < / a : K e y V a l u e O f D i a g r a m O b j e c t K e y a n y T y p e z b w N T n L X > < a : K e y V a l u e O f D i a g r a m O b j e c t K e y a n y T y p e z b w N T n L X > < a : K e y > < K e y > M e a s u r e s \ J o b   C o u n t \ T a g I n f o \ V a l u e < / K e y > < / a : K e y > < a : V a l u e   i : t y p e = " M e a s u r e G r i d V i e w S t a t e I D i a g r a m T a g A d d i t i o n a l I n f o " / > < / a : K e y V a l u e O f D i a g r a m O b j e c t K e y a n y T y p e z b w N T n L X > < a : K e y V a l u e O f D i a g r a m O b j e c t K e y a n y T y p e z b w N T n L X > < a : K e y > < K e y > M e a s u r e s \ N o   r e m o t e < / K e y > < / a : K e y > < a : V a l u e   i : t y p e = " M e a s u r e G r i d N o d e V i e w S t a t e " > < L a y e d O u t > t r u e < / L a y e d O u t > < R o w > 2 < / R o w > < / a : V a l u e > < / a : K e y V a l u e O f D i a g r a m O b j e c t K e y a n y T y p e z b w N T n L X > < a : K e y V a l u e O f D i a g r a m O b j e c t K e y a n y T y p e z b w N T n L X > < a : K e y > < K e y > M e a s u r e s \ N o   r e m o t e \ T a g I n f o \ F o r m u l a < / K e y > < / a : K e y > < a : V a l u e   i : t y p e = " M e a s u r e G r i d V i e w S t a t e I D i a g r a m T a g A d d i t i o n a l I n f o " / > < / a : K e y V a l u e O f D i a g r a m O b j e c t K e y a n y T y p e z b w N T n L X > < a : K e y V a l u e O f D i a g r a m O b j e c t K e y a n y T y p e z b w N T n L X > < a : K e y > < K e y > M e a s u r e s \ N o   r e m o t e \ T a g I n f o \ V a l u e < / K e y > < / a : K e y > < a : V a l u e   i : t y p e = " M e a s u r e G r i d V i e w S t a t e I D i a g r a m T a g A d d i t i o n a l I n f o " / > < / a : K e y V a l u e O f D i a g r a m O b j e c t K e y a n y T y p e z b w N T n L X > < a : K e y V a l u e O f D i a g r a m O b j e c t K e y a n y T y p e z b w N T n L X > < a : K e y > < K e y > M e a s u r e s \ P a r t i a l l y   R e m o t e < / K e y > < / a : K e y > < a : V a l u e   i : t y p e = " M e a s u r e G r i d N o d e V i e w S t a t e " > < L a y e d O u t > t r u e < / L a y e d O u t > < R o w > 3 < / R o w > < / a : V a l u e > < / a : K e y V a l u e O f D i a g r a m O b j e c t K e y a n y T y p e z b w N T n L X > < a : K e y V a l u e O f D i a g r a m O b j e c t K e y a n y T y p e z b w N T n L X > < a : K e y > < K e y > M e a s u r e s \ P a r t i a l l y   R e m o t e \ T a g I n f o \ F o r m u l a < / K e y > < / a : K e y > < a : V a l u e   i : t y p e = " M e a s u r e G r i d V i e w S t a t e I D i a g r a m T a g A d d i t i o n a l I n f o " / > < / a : K e y V a l u e O f D i a g r a m O b j e c t K e y a n y T y p e z b w N T n L X > < a : K e y V a l u e O f D i a g r a m O b j e c t K e y a n y T y p e z b w N T n L X > < a : K e y > < K e y > M e a s u r e s \ P a r t i a l l y   R e m o t e \ T a g I n f o \ V a l u e < / K e y > < / a : K e y > < a : V a l u e   i : t y p e = " M e a s u r e G r i d V i e w S t a t e I D i a g r a m T a g A d d i t i o n a l I n f o " / > < / a : K e y V a l u e O f D i a g r a m O b j e c t K e y a n y T y p e z b w N T n L X > < a : K e y V a l u e O f D i a g r a m O b j e c t K e y a n y T y p e z b w N T n L X > < a : K e y > < K e y > M e a s u r e s \ F u l l y   R e m o t e < / K e y > < / a : K e y > < a : V a l u e   i : t y p e = " M e a s u r e G r i d N o d e V i e w S t a t e " > < L a y e d O u t > t r u e < / L a y e d O u t > < R o w > 4 < / R o w > < / a : V a l u e > < / a : K e y V a l u e O f D i a g r a m O b j e c t K e y a n y T y p e z b w N T n L X > < a : K e y V a l u e O f D i a g r a m O b j e c t K e y a n y T y p e z b w N T n L X > < a : K e y > < K e y > M e a s u r e s \ F u l l y   R e m o t e \ T a g I n f o \ F o r m u l a < / K e y > < / a : K e y > < a : V a l u e   i : t y p e = " M e a s u r e G r i d V i e w S t a t e I D i a g r a m T a g A d d i t i o n a l I n f o " / > < / a : K e y V a l u e O f D i a g r a m O b j e c t K e y a n y T y p e z b w N T n L X > < a : K e y V a l u e O f D i a g r a m O b j e c t K e y a n y T y p e z b w N T n L X > < a : K e y > < K e y > M e a s u r e s \ F u l l y   R e m o t e \ T a g I n f o \ V a l u e < / K e y > < / a : K e y > < a : V a l u e   i : t y p e = " M e a s u r e G r i d V i e w S t a t e I D i a g r a m T a g A d d i t i o n a l I n f o " / > < / a : K e y V a l u e O f D i a g r a m O b j e c t K e y a n y T y p e z b w N T n L X > < a : K e y V a l u e O f D i a g r a m O b j e c t K e y a n y T y p e z b w N T n L X > < a : K e y > < K e y > M e a s u r e s \ S u m   o f   S a l a r y   i n   U S D < / K e y > < / a : K e y > < a : V a l u e   i : t y p e = " M e a s u r e G r i d N o d e V i e w S t a t e " > < C o l u m n > 7 < / C o l u m n > < L a y e d O u t > t r u e < / L a y e d O u t > < W a s U I I n v i s i b l e > t r u e < / W a s U I I n v i s i b l e > < / a : V a l u e > < / a : K e y V a l u e O f D i a g r a m O b j e c t K e y a n y T y p e z b w N T n L X > < a : K e y V a l u e O f D i a g r a m O b j e c t K e y a n y T y p e z b w N T n L X > < a : K e y > < K e y > M e a s u r e s \ S u m   o f   S a l a r y   i n   U S D \ T a g I n f o \ F o r m u l a < / K e y > < / a : K e y > < a : V a l u e   i : t y p e = " M e a s u r e G r i d V i e w S t a t e I D i a g r a m T a g A d d i t i o n a l I n f o " / > < / a : K e y V a l u e O f D i a g r a m O b j e c t K e y a n y T y p e z b w N T n L X > < a : K e y V a l u e O f D i a g r a m O b j e c t K e y a n y T y p e z b w N T n L X > < a : K e y > < K e y > M e a s u r e s \ S u m   o f   S a l a r y   i n   U S D \ T a g I n f o \ V a l u e < / K e y > < / a : K e y > < a : V a l u e   i : t y p e = " M e a s u r e G r i d V i e w S t a t e I D i a g r a m T a g A d d i t i o n a l I n f o " / > < / a : K e y V a l u e O f D i a g r a m O b j e c t K e y a n y T y p e z b w N T n L X > < a : K e y V a l u e O f D i a g r a m O b j e c t K e y a n y T y p e z b w N T n L X > < a : K e y > < K e y > M e a s u r e s \ S u m   o f   W o r k   Y e a r < / K e y > < / a : K e y > < a : V a l u e   i : t y p e = " M e a s u r e G r i d N o d e V i e w S t a t e " > < C o l u m n > 1 < / C o l u m n > < L a y e d O u t > t r u e < / L a y e d O u t > < W a s U I I n v i s i b l e > t r u e < / W a s U I I n v i s i b l e > < / a : V a l u e > < / a : K e y V a l u e O f D i a g r a m O b j e c t K e y a n y T y p e z b w N T n L X > < a : K e y V a l u e O f D i a g r a m O b j e c t K e y a n y T y p e z b w N T n L X > < a : K e y > < K e y > M e a s u r e s \ S u m   o f   W o r k   Y e a r \ T a g I n f o \ F o r m u l a < / K e y > < / a : K e y > < a : V a l u e   i : t y p e = " M e a s u r e G r i d V i e w S t a t e I D i a g r a m T a g A d d i t i o n a l I n f o " / > < / a : K e y V a l u e O f D i a g r a m O b j e c t K e y a n y T y p e z b w N T n L X > < a : K e y V a l u e O f D i a g r a m O b j e c t K e y a n y T y p e z b w N T n L X > < a : K e y > < K e y > M e a s u r e s \ S u m   o f   W o r k   Y e a r \ T a g I n f o \ V a l u e < / K e y > < / a : K e y > < a : V a l u e   i : t y p e = " M e a s u r e G r i d V i e w S t a t e I D i a g r a m T a g A d d i t i o n a l I n f o " / > < / a : K e y V a l u e O f D i a g r a m O b j e c t K e y a n y T y p e z b w N T n L X > < a : K e y V a l u e O f D i a g r a m O b j e c t K e y a n y T y p e z b w N T n L X > < a : K e y > < K e y > M e a s u r e s \ C o u n t   o f   J o b   T i t l e < / K e y > < / a : K e y > < a : V a l u e   i : t y p e = " M e a s u r e G r i d N o d e V i e w S t a t e " > < C o l u m n > 4 < / C o l u m n > < L a y e d O u t > t r u e < / L a y e d O u t > < W a s U I I n v i s i b l e > t r u e < / W a s U I I n v i s i b l e > < / a : V a l u e > < / a : K e y V a l u e O f D i a g r a m O b j e c t K e y a n y T y p e z b w N T n L X > < a : K e y V a l u e O f D i a g r a m O b j e c t K e y a n y T y p e z b w N T n L X > < a : K e y > < K e y > M e a s u r e s \ C o u n t   o f   J o b   T i t l e \ T a g I n f o \ F o r m u l a < / K e y > < / a : K e y > < a : V a l u e   i : t y p e = " M e a s u r e G r i d V i e w S t a t e I D i a g r a m T a g A d d i t i o n a l I n f o " / > < / a : K e y V a l u e O f D i a g r a m O b j e c t K e y a n y T y p e z b w N T n L X > < a : K e y V a l u e O f D i a g r a m O b j e c t K e y a n y T y p e z b w N T n L X > < a : K e y > < K e y > M e a s u r e s \ C o u n t   o f   J o b   T i t l e \ T a g I n f o \ V a l u e < / K e y > < / a : K e y > < a : V a l u e   i : t y p e = " M e a s u r e G r i d V i e w S t a t e I D i a g r a m T a g A d d i t i o n a l I n f o " / > < / a : K e y V a l u e O f D i a g r a m O b j e c t K e y a n y T y p e z b w N T n L X > < a : K e y V a l u e O f D i a g r a m O b j e c t K e y a n y T y p e z b w N T n L X > < a : K e y > < K e y > M e a s u r e s \ S u m   o f   R e m o t e   R a t i o < / K e y > < / a : K e y > < a : V a l u e   i : t y p e = " M e a s u r e G r i d N o d e V i e w S t a t e " > < C o l u m n > 9 < / C o l u m n > < L a y e d O u t > t r u e < / L a y e d O u t > < W a s U I I n v i s i b l e > t r u e < / W a s U I I n v i s i b l e > < / a : V a l u e > < / a : K e y V a l u e O f D i a g r a m O b j e c t K e y a n y T y p e z b w N T n L X > < a : K e y V a l u e O f D i a g r a m O b j e c t K e y a n y T y p e z b w N T n L X > < a : K e y > < K e y > M e a s u r e s \ S u m   o f   R e m o t e   R a t i o \ T a g I n f o \ F o r m u l a < / K e y > < / a : K e y > < a : V a l u e   i : t y p e = " M e a s u r e G r i d V i e w S t a t e I D i a g r a m T a g A d d i t i o n a l I n f o " / > < / a : K e y V a l u e O f D i a g r a m O b j e c t K e y a n y T y p e z b w N T n L X > < a : K e y V a l u e O f D i a g r a m O b j e c t K e y a n y T y p e z b w N T n L X > < a : K e y > < K e y > M e a s u r e s \ S u m   o f   R e m o t e   R a t i o \ T a g I n f o \ V a l u e < / K e y > < / a : K e y > < a : V a l u e   i : t y p e = " M e a s u r e G r i d V i e w S t a t e I D i a g r a m T a g A d d i t i o n a l I n f o " / > < / a : K e y V a l u e O f D i a g r a m O b j e c t K e y a n y T y p e z b w N T n L X > < a : K e y V a l u e O f D i a g r a m O b j e c t K e y a n y T y p e z b w N T n L X > < a : K e y > < K e y > M e a s u r e s \ C o u n t   o f   R e m o t e   R a t i o < / K e y > < / a : K e y > < a : V a l u e   i : t y p e = " M e a s u r e G r i d N o d e V i e w S t a t e " > < C o l u m n > 9 < / C o l u m n > < L a y e d O u t > t r u e < / L a y e d O u t > < W a s U I I n v i s i b l e > t r u e < / W a s U I I n v i s i b l e > < / a : V a l u e > < / a : K e y V a l u e O f D i a g r a m O b j e c t K e y a n y T y p e z b w N T n L X > < a : K e y V a l u e O f D i a g r a m O b j e c t K e y a n y T y p e z b w N T n L X > < a : K e y > < K e y > M e a s u r e s \ C o u n t   o f   R e m o t e   R a t i o \ T a g I n f o \ F o r m u l a < / K e y > < / a : K e y > < a : V a l u e   i : t y p e = " M e a s u r e G r i d V i e w S t a t e I D i a g r a m T a g A d d i t i o n a l I n f o " / > < / a : K e y V a l u e O f D i a g r a m O b j e c t K e y a n y T y p e z b w N T n L X > < a : K e y V a l u e O f D i a g r a m O b j e c t K e y a n y T y p e z b w N T n L X > < a : K e y > < K e y > M e a s u r e s \ C o u n t   o f   R e m o t e   R a t i o \ T a g I n f o \ V a l u e < / K e y > < / a : K e y > < a : V a l u e   i : t y p e = " M e a s u r e G r i d V i e w S t a t e I D i a g r a m T a g A d d i t i o n a l I n f o " / > < / a : K e y V a l u e O f D i a g r a m O b j e c t K e y a n y T y p e z b w N T n L X > < a : K e y V a l u e O f D i a g r a m O b j e c t K e y a n y T y p e z b w N T n L X > < a : K e y > < K e y > M e a s u r e s \ C o u n t   o f   E x p e r i e n c e   L e v e l < / K e y > < / a : K e y > < a : V a l u e   i : t y p e = " M e a s u r e G r i d N o d e V i e w S t a t e " > < C o l u m n > 2 < / C o l u m n > < L a y e d O u t > t r u e < / L a y e d O u t > < W a s U I I n v i s i b l e > t r u e < / W a s U I I n v i s i b l e > < / a : V a l u e > < / a : K e y V a l u e O f D i a g r a m O b j e c t K e y a n y T y p e z b w N T n L X > < a : K e y V a l u e O f D i a g r a m O b j e c t K e y a n y T y p e z b w N T n L X > < a : K e y > < K e y > M e a s u r e s \ C o u n t   o f   E x p e r i e n c e   L e v e l \ T a g I n f o \ F o r m u l a < / K e y > < / a : K e y > < a : V a l u e   i : t y p e = " M e a s u r e G r i d V i e w S t a t e I D i a g r a m T a g A d d i t i o n a l I n f o " / > < / a : K e y V a l u e O f D i a g r a m O b j e c t K e y a n y T y p e z b w N T n L X > < a : K e y V a l u e O f D i a g r a m O b j e c t K e y a n y T y p e z b w N T n L X > < a : K e y > < K e y > M e a s u r e s \ C o u n t   o f   E x p e r i e n c e   L e v e l \ T a g I n f o \ V a l u e 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 C o l u m n s \ W o r k   Y e a r < / K e y > < / a : K e y > < a : V a l u e   i : t y p e = " M e a s u r e G r i d N o d e V i e w S t a t e " > < C o l u m n > 1 < / C o l u m n > < L a y e d O u t > t r u e < / L a y e d O u t > < / a : V a l u e > < / a : K e y V a l u e O f D i a g r a m O b j e c t K e y a n y T y p e z b w N T n L X > < a : K e y V a l u e O f D i a g r a m O b j e c t K e y a n y T y p e z b w N T n L X > < a : K e y > < K e y > C o l u m n s \ E x p e r i e n c e   L e v e l < / K e y > < / a : K e y > < a : V a l u e   i : t y p e = " M e a s u r e G r i d N o d e V i e w S t a t e " > < C o l u m n > 2 < / C o l u m n > < L a y e d O u t > t r u e < / L a y e d O u t > < / a : V a l u e > < / a : K e y V a l u e O f D i a g r a m O b j e c t K e y a n y T y p e z b w N T n L X > < a : K e y V a l u e O f D i a g r a m O b j e c t K e y a n y T y p e z b w N T n L X > < a : K e y > < K e y > C o l u m n s \ E m p l o y m e n t   T y p e < / K e y > < / a : K e y > < a : V a l u e   i : t y p e = " M e a s u r e G r i d N o d e V i e w S t a t e " > < C o l u m n > 3 < / C o l u m n > < L a y e d O u t > t r u e < / L a y e d O u t > < / a : V a l u e > < / a : K e y V a l u e O f D i a g r a m O b j e c t K e y a n y T y p e z b w N T n L X > < a : K e y V a l u e O f D i a g r a m O b j e c t K e y a n y T y p e z b w N T n L X > < a : K e y > < K e y > C o l u m n s \ J o b   T i t l e < / K e y > < / a : K e y > < a : V a l u e   i : t y p e = " M e a s u r e G r i d N o d e V i e w S t a t e " > < C o l u m n > 4 < / C o l u m n > < L a y e d O u t > t r u e < / L a y e d O u t > < / a : V a l u e > < / a : K e y V a l u e O f D i a g r a m O b j e c t K e y a n y T y p e z b w N T n L X > < a : K e y V a l u e O f D i a g r a m O b j e c t K e y a n y T y p e z b w N T n L X > < a : K e y > < K e y > C o l u m n s \ S a l a r y < / K e y > < / a : K e y > < a : V a l u e   i : t y p e = " M e a s u r e G r i d N o d e V i e w S t a t e " > < C o l u m n > 5 < / C o l u m n > < L a y e d O u t > t r u e < / L a y e d O u t > < / a : V a l u e > < / a : K e y V a l u e O f D i a g r a m O b j e c t K e y a n y T y p e z b w N T n L X > < a : K e y V a l u e O f D i a g r a m O b j e c t K e y a n y T y p e z b w N T n L X > < a : K e y > < K e y > C o l u m n s \ S a l a r y   C u r r e n c y < / K e y > < / a : K e y > < a : V a l u e   i : t y p e = " M e a s u r e G r i d N o d e V i e w S t a t e " > < C o l u m n > 6 < / C o l u m n > < L a y e d O u t > t r u e < / L a y e d O u t > < / a : V a l u e > < / a : K e y V a l u e O f D i a g r a m O b j e c t K e y a n y T y p e z b w N T n L X > < a : K e y V a l u e O f D i a g r a m O b j e c t K e y a n y T y p e z b w N T n L X > < a : K e y > < K e y > C o l u m n s \ S a l a r y   i n   U S D < / K e y > < / a : K e y > < a : V a l u e   i : t y p e = " M e a s u r e G r i d N o d e V i e w S t a t e " > < C o l u m n > 7 < / C o l u m n > < L a y e d O u t > t r u e < / L a y e d O u t > < / a : V a l u e > < / a : K e y V a l u e O f D i a g r a m O b j e c t K e y a n y T y p e z b w N T n L X > < a : K e y V a l u e O f D i a g r a m O b j e c t K e y a n y T y p e z b w N T n L X > < a : K e y > < K e y > C o l u m n s \ E m p l o y e e   R e s i d e n c e < / K e y > < / a : K e y > < a : V a l u e   i : t y p e = " M e a s u r e G r i d N o d e V i e w S t a t e " > < C o l u m n > 8 < / C o l u m n > < L a y e d O u t > t r u e < / L a y e d O u t > < / a : V a l u e > < / a : K e y V a l u e O f D i a g r a m O b j e c t K e y a n y T y p e z b w N T n L X > < a : K e y V a l u e O f D i a g r a m O b j e c t K e y a n y T y p e z b w N T n L X > < a : K e y > < K e y > C o l u m n s \ R e m o t e   R a t i o < / K e y > < / a : K e y > < a : V a l u e   i : t y p e = " M e a s u r e G r i d N o d e V i e w S t a t e " > < C o l u m n > 9 < / C o l u m n > < L a y e d O u t > t r u e < / L a y e d O u t > < / a : V a l u e > < / a : K e y V a l u e O f D i a g r a m O b j e c t K e y a n y T y p e z b w N T n L X > < a : K e y V a l u e O f D i a g r a m O b j e c t K e y a n y T y p e z b w N T n L X > < a : K e y > < K e y > C o l u m n s \ C o m p a n y   L o c a t i o n < / K e y > < / a : K e y > < a : V a l u e   i : t y p e = " M e a s u r e G r i d N o d e V i e w S t a t e " > < C o l u m n > 1 0 < / C o l u m n > < L a y e d O u t > t r u e < / L a y e d O u t > < / a : V a l u e > < / a : K e y V a l u e O f D i a g r a m O b j e c t K e y a n y T y p e z b w N T n L X > < a : K e y V a l u e O f D i a g r a m O b j e c t K e y a n y T y p e z b w N T n L X > < a : K e y > < K e y > C o l u m n s \ C o m p a n y   S i z e < / K e y > < / a : K e y > < a : V a l u e   i : t y p e = " M e a s u r e G r i d N o d e V i e w S t a t e " > < C o l u m n > 1 1 < / C o l u m n > < L a y e d O u t > t r u e < / L a y e d O u t > < / a : V a l u e > < / a : K e y V a l u e O f D i a g r a m O b j e c t K e y a n y T y p e z b w N T n L X > < a : K e y V a l u e O f D i a g r a m O b j e c t K e y a n y T y p e z b w N T n L X > < a : K e y > < K e y > L i n k s \ & l t ; C o l u m n s \ S u m   o f   S a l a r y   i n   U S D & g t ; - & l t ; M e a s u r e s \ S a l a r y   i n   U S D & g t ; < / K e y > < / a : K e y > < a : V a l u e   i : t y p e = " M e a s u r e G r i d V i e w S t a t e I D i a g r a m L i n k " / > < / a : K e y V a l u e O f D i a g r a m O b j e c t K e y a n y T y p e z b w N T n L X > < a : K e y V a l u e O f D i a g r a m O b j e c t K e y a n y T y p e z b w N T n L X > < a : K e y > < K e y > L i n k s \ & l t ; C o l u m n s \ S u m   o f   S a l a r y   i n   U S D & g t ; - & l t ; M e a s u r e s \ S a l a r y   i n   U S D & g t ; \ C O L U M N < / K e y > < / a : K e y > < a : V a l u e   i : t y p e = " M e a s u r e G r i d V i e w S t a t e I D i a g r a m L i n k E n d p o i n t " / > < / a : K e y V a l u e O f D i a g r a m O b j e c t K e y a n y T y p e z b w N T n L X > < a : K e y V a l u e O f D i a g r a m O b j e c t K e y a n y T y p e z b w N T n L X > < a : K e y > < K e y > L i n k s \ & l t ; C o l u m n s \ S u m   o f   S a l a r y   i n   U S D & g t ; - & l t ; M e a s u r e s \ S a l a r y   i n   U S D & g t ; \ M E A S U R E < / K e y > < / a : K e y > < a : V a l u e   i : t y p e = " M e a s u r e G r i d V i e w S t a t e I D i a g r a m L i n k E n d p o i n t " / > < / a : K e y V a l u e O f D i a g r a m O b j e c t K e y a n y T y p e z b w N T n L X > < a : K e y V a l u e O f D i a g r a m O b j e c t K e y a n y T y p e z b w N T n L X > < a : K e y > < K e y > L i n k s \ & l t ; C o l u m n s \ S u m   o f   W o r k   Y e a r & g t ; - & l t ; M e a s u r e s \ W o r k   Y e a r & g t ; < / K e y > < / a : K e y > < a : V a l u e   i : t y p e = " M e a s u r e G r i d V i e w S t a t e I D i a g r a m L i n k " / > < / a : K e y V a l u e O f D i a g r a m O b j e c t K e y a n y T y p e z b w N T n L X > < a : K e y V a l u e O f D i a g r a m O b j e c t K e y a n y T y p e z b w N T n L X > < a : K e y > < K e y > L i n k s \ & l t ; C o l u m n s \ S u m   o f   W o r k   Y e a r & g t ; - & l t ; M e a s u r e s \ W o r k   Y e a r & g t ; \ C O L U M N < / K e y > < / a : K e y > < a : V a l u e   i : t y p e = " M e a s u r e G r i d V i e w S t a t e I D i a g r a m L i n k E n d p o i n t " / > < / a : K e y V a l u e O f D i a g r a m O b j e c t K e y a n y T y p e z b w N T n L X > < a : K e y V a l u e O f D i a g r a m O b j e c t K e y a n y T y p e z b w N T n L X > < a : K e y > < K e y > L i n k s \ & l t ; C o l u m n s \ S u m   o f   W o r k   Y e a r & g t ; - & l t ; M e a s u r e s \ W o r k   Y e a r & g t ; \ M E A S U R E < / K e y > < / a : K e y > < a : V a l u e   i : t y p e = " M e a s u r e G r i d V i e w S t a t e I D i a g r a m L i n k E n d p o i n t " / > < / a : K e y V a l u e O f D i a g r a m O b j e c t K e y a n y T y p e z b w N T n L X > < a : K e y V a l u e O f D i a g r a m O b j e c t K e y a n y T y p e z b w N T n L X > < a : K e y > < K e y > L i n k s \ & l t ; C o l u m n s \ C o u n t   o f   J o b   T i t l e & g t ; - & l t ; M e a s u r e s \ J o b   T i t l e & g t ; < / K e y > < / a : K e y > < a : V a l u e   i : t y p e = " M e a s u r e G r i d V i e w S t a t e I D i a g r a m L i n k " / > < / a : K e y V a l u e O f D i a g r a m O b j e c t K e y a n y T y p e z b w N T n L X > < a : K e y V a l u e O f D i a g r a m O b j e c t K e y a n y T y p e z b w N T n L X > < a : K e y > < K e y > L i n k s \ & l t ; C o l u m n s \ C o u n t   o f   J o b   T i t l e & g t ; - & l t ; M e a s u r e s \ J o b   T i t l e & g t ; \ C O L U M N < / K e y > < / a : K e y > < a : V a l u e   i : t y p e = " M e a s u r e G r i d V i e w S t a t e I D i a g r a m L i n k E n d p o i n t " / > < / a : K e y V a l u e O f D i a g r a m O b j e c t K e y a n y T y p e z b w N T n L X > < a : K e y V a l u e O f D i a g r a m O b j e c t K e y a n y T y p e z b w N T n L X > < a : K e y > < K e y > L i n k s \ & l t ; C o l u m n s \ C o u n t   o f   J o b   T i t l e & g t ; - & l t ; M e a s u r e s \ J o b   T i t l e & g t ; \ M E A S U R E < / K e y > < / a : K e y > < a : V a l u e   i : t y p e = " M e a s u r e G r i d V i e w S t a t e I D i a g r a m L i n k E n d p o i n t " / > < / a : K e y V a l u e O f D i a g r a m O b j e c t K e y a n y T y p e z b w N T n L X > < a : K e y V a l u e O f D i a g r a m O b j e c t K e y a n y T y p e z b w N T n L X > < a : K e y > < K e y > L i n k s \ & l t ; C o l u m n s \ S u m   o f   R e m o t e   R a t i o & g t ; - & l t ; M e a s u r e s \ R e m o t e   R a t i o & g t ; < / K e y > < / a : K e y > < a : V a l u e   i : t y p e = " M e a s u r e G r i d V i e w S t a t e I D i a g r a m L i n k " / > < / a : K e y V a l u e O f D i a g r a m O b j e c t K e y a n y T y p e z b w N T n L X > < a : K e y V a l u e O f D i a g r a m O b j e c t K e y a n y T y p e z b w N T n L X > < a : K e y > < K e y > L i n k s \ & l t ; C o l u m n s \ S u m   o f   R e m o t e   R a t i o & g t ; - & l t ; M e a s u r e s \ R e m o t e   R a t i o & g t ; \ C O L U M N < / K e y > < / a : K e y > < a : V a l u e   i : t y p e = " M e a s u r e G r i d V i e w S t a t e I D i a g r a m L i n k E n d p o i n t " / > < / a : K e y V a l u e O f D i a g r a m O b j e c t K e y a n y T y p e z b w N T n L X > < a : K e y V a l u e O f D i a g r a m O b j e c t K e y a n y T y p e z b w N T n L X > < a : K e y > < K e y > L i n k s \ & l t ; C o l u m n s \ S u m   o f   R e m o t e   R a t i o & g t ; - & l t ; M e a s u r e s \ R e m o t e   R a t i o & g t ; \ M E A S U R E < / K e y > < / a : K e y > < a : V a l u e   i : t y p e = " M e a s u r e G r i d V i e w S t a t e I D i a g r a m L i n k E n d p o i n t " / > < / a : K e y V a l u e O f D i a g r a m O b j e c t K e y a n y T y p e z b w N T n L X > < a : K e y V a l u e O f D i a g r a m O b j e c t K e y a n y T y p e z b w N T n L X > < a : K e y > < K e y > L i n k s \ & l t ; C o l u m n s \ C o u n t   o f   R e m o t e   R a t i o & g t ; - & l t ; M e a s u r e s \ R e m o t e   R a t i o & g t ; < / K e y > < / a : K e y > < a : V a l u e   i : t y p e = " M e a s u r e G r i d V i e w S t a t e I D i a g r a m L i n k " / > < / a : K e y V a l u e O f D i a g r a m O b j e c t K e y a n y T y p e z b w N T n L X > < a : K e y V a l u e O f D i a g r a m O b j e c t K e y a n y T y p e z b w N T n L X > < a : K e y > < K e y > L i n k s \ & l t ; C o l u m n s \ C o u n t   o f   R e m o t e   R a t i o & g t ; - & l t ; M e a s u r e s \ R e m o t e   R a t i o & g t ; \ C O L U M N < / K e y > < / a : K e y > < a : V a l u e   i : t y p e = " M e a s u r e G r i d V i e w S t a t e I D i a g r a m L i n k E n d p o i n t " / > < / a : K e y V a l u e O f D i a g r a m O b j e c t K e y a n y T y p e z b w N T n L X > < a : K e y V a l u e O f D i a g r a m O b j e c t K e y a n y T y p e z b w N T n L X > < a : K e y > < K e y > L i n k s \ & l t ; C o l u m n s \ C o u n t   o f   R e m o t e   R a t i o & g t ; - & l t ; M e a s u r e s \ R e m o t e   R a t i o & g t ; \ M E A S U R E < / K e y > < / a : K e y > < a : V a l u e   i : t y p e = " M e a s u r e G r i d V i e w S t a t e I D i a g r a m L i n k E n d p o i n t " / > < / a : K e y V a l u e O f D i a g r a m O b j e c t K e y a n y T y p e z b w N T n L X > < a : K e y V a l u e O f D i a g r a m O b j e c t K e y a n y T y p e z b w N T n L X > < a : K e y > < K e y > L i n k s \ & l t ; C o l u m n s \ C o u n t   o f   E x p e r i e n c e   L e v e l & g t ; - & l t ; M e a s u r e s \ E x p e r i e n c e   L e v e l & g t ; < / K e y > < / a : K e y > < a : V a l u e   i : t y p e = " M e a s u r e G r i d V i e w S t a t e I D i a g r a m L i n k " / > < / a : K e y V a l u e O f D i a g r a m O b j e c t K e y a n y T y p e z b w N T n L X > < a : K e y V a l u e O f D i a g r a m O b j e c t K e y a n y T y p e z b w N T n L X > < a : K e y > < K e y > L i n k s \ & l t ; C o l u m n s \ C o u n t   o f   E x p e r i e n c e   L e v e l & g t ; - & l t ; M e a s u r e s \ E x p e r i e n c e   L e v e l & g t ; \ C O L U M N < / K e y > < / a : K e y > < a : V a l u e   i : t y p e = " M e a s u r e G r i d V i e w S t a t e I D i a g r a m L i n k E n d p o i n t " / > < / a : K e y V a l u e O f D i a g r a m O b j e c t K e y a n y T y p e z b w N T n L X > < a : K e y V a l u e O f D i a g r a m O b j e c t K e y a n y T y p e z b w N T n L X > < a : K e y > < K e y > L i n k s \ & l t ; C o l u m n s \ C o u n t   o f   E x p e r i e n c e   L e v e l & g t ; - & l t ; M e a s u r e s \ E x p e r i e n c e   L e v e l & g t ; \ M E A S U R E < / K e y > < / a : K e y > < a : V a l u e   i : t y p e = " M e a s u r e G r i d V i e w S t a t e I D i a g r a m L i n k E n d p o i n t " / > < / a : K e y V a l u e O f D i a g r a m O b j e c t K e y a n y T y p e z b w N T n L X > < / V i e w S t a t e s > < / D i a g r a m M a n a g e r . S e r i a l i z a b l e D i a g r a m > < D i a g r a m M a n a g e r . S e r i a l i z a b l e D i a g r a m > < A d a p t e r   i : t y p e = " M e a s u r e D i a g r a m S a n d b o x A d a p t e r " > < T a b l e N a m e > T a b l e 2 2 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 W o r k   Y e a r   2 < / K e y > < / D i a g r a m O b j e c t K e y > < D i a g r a m O b j e c t K e y > < K e y > M e a s u r e s \ S u m   o f   W o r k   Y e a r   2 \ T a g I n f o \ F o r m u l a < / K e y > < / D i a g r a m O b j e c t K e y > < D i a g r a m O b j e c t K e y > < K e y > M e a s u r e s \ S u m   o f   W o r k   Y e a r   2 \ T a g I n f o \ V a l u e < / K e y > < / D i a g r a m O b j e c t K e y > < D i a g r a m O b j e c t K e y > < K e y > C o l u m n s \ I D < / K e y > < / D i a g r a m O b j e c t K e y > < D i a g r a m O b j e c t K e y > < K e y > C o l u m n s \ W o r k   Y e a r < / K e y > < / D i a g r a m O b j e c t K e y > < D i a g r a m O b j e c t K e y > < K e y > C o l u m n s \ E x p e r i e n c e   L e v e l < / K e y > < / D i a g r a m O b j e c t K e y > < D i a g r a m O b j e c t K e y > < K e y > C o l u m n s \ E m p l o y m e n t   T y p e < / K e y > < / D i a g r a m O b j e c t K e y > < D i a g r a m O b j e c t K e y > < K e y > C o l u m n s \ J o b   T i t l e < / K e y > < / D i a g r a m O b j e c t K e y > < D i a g r a m O b j e c t K e y > < K e y > C o l u m n s \ S a l a r y < / K e y > < / D i a g r a m O b j e c t K e y > < D i a g r a m O b j e c t K e y > < K e y > C o l u m n s \ S a l a r y   C u r r e n c y < / K e y > < / D i a g r a m O b j e c t K e y > < D i a g r a m O b j e c t K e y > < K e y > C o l u m n s \ S a l a r y   i n   U S D < / K e y > < / D i a g r a m O b j e c t K e y > < D i a g r a m O b j e c t K e y > < K e y > C o l u m n s \ E m p l o y e e   R e s i d e n c e < / K e y > < / D i a g r a m O b j e c t K e y > < D i a g r a m O b j e c t K e y > < K e y > C o l u m n s \ R e m o t e   R a t i o < / K e y > < / D i a g r a m O b j e c t K e y > < D i a g r a m O b j e c t K e y > < K e y > C o l u m n s \ C o m p a n y   L o c a t i o n < / K e y > < / D i a g r a m O b j e c t K e y > < D i a g r a m O b j e c t K e y > < K e y > C o l u m n s \ C o m p a n y   S i z e < / K e y > < / D i a g r a m O b j e c t K e y > < D i a g r a m O b j e c t K e y > < K e y > C o l u m n s \ R e m o t e < / K e y > < / D i a g r a m O b j e c t K e y > < D i a g r a m O b j e c t K e y > < K e y > L i n k s \ & l t ; C o l u m n s \ S u m   o f   W o r k   Y e a r   2 & g t ; - & l t ; M e a s u r e s \ W o r k   Y e a r & g t ; < / K e y > < / D i a g r a m O b j e c t K e y > < D i a g r a m O b j e c t K e y > < K e y > L i n k s \ & l t ; C o l u m n s \ S u m   o f   W o r k   Y e a r   2 & g t ; - & l t ; M e a s u r e s \ W o r k   Y e a r & g t ; \ C O L U M N < / K e y > < / D i a g r a m O b j e c t K e y > < D i a g r a m O b j e c t K e y > < K e y > L i n k s \ & l t ; C o l u m n s \ S u m   o f   W o r k   Y e a r   2 & g t ; - & l t ; M e a s u r e s \ W o r k   Y e a r & g t ; \ M E A S U R E 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 W o r k   Y e a r   2 < / K e y > < / a : K e y > < a : V a l u e   i : t y p e = " M e a s u r e G r i d N o d e V i e w S t a t e " > < C o l u m n > 1 < / C o l u m n > < L a y e d O u t > t r u e < / L a y e d O u t > < W a s U I I n v i s i b l e > t r u e < / W a s U I I n v i s i b l e > < / a : V a l u e > < / a : K e y V a l u e O f D i a g r a m O b j e c t K e y a n y T y p e z b w N T n L X > < a : K e y V a l u e O f D i a g r a m O b j e c t K e y a n y T y p e z b w N T n L X > < a : K e y > < K e y > M e a s u r e s \ S u m   o f   W o r k   Y e a r   2 \ T a g I n f o \ F o r m u l a < / K e y > < / a : K e y > < a : V a l u e   i : t y p e = " M e a s u r e G r i d V i e w S t a t e I D i a g r a m T a g A d d i t i o n a l I n f o " / > < / a : K e y V a l u e O f D i a g r a m O b j e c t K e y a n y T y p e z b w N T n L X > < a : K e y V a l u e O f D i a g r a m O b j e c t K e y a n y T y p e z b w N T n L X > < a : K e y > < K e y > M e a s u r e s \ S u m   o f   W o r k   Y e a r   2 \ T a g I n f o \ V a l u e 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 C o l u m n s \ W o r k   Y e a r < / K e y > < / a : K e y > < a : V a l u e   i : t y p e = " M e a s u r e G r i d N o d e V i e w S t a t e " > < C o l u m n > 1 < / C o l u m n > < L a y e d O u t > t r u e < / L a y e d O u t > < / a : V a l u e > < / a : K e y V a l u e O f D i a g r a m O b j e c t K e y a n y T y p e z b w N T n L X > < a : K e y V a l u e O f D i a g r a m O b j e c t K e y a n y T y p e z b w N T n L X > < a : K e y > < K e y > C o l u m n s \ E x p e r i e n c e   L e v e l < / K e y > < / a : K e y > < a : V a l u e   i : t y p e = " M e a s u r e G r i d N o d e V i e w S t a t e " > < C o l u m n > 2 < / C o l u m n > < L a y e d O u t > t r u e < / L a y e d O u t > < / a : V a l u e > < / a : K e y V a l u e O f D i a g r a m O b j e c t K e y a n y T y p e z b w N T n L X > < a : K e y V a l u e O f D i a g r a m O b j e c t K e y a n y T y p e z b w N T n L X > < a : K e y > < K e y > C o l u m n s \ E m p l o y m e n t   T y p e < / K e y > < / a : K e y > < a : V a l u e   i : t y p e = " M e a s u r e G r i d N o d e V i e w S t a t e " > < C o l u m n > 3 < / C o l u m n > < L a y e d O u t > t r u e < / L a y e d O u t > < / a : V a l u e > < / a : K e y V a l u e O f D i a g r a m O b j e c t K e y a n y T y p e z b w N T n L X > < a : K e y V a l u e O f D i a g r a m O b j e c t K e y a n y T y p e z b w N T n L X > < a : K e y > < K e y > C o l u m n s \ J o b   T i t l e < / K e y > < / a : K e y > < a : V a l u e   i : t y p e = " M e a s u r e G r i d N o d e V i e w S t a t e " > < C o l u m n > 4 < / C o l u m n > < L a y e d O u t > t r u e < / L a y e d O u t > < / a : V a l u e > < / a : K e y V a l u e O f D i a g r a m O b j e c t K e y a n y T y p e z b w N T n L X > < a : K e y V a l u e O f D i a g r a m O b j e c t K e y a n y T y p e z b w N T n L X > < a : K e y > < K e y > C o l u m n s \ S a l a r y < / K e y > < / a : K e y > < a : V a l u e   i : t y p e = " M e a s u r e G r i d N o d e V i e w S t a t e " > < C o l u m n > 5 < / C o l u m n > < L a y e d O u t > t r u e < / L a y e d O u t > < / a : V a l u e > < / a : K e y V a l u e O f D i a g r a m O b j e c t K e y a n y T y p e z b w N T n L X > < a : K e y V a l u e O f D i a g r a m O b j e c t K e y a n y T y p e z b w N T n L X > < a : K e y > < K e y > C o l u m n s \ S a l a r y   C u r r e n c y < / K e y > < / a : K e y > < a : V a l u e   i : t y p e = " M e a s u r e G r i d N o d e V i e w S t a t e " > < C o l u m n > 6 < / C o l u m n > < L a y e d O u t > t r u e < / L a y e d O u t > < / a : V a l u e > < / a : K e y V a l u e O f D i a g r a m O b j e c t K e y a n y T y p e z b w N T n L X > < a : K e y V a l u e O f D i a g r a m O b j e c t K e y a n y T y p e z b w N T n L X > < a : K e y > < K e y > C o l u m n s \ S a l a r y   i n   U S D < / K e y > < / a : K e y > < a : V a l u e   i : t y p e = " M e a s u r e G r i d N o d e V i e w S t a t e " > < C o l u m n > 7 < / C o l u m n > < L a y e d O u t > t r u e < / L a y e d O u t > < / a : V a l u e > < / a : K e y V a l u e O f D i a g r a m O b j e c t K e y a n y T y p e z b w N T n L X > < a : K e y V a l u e O f D i a g r a m O b j e c t K e y a n y T y p e z b w N T n L X > < a : K e y > < K e y > C o l u m n s \ E m p l o y e e   R e s i d e n c e < / K e y > < / a : K e y > < a : V a l u e   i : t y p e = " M e a s u r e G r i d N o d e V i e w S t a t e " > < C o l u m n > 8 < / C o l u m n > < L a y e d O u t > t r u e < / L a y e d O u t > < / a : V a l u e > < / a : K e y V a l u e O f D i a g r a m O b j e c t K e y a n y T y p e z b w N T n L X > < a : K e y V a l u e O f D i a g r a m O b j e c t K e y a n y T y p e z b w N T n L X > < a : K e y > < K e y > C o l u m n s \ R e m o t e   R a t i o < / K e y > < / a : K e y > < a : V a l u e   i : t y p e = " M e a s u r e G r i d N o d e V i e w S t a t e " > < C o l u m n > 9 < / C o l u m n > < L a y e d O u t > t r u e < / L a y e d O u t > < / a : V a l u e > < / a : K e y V a l u e O f D i a g r a m O b j e c t K e y a n y T y p e z b w N T n L X > < a : K e y V a l u e O f D i a g r a m O b j e c t K e y a n y T y p e z b w N T n L X > < a : K e y > < K e y > C o l u m n s \ C o m p a n y   L o c a t i o n < / K e y > < / a : K e y > < a : V a l u e   i : t y p e = " M e a s u r e G r i d N o d e V i e w S t a t e " > < C o l u m n > 1 0 < / C o l u m n > < L a y e d O u t > t r u e < / L a y e d O u t > < / a : V a l u e > < / a : K e y V a l u e O f D i a g r a m O b j e c t K e y a n y T y p e z b w N T n L X > < a : K e y V a l u e O f D i a g r a m O b j e c t K e y a n y T y p e z b w N T n L X > < a : K e y > < K e y > C o l u m n s \ C o m p a n y   S i z e < / K e y > < / a : K e y > < a : V a l u e   i : t y p e = " M e a s u r e G r i d N o d e V i e w S t a t e " > < C o l u m n > 1 1 < / C o l u m n > < L a y e d O u t > t r u e < / L a y e d O u t > < / a : V a l u e > < / a : K e y V a l u e O f D i a g r a m O b j e c t K e y a n y T y p e z b w N T n L X > < a : K e y V a l u e O f D i a g r a m O b j e c t K e y a n y T y p e z b w N T n L X > < a : K e y > < K e y > C o l u m n s \ R e m o t e < / K e y > < / a : K e y > < a : V a l u e   i : t y p e = " M e a s u r e G r i d N o d e V i e w S t a t e " > < C o l u m n > 1 2 < / C o l u m n > < L a y e d O u t > t r u e < / L a y e d O u t > < / a : V a l u e > < / a : K e y V a l u e O f D i a g r a m O b j e c t K e y a n y T y p e z b w N T n L X > < a : K e y V a l u e O f D i a g r a m O b j e c t K e y a n y T y p e z b w N T n L X > < a : K e y > < K e y > L i n k s \ & l t ; C o l u m n s \ S u m   o f   W o r k   Y e a r   2 & g t ; - & l t ; M e a s u r e s \ W o r k   Y e a r & g t ; < / K e y > < / a : K e y > < a : V a l u e   i : t y p e = " M e a s u r e G r i d V i e w S t a t e I D i a g r a m L i n k " / > < / a : K e y V a l u e O f D i a g r a m O b j e c t K e y a n y T y p e z b w N T n L X > < a : K e y V a l u e O f D i a g r a m O b j e c t K e y a n y T y p e z b w N T n L X > < a : K e y > < K e y > L i n k s \ & l t ; C o l u m n s \ S u m   o f   W o r k   Y e a r   2 & g t ; - & l t ; M e a s u r e s \ W o r k   Y e a r & g t ; \ C O L U M N < / K e y > < / a : K e y > < a : V a l u e   i : t y p e = " M e a s u r e G r i d V i e w S t a t e I D i a g r a m L i n k E n d p o i n t " / > < / a : K e y V a l u e O f D i a g r a m O b j e c t K e y a n y T y p e z b w N T n L X > < a : K e y V a l u e O f D i a g r a m O b j e c t K e y a n y T y p e z b w N T n L X > < a : K e y > < K e y > L i n k s \ & l t ; C o l u m n s \ S u m   o f   W o r k   Y e a r   2 & g t ; - & l t ; M e a s u r e s \ W o r k   Y e a r & g t ; \ M E A S U R E 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07A5CAB0-EA2F-4429-A189-FDDD0EAF3FE1}">
  <ds:schemaRefs/>
</ds:datastoreItem>
</file>

<file path=customXml/itemProps10.xml><?xml version="1.0" encoding="utf-8"?>
<ds:datastoreItem xmlns:ds="http://schemas.openxmlformats.org/officeDocument/2006/customXml" ds:itemID="{036E5C23-7D2C-4B63-9A46-50147180A1D3}">
  <ds:schemaRefs/>
</ds:datastoreItem>
</file>

<file path=customXml/itemProps11.xml><?xml version="1.0" encoding="utf-8"?>
<ds:datastoreItem xmlns:ds="http://schemas.openxmlformats.org/officeDocument/2006/customXml" ds:itemID="{4B61094D-0D12-41A8-A2A0-8331699125F9}">
  <ds:schemaRefs/>
</ds:datastoreItem>
</file>

<file path=customXml/itemProps12.xml><?xml version="1.0" encoding="utf-8"?>
<ds:datastoreItem xmlns:ds="http://schemas.openxmlformats.org/officeDocument/2006/customXml" ds:itemID="{09F1FB21-4408-4E78-ACB0-A52DE4EF6859}">
  <ds:schemaRefs/>
</ds:datastoreItem>
</file>

<file path=customXml/itemProps13.xml><?xml version="1.0" encoding="utf-8"?>
<ds:datastoreItem xmlns:ds="http://schemas.openxmlformats.org/officeDocument/2006/customXml" ds:itemID="{F364D614-F77B-40B3-906E-0406A7EE2F05}">
  <ds:schemaRefs/>
</ds:datastoreItem>
</file>

<file path=customXml/itemProps14.xml><?xml version="1.0" encoding="utf-8"?>
<ds:datastoreItem xmlns:ds="http://schemas.openxmlformats.org/officeDocument/2006/customXml" ds:itemID="{1E17FF84-0BAF-4087-BB80-D0747BC182CD}">
  <ds:schemaRefs/>
</ds:datastoreItem>
</file>

<file path=customXml/itemProps15.xml><?xml version="1.0" encoding="utf-8"?>
<ds:datastoreItem xmlns:ds="http://schemas.openxmlformats.org/officeDocument/2006/customXml" ds:itemID="{9727F403-60DF-4014-9815-4364CC74D028}">
  <ds:schemaRefs/>
</ds:datastoreItem>
</file>

<file path=customXml/itemProps16.xml><?xml version="1.0" encoding="utf-8"?>
<ds:datastoreItem xmlns:ds="http://schemas.openxmlformats.org/officeDocument/2006/customXml" ds:itemID="{83AE2A89-6604-4017-A0DB-518846C99C62}">
  <ds:schemaRefs/>
</ds:datastoreItem>
</file>

<file path=customXml/itemProps17.xml><?xml version="1.0" encoding="utf-8"?>
<ds:datastoreItem xmlns:ds="http://schemas.openxmlformats.org/officeDocument/2006/customXml" ds:itemID="{35B89E57-0151-4579-A83F-A1DF36A75377}">
  <ds:schemaRefs/>
</ds:datastoreItem>
</file>

<file path=customXml/itemProps18.xml><?xml version="1.0" encoding="utf-8"?>
<ds:datastoreItem xmlns:ds="http://schemas.openxmlformats.org/officeDocument/2006/customXml" ds:itemID="{A7807A7F-6F74-4612-9314-BEB54D14D16D}">
  <ds:schemaRefs/>
</ds:datastoreItem>
</file>

<file path=customXml/itemProps19.xml><?xml version="1.0" encoding="utf-8"?>
<ds:datastoreItem xmlns:ds="http://schemas.openxmlformats.org/officeDocument/2006/customXml" ds:itemID="{A30CA376-A6F6-4F4A-B09A-275D95F64701}">
  <ds:schemaRefs/>
</ds:datastoreItem>
</file>

<file path=customXml/itemProps2.xml><?xml version="1.0" encoding="utf-8"?>
<ds:datastoreItem xmlns:ds="http://schemas.openxmlformats.org/officeDocument/2006/customXml" ds:itemID="{EB3196B5-A253-4D2C-98D5-E87F4937CD93}">
  <ds:schemaRefs/>
</ds:datastoreItem>
</file>

<file path=customXml/itemProps20.xml><?xml version="1.0" encoding="utf-8"?>
<ds:datastoreItem xmlns:ds="http://schemas.openxmlformats.org/officeDocument/2006/customXml" ds:itemID="{E577D0ED-1362-4828-933A-6381DE16268B}">
  <ds:schemaRefs/>
</ds:datastoreItem>
</file>

<file path=customXml/itemProps21.xml><?xml version="1.0" encoding="utf-8"?>
<ds:datastoreItem xmlns:ds="http://schemas.openxmlformats.org/officeDocument/2006/customXml" ds:itemID="{039BE657-5246-4553-8D97-632AC9290AEE}">
  <ds:schemaRefs/>
</ds:datastoreItem>
</file>

<file path=customXml/itemProps22.xml><?xml version="1.0" encoding="utf-8"?>
<ds:datastoreItem xmlns:ds="http://schemas.openxmlformats.org/officeDocument/2006/customXml" ds:itemID="{B6F3216E-2B15-4733-A97E-E25D0E824D4F}">
  <ds:schemaRefs/>
</ds:datastoreItem>
</file>

<file path=customXml/itemProps23.xml><?xml version="1.0" encoding="utf-8"?>
<ds:datastoreItem xmlns:ds="http://schemas.openxmlformats.org/officeDocument/2006/customXml" ds:itemID="{70A8B8E2-2F8F-4BA2-BED4-3747C6439A84}">
  <ds:schemaRefs/>
</ds:datastoreItem>
</file>

<file path=customXml/itemProps24.xml><?xml version="1.0" encoding="utf-8"?>
<ds:datastoreItem xmlns:ds="http://schemas.openxmlformats.org/officeDocument/2006/customXml" ds:itemID="{A4CA3D95-3756-4A60-B073-9397A217A149}">
  <ds:schemaRefs/>
</ds:datastoreItem>
</file>

<file path=customXml/itemProps25.xml><?xml version="1.0" encoding="utf-8"?>
<ds:datastoreItem xmlns:ds="http://schemas.openxmlformats.org/officeDocument/2006/customXml" ds:itemID="{4DBB4F05-743E-4529-BC97-C7FCEF4F7BDE}">
  <ds:schemaRefs/>
</ds:datastoreItem>
</file>

<file path=customXml/itemProps3.xml><?xml version="1.0" encoding="utf-8"?>
<ds:datastoreItem xmlns:ds="http://schemas.openxmlformats.org/officeDocument/2006/customXml" ds:itemID="{26B85A87-BFE6-480F-97B8-A1ACA7B26885}">
  <ds:schemaRefs/>
</ds:datastoreItem>
</file>

<file path=customXml/itemProps4.xml><?xml version="1.0" encoding="utf-8"?>
<ds:datastoreItem xmlns:ds="http://schemas.openxmlformats.org/officeDocument/2006/customXml" ds:itemID="{71EBA98B-E53A-4B88-ABC6-B0F01F71F8B5}">
  <ds:schemaRefs/>
</ds:datastoreItem>
</file>

<file path=customXml/itemProps5.xml><?xml version="1.0" encoding="utf-8"?>
<ds:datastoreItem xmlns:ds="http://schemas.openxmlformats.org/officeDocument/2006/customXml" ds:itemID="{3AD9FF0D-470C-4CB5-8558-7A1D6D897CFA}">
  <ds:schemaRefs/>
</ds:datastoreItem>
</file>

<file path=customXml/itemProps6.xml><?xml version="1.0" encoding="utf-8"?>
<ds:datastoreItem xmlns:ds="http://schemas.openxmlformats.org/officeDocument/2006/customXml" ds:itemID="{66E0EEF6-DA64-4BE9-8A02-8ECC4C5374CF}">
  <ds:schemaRefs/>
</ds:datastoreItem>
</file>

<file path=customXml/itemProps7.xml><?xml version="1.0" encoding="utf-8"?>
<ds:datastoreItem xmlns:ds="http://schemas.openxmlformats.org/officeDocument/2006/customXml" ds:itemID="{5CACCD2E-580C-460D-BD9B-0843AFC62805}">
  <ds:schemaRefs/>
</ds:datastoreItem>
</file>

<file path=customXml/itemProps8.xml><?xml version="1.0" encoding="utf-8"?>
<ds:datastoreItem xmlns:ds="http://schemas.openxmlformats.org/officeDocument/2006/customXml" ds:itemID="{2ED3B21C-E6F9-43E8-9477-D96D2602ED2F}">
  <ds:schemaRefs/>
</ds:datastoreItem>
</file>

<file path=customXml/itemProps9.xml><?xml version="1.0" encoding="utf-8"?>
<ds:datastoreItem xmlns:ds="http://schemas.openxmlformats.org/officeDocument/2006/customXml" ds:itemID="{9AE89405-0BAC-496B-955C-B25DA159A9E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ds_salaries</vt:lpstr>
      <vt:lpstr>DataPreparation</vt:lpstr>
      <vt:lpstr>DataPreparation2</vt:lpstr>
      <vt:lpstr>DataModelling</vt:lpstr>
      <vt:lpstr>Visualization</vt:lpstr>
      <vt:lpstr>InteractiveDashboard</vt:lpstr>
      <vt:lpstr>FinalDashboard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GODIAN</dc:creator>
  <cp:lastModifiedBy>GODIAN</cp:lastModifiedBy>
  <cp:lastPrinted>2022-09-22T13:48:41Z</cp:lastPrinted>
  <dcterms:created xsi:type="dcterms:W3CDTF">2022-09-20T10:48:15Z</dcterms:created>
  <dcterms:modified xsi:type="dcterms:W3CDTF">2023-01-13T11:39:26Z</dcterms:modified>
</cp:coreProperties>
</file>