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ellihas\Documents\Elias\Cursos\Excel com IA\"/>
    </mc:Choice>
  </mc:AlternateContent>
  <xr:revisionPtr revIDLastSave="0" documentId="13_ncr:1_{F01377DC-DAD2-4763-824B-F24BAA7546A4}" xr6:coauthVersionLast="47" xr6:coauthVersionMax="47" xr10:uidLastSave="{00000000-0000-0000-0000-000000000000}"/>
  <bookViews>
    <workbookView xWindow="20370" yWindow="-120" windowWidth="20730" windowHeight="11310" tabRatio="161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A7" i="2"/>
  <c r="A2" i="2"/>
  <c r="C39" i="1" s="1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C38" i="1" l="1"/>
  <c r="D38" i="1" s="1"/>
  <c r="C41" i="1"/>
  <c r="D41" i="1" s="1"/>
  <c r="C37" i="1"/>
  <c r="D37" i="1" s="1"/>
  <c r="C40" i="1"/>
  <c r="D40" i="1" s="1"/>
  <c r="C36" i="1"/>
  <c r="D36" i="1" s="1"/>
  <c r="D39" i="1"/>
  <c r="D42" i="1" l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<sst xmlns="http://schemas.openxmlformats.org/spreadsheetml/2006/main" count="69" uniqueCount="33">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</sst>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164" fontId="10" fillId="0" borderId="16" xfId="1" applyNumberFormat="1" applyFont="1" applyBorder="1" applyAlignment="1" applyProtection="1">
      <alignment horizontal="center"/>
      <protection locked="0"/>
    </xf>
    <xf numFmtId="10" fontId="10" fillId="0" borderId="19" xfId="0" applyNumberFormat="1" applyFont="1" applyBorder="1" applyAlignment="1" applyProtection="1">
      <alignment horizontal="center"/>
      <protection locked="0"/>
    </xf>
    <xf numFmtId="164" fontId="11" fillId="0" borderId="16" xfId="0" applyNumberFormat="1" applyFont="1" applyBorder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10" fontId="11" fillId="0" borderId="19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13" fillId="0" borderId="0" xfId="0" applyFont="1" applyFill="1"/>
    <xf numFmtId="0" fontId="13" fillId="0" borderId="0" xfId="3" applyFont="1" applyFill="1"/>
    <xf numFmtId="9" fontId="13" fillId="0" borderId="0" xfId="2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F1-40E5-AD0E-1E0AFA02C4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F1-40E5-AD0E-1E0AFA02C4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F1-40E5-AD0E-1E0AFA02C4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1-40E5-AD0E-1E0AFA02C4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F1-40E5-AD0E-1E0AFA02C4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F1-40E5-AD0E-1E0AFA02C4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4</xdr:col>
      <xdr:colOff>28575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190499</xdr:rowOff>
    </xdr:from>
    <xdr:to>
      <xdr:col>3</xdr:col>
      <xdr:colOff>871103</xdr:colOff>
      <xdr:row>8</xdr:row>
      <xdr:rowOff>161876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2688C5D-9D48-959A-A343-5F4FC466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82" y="190499"/>
          <a:ext cx="5290703" cy="1495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H69"/>
  <sheetViews>
    <sheetView showGridLines="0" showRowColHeaders="0" tabSelected="1" topLeftCell="A31" zoomScaleNormal="100" workbookViewId="0">
      <selection activeCell="C32" sqref="C32"/>
    </sheetView>
  </sheetViews>
  <sheetFormatPr defaultColWidth="0" defaultRowHeight="15" zeroHeight="1" x14ac:dyDescent="0.25"/>
  <cols>
    <col min="1" max="1" width="5.42578125" customWidth="1"/>
    <col min="2" max="2" width="46.85546875" customWidth="1"/>
    <col min="3" max="3" width="19.42578125" bestFit="1" customWidth="1"/>
    <col min="4" max="4" width="15" customWidth="1"/>
    <col min="5" max="8" width="3.5703125" customWidth="1"/>
    <col min="9" max="16384" width="8.710937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ht="15.75" thickBot="1" x14ac:dyDescent="0.3"/>
    <row r="11" spans="2:4" ht="26.25" x14ac:dyDescent="0.3">
      <c r="B11" s="5" t="s">
        <v>15</v>
      </c>
      <c r="C11" s="6"/>
      <c r="D11" s="7"/>
    </row>
    <row r="12" spans="2:4" ht="17.25" x14ac:dyDescent="0.3">
      <c r="B12" s="37" t="s">
        <v>14</v>
      </c>
      <c r="C12" s="38"/>
      <c r="D12" s="50">
        <v>2000</v>
      </c>
    </row>
    <row r="13" spans="2:4" ht="17.25" x14ac:dyDescent="0.3">
      <c r="B13" s="39" t="s">
        <v>13</v>
      </c>
      <c r="C13" s="40"/>
      <c r="D13" s="51">
        <v>9.9000000000000008E-3</v>
      </c>
    </row>
    <row r="14" spans="2:4" ht="18" thickBot="1" x14ac:dyDescent="0.35">
      <c r="B14" s="46" t="s">
        <v>32</v>
      </c>
      <c r="C14" s="47"/>
      <c r="D14" s="20">
        <f>D12*30%</f>
        <v>600</v>
      </c>
    </row>
    <row r="15" spans="2:4" ht="15.75" thickBot="1" x14ac:dyDescent="0.3"/>
    <row r="16" spans="2:4" ht="28.5" customHeight="1" x14ac:dyDescent="0.25">
      <c r="B16" s="43" t="s">
        <v>5</v>
      </c>
      <c r="C16" s="44"/>
      <c r="D16" s="45"/>
    </row>
    <row r="17" spans="1:6" ht="17.25" x14ac:dyDescent="0.3">
      <c r="B17" s="37" t="s">
        <v>0</v>
      </c>
      <c r="C17" s="38"/>
      <c r="D17" s="52">
        <v>200</v>
      </c>
    </row>
    <row r="18" spans="1:6" ht="17.25" x14ac:dyDescent="0.3">
      <c r="B18" s="39" t="s">
        <v>1</v>
      </c>
      <c r="C18" s="40"/>
      <c r="D18" s="53">
        <v>5</v>
      </c>
    </row>
    <row r="19" spans="1:6" ht="17.25" x14ac:dyDescent="0.3">
      <c r="B19" s="39" t="s">
        <v>2</v>
      </c>
      <c r="C19" s="40"/>
      <c r="D19" s="54">
        <v>1.0789999999999999E-2</v>
      </c>
    </row>
    <row r="20" spans="1:6" ht="17.25" x14ac:dyDescent="0.3">
      <c r="B20" s="48" t="s">
        <v>3</v>
      </c>
      <c r="C20" s="49"/>
      <c r="D20" s="18">
        <f>FV(taxa_mensal,qtd_anos*12,aporte*-1)</f>
        <v>16755.382799697527</v>
      </c>
    </row>
    <row r="21" spans="1:6" ht="18" thickBot="1" x14ac:dyDescent="0.35">
      <c r="B21" s="41" t="s">
        <v>4</v>
      </c>
      <c r="C21" s="42"/>
      <c r="D21" s="19">
        <f>patrimonio*rendimento_carteira</f>
        <v>165.87828971700554</v>
      </c>
      <c r="F21" s="3"/>
    </row>
    <row r="22" spans="1:6" ht="15.75" thickBot="1" x14ac:dyDescent="0.3"/>
    <row r="23" spans="1:6" ht="30.75" x14ac:dyDescent="0.25">
      <c r="B23" s="43" t="s">
        <v>11</v>
      </c>
      <c r="C23" s="44"/>
      <c r="D23" s="8" t="s">
        <v>12</v>
      </c>
    </row>
    <row r="24" spans="1:6" ht="17.25" x14ac:dyDescent="0.3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53.910702049337537</v>
      </c>
    </row>
    <row r="25" spans="1:6" ht="17.25" x14ac:dyDescent="0.3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165.87828971700554</v>
      </c>
    </row>
    <row r="26" spans="1:6" ht="17.25" x14ac:dyDescent="0.3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481.70274080974099</v>
      </c>
    </row>
    <row r="27" spans="1:6" ht="17.25" x14ac:dyDescent="0.3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2227.8928321922199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8557.8959169093359</v>
      </c>
    </row>
    <row r="29" spans="1:6" x14ac:dyDescent="0.25"/>
    <row r="30" spans="1:6" x14ac:dyDescent="0.25"/>
    <row r="31" spans="1:6" x14ac:dyDescent="0.25"/>
    <row r="32" spans="1:6" x14ac:dyDescent="0.25">
      <c r="B32" s="21" t="s">
        <v>20</v>
      </c>
      <c r="C32" s="22" t="s">
        <v>17</v>
      </c>
      <c r="D32" s="21"/>
    </row>
    <row r="33" spans="2:4" x14ac:dyDescent="0.25">
      <c r="B33" s="23" t="s">
        <v>19</v>
      </c>
      <c r="C33" s="24">
        <f>aporte</f>
        <v>200</v>
      </c>
      <c r="D33" s="23"/>
    </row>
    <row r="34" spans="2:4" x14ac:dyDescent="0.25"/>
    <row r="35" spans="2:4" x14ac:dyDescent="0.25">
      <c r="B35" s="25" t="s">
        <v>21</v>
      </c>
      <c r="C35" s="25" t="s">
        <v>22</v>
      </c>
      <c r="D35" s="25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28">
        <f>C36*$C$33</f>
        <v>64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28">
        <f t="shared" ref="D37:D41" si="0">C37*$C$33</f>
        <v>70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28">
        <f t="shared" si="0"/>
        <v>16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28">
        <f t="shared" si="0"/>
        <v>10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28">
        <f t="shared" si="0"/>
        <v>20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28">
        <f t="shared" si="0"/>
        <v>20</v>
      </c>
    </row>
    <row r="42" spans="2:4" x14ac:dyDescent="0.25">
      <c r="B42" s="26"/>
      <c r="C42" s="26"/>
      <c r="D42" s="27">
        <f>SUM(D36:D41)</f>
        <v>200</v>
      </c>
    </row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"Agressivo,Conservador, 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1:H21"/>
  <sheetViews>
    <sheetView showGridLines="0" topLeftCell="A4" zoomScale="115" zoomScaleNormal="115" workbookViewId="0">
      <selection sqref="A1:XFD1"/>
    </sheetView>
  </sheetViews>
  <sheetFormatPr defaultColWidth="0" defaultRowHeight="15" zeroHeight="1" x14ac:dyDescent="0.25"/>
  <cols>
    <col min="1" max="1" width="29.140625" bestFit="1" customWidth="1"/>
    <col min="2" max="2" width="11.5703125" bestFit="1" customWidth="1"/>
    <col min="3" max="3" width="17.7109375" bestFit="1" customWidth="1"/>
    <col min="4" max="4" width="9.140625" customWidth="1"/>
    <col min="5" max="6" width="9.140625" hidden="1"/>
    <col min="7" max="7" width="15.42578125" hidden="1"/>
    <col min="9" max="16384" width="9.140625" hidden="1"/>
  </cols>
  <sheetData>
    <row r="1" spans="1:8" x14ac:dyDescent="0.25">
      <c r="A1" s="35" t="s">
        <v>31</v>
      </c>
      <c r="B1" s="35" t="s">
        <v>20</v>
      </c>
      <c r="C1" s="36" t="s">
        <v>21</v>
      </c>
      <c r="D1" s="36" t="s">
        <v>30</v>
      </c>
    </row>
    <row r="2" spans="1:8" x14ac:dyDescent="0.25">
      <c r="A2" t="str">
        <f>B2&amp;"-"&amp;C2</f>
        <v>Conservador-PAPEL</v>
      </c>
      <c r="B2" t="s">
        <v>16</v>
      </c>
      <c r="C2" s="2" t="s">
        <v>24</v>
      </c>
      <c r="D2" s="4">
        <v>0.3</v>
      </c>
      <c r="H2" s="55"/>
    </row>
    <row r="3" spans="1:8" x14ac:dyDescent="0.25">
      <c r="A3" t="str">
        <f t="shared" ref="A3:A19" si="0">B3&amp;"-"&amp;C3</f>
        <v>Conservador-TIJOLO</v>
      </c>
      <c r="B3" t="s">
        <v>16</v>
      </c>
      <c r="C3" s="2" t="s">
        <v>25</v>
      </c>
      <c r="D3" s="4">
        <v>0.5</v>
      </c>
      <c r="F3" s="56"/>
      <c r="G3" s="57"/>
      <c r="H3" s="58"/>
    </row>
    <row r="4" spans="1:8" x14ac:dyDescent="0.25">
      <c r="A4" t="str">
        <f t="shared" si="0"/>
        <v>Conservador-HÍBRIDOS</v>
      </c>
      <c r="B4" t="s">
        <v>16</v>
      </c>
      <c r="C4" s="2" t="s">
        <v>26</v>
      </c>
      <c r="D4" s="4">
        <v>0.1</v>
      </c>
    </row>
    <row r="5" spans="1:8" x14ac:dyDescent="0.25">
      <c r="A5" t="str">
        <f t="shared" si="0"/>
        <v>Conservador-FOFs</v>
      </c>
      <c r="B5" t="s">
        <v>16</v>
      </c>
      <c r="C5" s="2" t="s">
        <v>27</v>
      </c>
      <c r="D5" s="4">
        <v>0.1</v>
      </c>
    </row>
    <row r="6" spans="1:8" x14ac:dyDescent="0.25">
      <c r="A6" t="str">
        <f t="shared" si="0"/>
        <v>Conservador-DESENVOLVIMENTO</v>
      </c>
      <c r="B6" t="s">
        <v>16</v>
      </c>
      <c r="C6" s="2" t="s">
        <v>28</v>
      </c>
      <c r="D6" s="4">
        <v>0</v>
      </c>
    </row>
    <row r="7" spans="1:8" ht="15.75" thickBot="1" x14ac:dyDescent="0.3">
      <c r="A7" s="29" t="str">
        <f t="shared" si="0"/>
        <v>Conservador-HOTELARIAS</v>
      </c>
      <c r="B7" s="29" t="s">
        <v>16</v>
      </c>
      <c r="C7" s="30" t="s">
        <v>29</v>
      </c>
      <c r="D7" s="31">
        <v>0</v>
      </c>
    </row>
    <row r="8" spans="1:8" x14ac:dyDescent="0.25">
      <c r="A8" t="str">
        <f t="shared" si="0"/>
        <v>Moderado-PAPEL</v>
      </c>
      <c r="B8" t="s">
        <v>17</v>
      </c>
      <c r="C8" s="2" t="s">
        <v>24</v>
      </c>
      <c r="D8" s="4">
        <v>0.32</v>
      </c>
    </row>
    <row r="9" spans="1:8" x14ac:dyDescent="0.25">
      <c r="A9" s="32" t="str">
        <f t="shared" si="0"/>
        <v>Moderado-TIJOLO</v>
      </c>
      <c r="B9" s="32" t="s">
        <v>17</v>
      </c>
      <c r="C9" s="33" t="s">
        <v>25</v>
      </c>
      <c r="D9" s="34">
        <v>0.35</v>
      </c>
    </row>
    <row r="10" spans="1:8" x14ac:dyDescent="0.25">
      <c r="A10" t="str">
        <f t="shared" si="0"/>
        <v>Moderado-HÍBRIDOS</v>
      </c>
      <c r="B10" t="s">
        <v>17</v>
      </c>
      <c r="C10" s="2" t="s">
        <v>26</v>
      </c>
      <c r="D10" s="4">
        <v>0.08</v>
      </c>
    </row>
    <row r="11" spans="1:8" x14ac:dyDescent="0.25">
      <c r="A11" t="str">
        <f t="shared" si="0"/>
        <v>Moderado-FOFs</v>
      </c>
      <c r="B11" t="s">
        <v>17</v>
      </c>
      <c r="C11" s="2" t="s">
        <v>27</v>
      </c>
      <c r="D11" s="4">
        <v>0.05</v>
      </c>
    </row>
    <row r="12" spans="1:8" x14ac:dyDescent="0.25">
      <c r="A12" t="str">
        <f t="shared" si="0"/>
        <v>Moderado-DESENVOLVIMENTO</v>
      </c>
      <c r="B12" t="s">
        <v>17</v>
      </c>
      <c r="C12" s="2" t="s">
        <v>28</v>
      </c>
      <c r="D12" s="4">
        <v>0.1</v>
      </c>
    </row>
    <row r="13" spans="1:8" ht="15.75" thickBot="1" x14ac:dyDescent="0.3">
      <c r="A13" s="29" t="str">
        <f t="shared" si="0"/>
        <v>Moderado-HOTELARIAS</v>
      </c>
      <c r="B13" s="29" t="s">
        <v>17</v>
      </c>
      <c r="C13" s="30" t="s">
        <v>29</v>
      </c>
      <c r="D13" s="31">
        <v>0.1</v>
      </c>
    </row>
    <row r="14" spans="1:8" x14ac:dyDescent="0.25">
      <c r="A14" t="str">
        <f t="shared" si="0"/>
        <v>Agressivo-PAPEL</v>
      </c>
      <c r="B14" t="s">
        <v>18</v>
      </c>
      <c r="C14" s="2" t="s">
        <v>24</v>
      </c>
      <c r="D14" s="4">
        <v>0.5</v>
      </c>
    </row>
    <row r="15" spans="1:8" x14ac:dyDescent="0.25">
      <c r="A15" t="str">
        <f t="shared" si="0"/>
        <v>Agressivo-TIJOLO</v>
      </c>
      <c r="B15" t="s">
        <v>18</v>
      </c>
      <c r="C15" s="2" t="s">
        <v>25</v>
      </c>
      <c r="D15" s="4">
        <v>0.1</v>
      </c>
    </row>
    <row r="16" spans="1:8" x14ac:dyDescent="0.25">
      <c r="A16" t="str">
        <f t="shared" si="0"/>
        <v>Agressivo-HÍBRIDOS</v>
      </c>
      <c r="B16" t="s">
        <v>18</v>
      </c>
      <c r="C16" s="2" t="s">
        <v>26</v>
      </c>
      <c r="D16" s="4">
        <v>0.05</v>
      </c>
    </row>
    <row r="17" spans="1:4" x14ac:dyDescent="0.25">
      <c r="A17" t="str">
        <f t="shared" si="0"/>
        <v>Agressivo-FOFs</v>
      </c>
      <c r="B17" t="s">
        <v>18</v>
      </c>
      <c r="C17" s="2" t="s">
        <v>27</v>
      </c>
      <c r="D17" s="4">
        <v>0.05</v>
      </c>
    </row>
    <row r="18" spans="1:4" x14ac:dyDescent="0.25">
      <c r="A18" t="str">
        <f t="shared" si="0"/>
        <v>Agressivo-DESENVOLVIMENTO</v>
      </c>
      <c r="B18" t="s">
        <v>18</v>
      </c>
      <c r="C18" s="2" t="s">
        <v>28</v>
      </c>
      <c r="D18" s="4">
        <v>0.2</v>
      </c>
    </row>
    <row r="19" spans="1:4" x14ac:dyDescent="0.25">
      <c r="A19" t="str">
        <f t="shared" si="0"/>
        <v>Agressivo-HOTELARIAS</v>
      </c>
      <c r="B19" t="s">
        <v>18</v>
      </c>
      <c r="C19" s="2" t="s">
        <v>29</v>
      </c>
      <c r="D19" s="4">
        <v>0.1</v>
      </c>
    </row>
    <row r="20" spans="1:4" x14ac:dyDescent="0.25">
      <c r="D20" s="2"/>
    </row>
    <row r="21" spans="1:4" x14ac:dyDescent="0.25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Elias Asteca</cp:lastModifiedBy>
  <dcterms:created xsi:type="dcterms:W3CDTF">2025-04-16T18:38:03Z</dcterms:created>
  <dcterms:modified xsi:type="dcterms:W3CDTF">2025-08-19T19:24:14Z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