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20 - TABLEAU DE BORD FINANCIER ET EXTRA FINANCIER/"/>
    </mc:Choice>
  </mc:AlternateContent>
  <xr:revisionPtr revIDLastSave="1096" documentId="13_ncr:1_{CC1FD1AA-B530-45F5-A4EB-AC4F32F299C6}" xr6:coauthVersionLast="47" xr6:coauthVersionMax="47" xr10:uidLastSave="{620C0BC1-CCCA-457E-8F7C-047519C5ECFF}"/>
  <bookViews>
    <workbookView xWindow="-19290" yWindow="-2375" windowWidth="19380" windowHeight="10260" activeTab="1" xr2:uid="{00000000-000D-0000-FFFF-FFFF00000000}"/>
  </bookViews>
  <sheets>
    <sheet name="📘 Notice" sheetId="7" r:id="rId1"/>
    <sheet name="🧱 BDD brute" sheetId="1" r:id="rId2"/>
    <sheet name="💶 Budget annuel" sheetId="3" r:id="rId3"/>
    <sheet name="💰 Finances" sheetId="2" r:id="rId4"/>
    <sheet name="🎓 Pédagogie" sheetId="5" r:id="rId5"/>
    <sheet name="🏭 Production" sheetId="6" r:id="rId6"/>
    <sheet name="🏛️ Gouvernance" sheetId="4" r:id="rId7"/>
    <sheet name="🧾 Synthèse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4" l="1"/>
  <c r="Q10" i="4"/>
  <c r="Q9" i="4"/>
  <c r="Q7" i="4"/>
  <c r="Q6" i="4"/>
  <c r="Q5" i="4"/>
  <c r="Q4" i="4"/>
  <c r="P11" i="4"/>
  <c r="O11" i="4"/>
  <c r="P10" i="4"/>
  <c r="O10" i="4"/>
  <c r="P9" i="4"/>
  <c r="O9" i="4"/>
  <c r="P5" i="4"/>
  <c r="P6" i="4"/>
  <c r="P7" i="4"/>
  <c r="P4" i="4"/>
  <c r="O5" i="4"/>
  <c r="O6" i="4"/>
  <c r="O7" i="4"/>
  <c r="O4" i="4"/>
  <c r="N7" i="4"/>
  <c r="N6" i="4"/>
  <c r="N5" i="4"/>
  <c r="N4" i="4"/>
  <c r="K7" i="4"/>
  <c r="K6" i="4"/>
  <c r="K5" i="4"/>
  <c r="K4" i="4"/>
  <c r="H7" i="4"/>
  <c r="H6" i="4"/>
  <c r="H5" i="4"/>
  <c r="H4" i="4"/>
  <c r="E7" i="4"/>
  <c r="E6" i="4"/>
  <c r="E5" i="4"/>
  <c r="E4" i="4"/>
  <c r="M5" i="4"/>
  <c r="M6" i="4"/>
  <c r="M7" i="4"/>
  <c r="M4" i="4"/>
  <c r="J5" i="4"/>
  <c r="J6" i="4"/>
  <c r="J7" i="4"/>
  <c r="J4" i="4"/>
  <c r="G5" i="4"/>
  <c r="G6" i="4"/>
  <c r="G7" i="4"/>
  <c r="G4" i="4"/>
  <c r="D5" i="4"/>
  <c r="D6" i="4"/>
  <c r="D7" i="4"/>
  <c r="D4" i="4"/>
  <c r="R17" i="6"/>
  <c r="R16" i="6"/>
  <c r="R15" i="6"/>
  <c r="R14" i="6"/>
  <c r="R13" i="6"/>
  <c r="R5" i="6"/>
  <c r="R6" i="6"/>
  <c r="R7" i="6"/>
  <c r="R8" i="6"/>
  <c r="R9" i="6"/>
  <c r="R10" i="6"/>
  <c r="R11" i="6"/>
  <c r="R4" i="6"/>
  <c r="Q17" i="6"/>
  <c r="Q16" i="6"/>
  <c r="Q15" i="6"/>
  <c r="Q14" i="6"/>
  <c r="Q13" i="6"/>
  <c r="Q5" i="6"/>
  <c r="Q6" i="6"/>
  <c r="Q7" i="6"/>
  <c r="Q8" i="6"/>
  <c r="Q9" i="6"/>
  <c r="Q10" i="6"/>
  <c r="Q11" i="6"/>
  <c r="Q4" i="6"/>
  <c r="P17" i="6"/>
  <c r="P16" i="6"/>
  <c r="P15" i="6"/>
  <c r="P14" i="6"/>
  <c r="P13" i="6"/>
  <c r="P11" i="6"/>
  <c r="P10" i="6"/>
  <c r="P9" i="6"/>
  <c r="P8" i="6"/>
  <c r="P7" i="6"/>
  <c r="P6" i="6"/>
  <c r="P5" i="6"/>
  <c r="P4" i="6"/>
  <c r="N17" i="6"/>
  <c r="N16" i="6"/>
  <c r="N15" i="6"/>
  <c r="N14" i="6"/>
  <c r="N13" i="6"/>
  <c r="N11" i="6"/>
  <c r="N10" i="6"/>
  <c r="N9" i="6"/>
  <c r="N8" i="6"/>
  <c r="N7" i="6"/>
  <c r="N6" i="6"/>
  <c r="N5" i="6"/>
  <c r="N4" i="6"/>
  <c r="K11" i="6"/>
  <c r="K10" i="6"/>
  <c r="K9" i="6"/>
  <c r="K8" i="6"/>
  <c r="K7" i="6"/>
  <c r="K6" i="6"/>
  <c r="K5" i="6"/>
  <c r="K4" i="6"/>
  <c r="K17" i="6"/>
  <c r="K16" i="6"/>
  <c r="K15" i="6"/>
  <c r="K14" i="6"/>
  <c r="K13" i="6"/>
  <c r="H17" i="6"/>
  <c r="H16" i="6"/>
  <c r="H15" i="6"/>
  <c r="H14" i="6"/>
  <c r="H13" i="6"/>
  <c r="H11" i="6"/>
  <c r="H10" i="6"/>
  <c r="H9" i="6"/>
  <c r="H8" i="6"/>
  <c r="H7" i="6"/>
  <c r="H6" i="6"/>
  <c r="H5" i="6"/>
  <c r="H4" i="6"/>
  <c r="E17" i="6"/>
  <c r="E16" i="6"/>
  <c r="E15" i="6"/>
  <c r="E14" i="6"/>
  <c r="E13" i="6"/>
  <c r="E11" i="6"/>
  <c r="E10" i="6"/>
  <c r="E9" i="6"/>
  <c r="E8" i="6"/>
  <c r="E7" i="6"/>
  <c r="E6" i="6"/>
  <c r="E5" i="6"/>
  <c r="E4" i="6"/>
  <c r="M14" i="6"/>
  <c r="M15" i="6"/>
  <c r="M16" i="6"/>
  <c r="M17" i="6"/>
  <c r="M13" i="6"/>
  <c r="J14" i="6"/>
  <c r="J15" i="6"/>
  <c r="J16" i="6"/>
  <c r="J17" i="6"/>
  <c r="J13" i="6"/>
  <c r="G14" i="6"/>
  <c r="G15" i="6"/>
  <c r="G16" i="6"/>
  <c r="G17" i="6"/>
  <c r="G13" i="6"/>
  <c r="D14" i="6"/>
  <c r="D15" i="6"/>
  <c r="D16" i="6"/>
  <c r="D17" i="6"/>
  <c r="D13" i="6"/>
  <c r="M5" i="6"/>
  <c r="M6" i="6"/>
  <c r="M7" i="6"/>
  <c r="M8" i="6"/>
  <c r="M9" i="6"/>
  <c r="M10" i="6"/>
  <c r="M11" i="6"/>
  <c r="M4" i="6"/>
  <c r="J5" i="6"/>
  <c r="J6" i="6"/>
  <c r="J7" i="6"/>
  <c r="J8" i="6"/>
  <c r="J9" i="6"/>
  <c r="J10" i="6"/>
  <c r="J11" i="6"/>
  <c r="J4" i="6"/>
  <c r="G5" i="6"/>
  <c r="G6" i="6"/>
  <c r="G7" i="6"/>
  <c r="G8" i="6"/>
  <c r="G9" i="6"/>
  <c r="G10" i="6"/>
  <c r="G11" i="6"/>
  <c r="G4" i="6"/>
  <c r="D5" i="6"/>
  <c r="D6" i="6"/>
  <c r="D7" i="6"/>
  <c r="D8" i="6"/>
  <c r="D9" i="6"/>
  <c r="D10" i="6"/>
  <c r="D11" i="6"/>
  <c r="D4" i="6"/>
  <c r="C50" i="3"/>
  <c r="C49" i="3"/>
  <c r="C48" i="3"/>
  <c r="C45" i="3"/>
  <c r="C44" i="3"/>
  <c r="C43" i="3"/>
  <c r="C42" i="3"/>
  <c r="C41" i="3"/>
  <c r="C40" i="3"/>
  <c r="C39" i="3"/>
  <c r="C38" i="3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3" i="5"/>
  <c r="N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3" i="5"/>
  <c r="K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3" i="5"/>
  <c r="H3" i="5" s="1"/>
  <c r="O4" i="5"/>
  <c r="O5" i="5"/>
  <c r="O6" i="5"/>
  <c r="O7" i="5"/>
  <c r="O8" i="5"/>
  <c r="O9" i="5"/>
  <c r="O10" i="5"/>
  <c r="O11" i="5"/>
  <c r="O12" i="5"/>
  <c r="O3" i="5"/>
  <c r="D4" i="5"/>
  <c r="D5" i="5"/>
  <c r="D6" i="5"/>
  <c r="D7" i="5"/>
  <c r="D8" i="5"/>
  <c r="D9" i="5"/>
  <c r="D10" i="5"/>
  <c r="D11" i="5"/>
  <c r="D12" i="5"/>
  <c r="C30" i="3"/>
  <c r="C31" i="3"/>
  <c r="C32" i="3"/>
  <c r="C33" i="3"/>
  <c r="C34" i="3"/>
  <c r="C35" i="3"/>
  <c r="C36" i="3"/>
  <c r="C28" i="3"/>
  <c r="C29" i="3"/>
  <c r="C27" i="3"/>
  <c r="D3" i="5"/>
  <c r="D12" i="3"/>
  <c r="E12" i="5" l="1"/>
  <c r="Q12" i="5" s="1"/>
  <c r="P12" i="5"/>
  <c r="E11" i="5"/>
  <c r="Q11" i="5" s="1"/>
  <c r="P11" i="5"/>
  <c r="E10" i="5"/>
  <c r="Q10" i="5" s="1"/>
  <c r="P10" i="5"/>
  <c r="E9" i="5"/>
  <c r="Q9" i="5" s="1"/>
  <c r="P9" i="5"/>
  <c r="E8" i="5"/>
  <c r="Q8" i="5" s="1"/>
  <c r="P8" i="5"/>
  <c r="E7" i="5"/>
  <c r="Q7" i="5" s="1"/>
  <c r="P7" i="5"/>
  <c r="E6" i="5"/>
  <c r="Q6" i="5" s="1"/>
  <c r="P6" i="5"/>
  <c r="E5" i="5"/>
  <c r="Q5" i="5" s="1"/>
  <c r="P5" i="5"/>
  <c r="E4" i="5"/>
  <c r="Q4" i="5" s="1"/>
  <c r="P4" i="5"/>
  <c r="E3" i="5"/>
  <c r="Q3" i="5" s="1"/>
  <c r="P3" i="5"/>
  <c r="E12" i="3"/>
  <c r="F12" i="3"/>
  <c r="G12" i="3"/>
  <c r="E4" i="3"/>
  <c r="F4" i="3"/>
  <c r="G4" i="3"/>
  <c r="D4" i="3"/>
  <c r="D21" i="3" s="1"/>
  <c r="C5" i="3"/>
  <c r="P5" i="2" s="1"/>
  <c r="J14" i="1"/>
  <c r="J13" i="1"/>
  <c r="J4" i="1"/>
  <c r="J5" i="1"/>
  <c r="J6" i="1"/>
  <c r="J7" i="1"/>
  <c r="J8" i="1"/>
  <c r="J9" i="1"/>
  <c r="J10" i="1"/>
  <c r="J11" i="1"/>
  <c r="J12" i="1"/>
  <c r="J3" i="1"/>
  <c r="C4" i="1"/>
  <c r="C5" i="1"/>
  <c r="C6" i="1"/>
  <c r="C7" i="1"/>
  <c r="C8" i="1"/>
  <c r="C9" i="1"/>
  <c r="C10" i="1"/>
  <c r="C11" i="1"/>
  <c r="C12" i="1"/>
  <c r="C13" i="1"/>
  <c r="C14" i="1"/>
  <c r="C3" i="1"/>
  <c r="C22" i="3"/>
  <c r="C6" i="3"/>
  <c r="P6" i="2" s="1"/>
  <c r="C7" i="3"/>
  <c r="P7" i="2" s="1"/>
  <c r="C8" i="3"/>
  <c r="P8" i="2" s="1"/>
  <c r="C9" i="3"/>
  <c r="P9" i="2" s="1"/>
  <c r="C10" i="3"/>
  <c r="P10" i="2" s="1"/>
  <c r="R10" i="2" s="1"/>
  <c r="C13" i="3"/>
  <c r="P13" i="2" s="1"/>
  <c r="C14" i="3"/>
  <c r="P14" i="2" s="1"/>
  <c r="C15" i="3"/>
  <c r="P15" i="2" s="1"/>
  <c r="C16" i="3"/>
  <c r="P16" i="2" s="1"/>
  <c r="R16" i="2" s="1"/>
  <c r="C17" i="3"/>
  <c r="C18" i="3"/>
  <c r="P18" i="2" s="1"/>
  <c r="C19" i="3"/>
  <c r="P17" i="2"/>
  <c r="P19" i="2"/>
  <c r="R19" i="2"/>
  <c r="P22" i="2"/>
  <c r="R22" i="2" s="1"/>
  <c r="G21" i="3"/>
  <c r="E21" i="3"/>
  <c r="F21" i="3"/>
  <c r="M22" i="2"/>
  <c r="O22" i="2" s="1"/>
  <c r="M5" i="2"/>
  <c r="M6" i="2"/>
  <c r="M7" i="2"/>
  <c r="M8" i="2"/>
  <c r="M9" i="2"/>
  <c r="M10" i="2"/>
  <c r="M12" i="2"/>
  <c r="M13" i="2"/>
  <c r="M14" i="2"/>
  <c r="M15" i="2"/>
  <c r="M16" i="2"/>
  <c r="M17" i="2"/>
  <c r="M18" i="2"/>
  <c r="M19" i="2"/>
  <c r="M4" i="2"/>
  <c r="M21" i="2" s="1"/>
  <c r="J22" i="2"/>
  <c r="J5" i="2"/>
  <c r="J6" i="2"/>
  <c r="J7" i="2"/>
  <c r="J8" i="2"/>
  <c r="J9" i="2"/>
  <c r="J10" i="2"/>
  <c r="J12" i="2"/>
  <c r="J13" i="2"/>
  <c r="J14" i="2"/>
  <c r="J15" i="2"/>
  <c r="J16" i="2"/>
  <c r="J17" i="2"/>
  <c r="J18" i="2"/>
  <c r="J19" i="2"/>
  <c r="J4" i="2"/>
  <c r="G22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4" i="2"/>
  <c r="D22" i="2"/>
  <c r="D6" i="2"/>
  <c r="D7" i="2"/>
  <c r="D8" i="2"/>
  <c r="D9" i="2"/>
  <c r="D10" i="2"/>
  <c r="D12" i="2"/>
  <c r="D13" i="2"/>
  <c r="D14" i="2"/>
  <c r="D15" i="2"/>
  <c r="D16" i="2"/>
  <c r="D17" i="2"/>
  <c r="D18" i="2"/>
  <c r="D19" i="2"/>
  <c r="D5" i="2"/>
  <c r="L22" i="2"/>
  <c r="N22" i="2" s="1"/>
  <c r="L19" i="2"/>
  <c r="L18" i="2"/>
  <c r="L17" i="2"/>
  <c r="L16" i="2"/>
  <c r="N16" i="2" s="1"/>
  <c r="L15" i="2"/>
  <c r="N15" i="2" s="1"/>
  <c r="L14" i="2"/>
  <c r="N14" i="2" s="1"/>
  <c r="L13" i="2"/>
  <c r="N13" i="2" s="1"/>
  <c r="L10" i="2"/>
  <c r="L9" i="2"/>
  <c r="N9" i="2" s="1"/>
  <c r="L8" i="2"/>
  <c r="L7" i="2"/>
  <c r="N7" i="2" s="1"/>
  <c r="L6" i="2"/>
  <c r="N6" i="2" s="1"/>
  <c r="L5" i="2"/>
  <c r="N5" i="2" s="1"/>
  <c r="I22" i="2"/>
  <c r="F22" i="2"/>
  <c r="I19" i="2"/>
  <c r="I18" i="2"/>
  <c r="I17" i="2"/>
  <c r="I16" i="2"/>
  <c r="I15" i="2"/>
  <c r="I14" i="2"/>
  <c r="I13" i="2"/>
  <c r="K13" i="2" s="1"/>
  <c r="I10" i="2"/>
  <c r="I9" i="2"/>
  <c r="I8" i="2"/>
  <c r="I7" i="2"/>
  <c r="I6" i="2"/>
  <c r="I5" i="2"/>
  <c r="C22" i="2"/>
  <c r="F19" i="2"/>
  <c r="F18" i="2"/>
  <c r="F17" i="2"/>
  <c r="F16" i="2"/>
  <c r="F15" i="2"/>
  <c r="F14" i="2"/>
  <c r="F13" i="2"/>
  <c r="F10" i="2"/>
  <c r="F9" i="2"/>
  <c r="F8" i="2"/>
  <c r="F7" i="2"/>
  <c r="C19" i="2"/>
  <c r="C18" i="2"/>
  <c r="C17" i="2"/>
  <c r="C16" i="2"/>
  <c r="C15" i="2"/>
  <c r="C14" i="2"/>
  <c r="C13" i="2"/>
  <c r="C10" i="2"/>
  <c r="C9" i="2"/>
  <c r="C8" i="2"/>
  <c r="C7" i="2"/>
  <c r="F6" i="2"/>
  <c r="F5" i="2"/>
  <c r="H5" i="2" s="1"/>
  <c r="C6" i="2"/>
  <c r="C5" i="2"/>
  <c r="R6" i="5" l="1"/>
  <c r="R7" i="5"/>
  <c r="R8" i="5"/>
  <c r="R9" i="5"/>
  <c r="R10" i="5"/>
  <c r="R11" i="5"/>
  <c r="R12" i="5"/>
  <c r="R4" i="5"/>
  <c r="R5" i="5"/>
  <c r="R3" i="5"/>
  <c r="O18" i="2"/>
  <c r="H22" i="2"/>
  <c r="K22" i="2"/>
  <c r="N17" i="2"/>
  <c r="N18" i="2"/>
  <c r="N19" i="2"/>
  <c r="H15" i="2"/>
  <c r="C12" i="3"/>
  <c r="P12" i="2" s="1"/>
  <c r="H8" i="2"/>
  <c r="H10" i="2"/>
  <c r="N8" i="2"/>
  <c r="H9" i="2"/>
  <c r="E7" i="2"/>
  <c r="K10" i="2"/>
  <c r="E8" i="2"/>
  <c r="N10" i="2"/>
  <c r="E9" i="2"/>
  <c r="E13" i="2"/>
  <c r="D4" i="2"/>
  <c r="D21" i="2" s="1"/>
  <c r="C4" i="3"/>
  <c r="K8" i="2"/>
  <c r="E15" i="2"/>
  <c r="E17" i="2"/>
  <c r="H17" i="2"/>
  <c r="H14" i="2"/>
  <c r="K14" i="2"/>
  <c r="E10" i="2"/>
  <c r="K15" i="2"/>
  <c r="I12" i="2"/>
  <c r="K12" i="2" s="1"/>
  <c r="E16" i="2"/>
  <c r="H7" i="2"/>
  <c r="K9" i="2"/>
  <c r="G21" i="2"/>
  <c r="H13" i="2"/>
  <c r="J21" i="2"/>
  <c r="O6" i="2"/>
  <c r="Q6" i="2" s="1"/>
  <c r="R6" i="2" s="1"/>
  <c r="F4" i="2"/>
  <c r="H4" i="2" s="1"/>
  <c r="F12" i="2"/>
  <c r="H12" i="2" s="1"/>
  <c r="K16" i="2"/>
  <c r="C12" i="2"/>
  <c r="E12" i="2" s="1"/>
  <c r="L4" i="2"/>
  <c r="H16" i="2"/>
  <c r="K17" i="2"/>
  <c r="I4" i="2"/>
  <c r="K4" i="2" s="1"/>
  <c r="H19" i="2"/>
  <c r="K18" i="2"/>
  <c r="L12" i="2"/>
  <c r="N12" i="2" s="1"/>
  <c r="E14" i="2"/>
  <c r="E22" i="2"/>
  <c r="K19" i="2"/>
  <c r="E18" i="2"/>
  <c r="K5" i="2"/>
  <c r="H6" i="2"/>
  <c r="K7" i="2"/>
  <c r="E5" i="2"/>
  <c r="E19" i="2"/>
  <c r="K6" i="2"/>
  <c r="Q18" i="2"/>
  <c r="C4" i="2"/>
  <c r="E6" i="2"/>
  <c r="H18" i="2"/>
  <c r="Q22" i="2"/>
  <c r="R17" i="2"/>
  <c r="R9" i="2"/>
  <c r="R18" i="2"/>
  <c r="O13" i="2"/>
  <c r="Q13" i="2" s="1"/>
  <c r="R13" i="2" s="1"/>
  <c r="O15" i="2"/>
  <c r="Q15" i="2" s="1"/>
  <c r="R15" i="2" s="1"/>
  <c r="O19" i="2"/>
  <c r="Q19" i="2" s="1"/>
  <c r="O14" i="2"/>
  <c r="Q14" i="2" s="1"/>
  <c r="R14" i="2" s="1"/>
  <c r="O17" i="2"/>
  <c r="Q17" i="2" s="1"/>
  <c r="O10" i="2"/>
  <c r="Q10" i="2" s="1"/>
  <c r="O9" i="2"/>
  <c r="Q9" i="2" s="1"/>
  <c r="O16" i="2"/>
  <c r="Q16" i="2" s="1"/>
  <c r="O8" i="2"/>
  <c r="Q8" i="2" s="1"/>
  <c r="R8" i="2" s="1"/>
  <c r="O7" i="2"/>
  <c r="Q7" i="2" s="1"/>
  <c r="R7" i="2" s="1"/>
  <c r="O5" i="2"/>
  <c r="Q5" i="2" s="1"/>
  <c r="R5" i="2" s="1"/>
  <c r="C21" i="3" l="1"/>
  <c r="E4" i="2"/>
  <c r="P4" i="2"/>
  <c r="P21" i="2" s="1"/>
  <c r="I21" i="2"/>
  <c r="K21" i="2" s="1"/>
  <c r="L21" i="2"/>
  <c r="N21" i="2" s="1"/>
  <c r="N4" i="2"/>
  <c r="C21" i="2"/>
  <c r="E21" i="2" s="1"/>
  <c r="O4" i="2"/>
  <c r="O12" i="2"/>
  <c r="Q12" i="2" s="1"/>
  <c r="R12" i="2" s="1"/>
  <c r="F21" i="2"/>
  <c r="H21" i="2" s="1"/>
  <c r="Q4" i="2" l="1"/>
  <c r="R4" i="2" s="1"/>
  <c r="O21" i="2"/>
  <c r="Q21" i="2" s="1"/>
  <c r="R21" i="2" s="1"/>
</calcChain>
</file>

<file path=xl/sharedStrings.xml><?xml version="1.0" encoding="utf-8"?>
<sst xmlns="http://schemas.openxmlformats.org/spreadsheetml/2006/main" count="423" uniqueCount="254">
  <si>
    <t>NOTICE</t>
  </si>
  <si>
    <t>Onglets</t>
  </si>
  <si>
    <t>Rôle</t>
  </si>
  <si>
    <t>Interconnexions</t>
  </si>
  <si>
    <t>Fréquence de mise à jour</t>
  </si>
  <si>
    <t>Contenu</t>
  </si>
  <si>
    <t>Note / Commentaires</t>
  </si>
  <si>
    <t>Base de données brutes (BDD brute)</t>
  </si>
  <si>
    <t>C'est le cœur et la source unique de toutes les données brutes de votre École. Toutes les informations mensuelles (financières, pédagogiques, de production, etc.) doivent être saisies ici. Pensez-y comme votre journal de bord détaillé.</t>
  </si>
  <si>
    <t>Alimente directement les onglets TD_FINANCIER, TD_PEDAGOGIE_ELEVES, TD_PRODUCTION_ENTREPRISES, et TD_GOUVERNANCE_COM.</t>
  </si>
  <si>
    <t>Mensuelle. Saisissez les données pour chaque mois.</t>
  </si>
  <si>
    <t>Données financières</t>
  </si>
  <si>
    <t>Revenus détaillés (Subventions, Ventes Production, Taxe Apprentissage, Mécénat, Cotisations, Autres), Charges détaillées (Achats, Personnel, Charges externes, Impôts, Financières, Amortissements, Autres).</t>
  </si>
  <si>
    <t>Suivi de trésorerie</t>
  </si>
  <si>
    <t>Solde de début de mois, encaissements, décaissements, et solde de fin de mois (pouvant être calculé automatiquement).</t>
  </si>
  <si>
    <t>Données pédagogiques</t>
  </si>
  <si>
    <t>Effectifs, admissions, décrochages, taux d'assiduité.</t>
  </si>
  <si>
    <t>Données production</t>
  </si>
  <si>
    <t>Nombre de commandes, heures de production apprenants.</t>
  </si>
  <si>
    <t>Données gouvernance/communication</t>
  </si>
  <si>
    <t>Réunions CA/Comité Pédagogique, bénévoles, événements, publications médias, fonds levés, partenariats institutionnels.</t>
  </si>
  <si>
    <t>Indicateurs annuels (saisie en décembre)</t>
  </si>
  <si>
    <t>Taux de réussite aux examens, taux d'insertion/poursuite d'études, taux de satisfaction élèves, taux de satisfaction clients production, taux de respect des délais de livraison, visites/RDV entreprises.</t>
  </si>
  <si>
    <t>Budget annuel</t>
  </si>
  <si>
    <r>
      <rPr>
        <sz val="12"/>
        <color rgb="FF000000"/>
        <rFont val="Calibri"/>
      </rPr>
      <t xml:space="preserve">Cette feuille définit vos </t>
    </r>
    <r>
      <rPr>
        <b/>
        <sz val="12"/>
        <color rgb="FF000000"/>
        <rFont val="Calibri"/>
      </rPr>
      <t>objectifs et prévisions</t>
    </r>
    <r>
      <rPr>
        <sz val="12"/>
        <color rgb="FF000000"/>
        <rFont val="Calibri"/>
      </rPr>
      <t xml:space="preserve"> pour l'année en cours. Elle sert de référence pour évaluer la performance réelle par rapport aux attentes.</t>
    </r>
  </si>
  <si>
    <t xml:space="preserve"> Alimente toutes les colonnes "Prévu" dans les onglets TD_FINANCIER, TD_PEDAGOGIE_ELEVES, TD_PRODUCTION_ENTREPRISES, et TD_GOUVERNANCE_COM</t>
  </si>
  <si>
    <t xml:space="preserve"> Annuelle (ou trimestrielle si vous ajustez vos prévisions en cours d'année).</t>
  </si>
  <si>
    <t xml:space="preserve"> Votre objectif global pour l'année.</t>
  </si>
  <si>
    <t>Budget T1, T2, T3, T4 (optionnel mais recommandé)</t>
  </si>
  <si>
    <t>Répartition trimestrielle de votre budget annuel, pour un suivi plus fin des objectifs trimestriels.</t>
  </si>
  <si>
    <t>Liste de tous les indicateurs clés suivis dans les tableaux de bord (financiers, pédagogiques, production, gouvernance/com).</t>
  </si>
  <si>
    <t>Tout commentaire pertinent sur la définition du budget.</t>
  </si>
  <si>
    <t>Tableau de bord financier</t>
  </si>
  <si>
    <t>Offrir une synthèse visuelle et chiffrée de la santé financière de l'École, en comparant le réalisé au prévu.</t>
  </si>
  <si>
    <t>Se base sur les données de Base_Donnees_Brutes et Budget_Annuel.</t>
  </si>
  <si>
    <t>Trimestrielle (au minimum), idéalement mensuelle si vous saisissez les données au fur et à mesure.</t>
  </si>
  <si>
    <t>Indicateurs clés financiers</t>
  </si>
  <si>
    <t xml:space="preserve"> Résultat Net, Trésorerie Disponible, Taux d'excédent net, Taux de marge sur ventes de produits.</t>
  </si>
  <si>
    <t xml:space="preserve">Tableau récapitulatif des revenus </t>
  </si>
  <si>
    <t>Détaillés et totaux</t>
  </si>
  <si>
    <t>Tableau récapitulatif des charges</t>
  </si>
  <si>
    <t>Détaillées et totaux</t>
  </si>
  <si>
    <t>Pédagogie</t>
  </si>
  <si>
    <t>Permettre le suivi des performances éducatives et du parcours des apprenants.</t>
  </si>
  <si>
    <t>Trimestrielle</t>
  </si>
  <si>
    <t>Indicateurs comme l'effectif total des élèves, les nouvelles admissions, les décrochages.</t>
  </si>
  <si>
    <t>Indicateurs de qualité pédagogique</t>
  </si>
  <si>
    <t>Taux d'assiduité, taux de réussite aux examens.</t>
  </si>
  <si>
    <t>Indicateurs d'insertion</t>
  </si>
  <si>
    <t>Taux d'insertion professionnelle, taux de poursuite d'études.</t>
  </si>
  <si>
    <t>Taux de satisfaction des élèves.</t>
  </si>
  <si>
    <t xml:space="preserve">Comparaison réalisé vs prévu </t>
  </si>
  <si>
    <t>Par trimestre et annuellement avec calcul des écarts.</t>
  </si>
  <si>
    <t>Indicateurs d'activité de production</t>
  </si>
  <si>
    <t>Nombre de commandes clients, nombre d'heures de production apprenants.</t>
  </si>
  <si>
    <t>Production</t>
  </si>
  <si>
    <t>Monitorer l'activité de production de l'École et l'efficacité des relations avec les entreprises partenaires.</t>
  </si>
  <si>
    <t>Indicateurs de qualité</t>
  </si>
  <si>
    <t>Taux de satisfaction clients production, taux de respect des délais de livraison.</t>
  </si>
  <si>
    <t>Indicateurs de développement partenarial</t>
  </si>
  <si>
    <t>Nombre de nouvelles entreprises partenaires, nombre de visites/RDV entreprises.</t>
  </si>
  <si>
    <t>Gouvernance &amp; communication</t>
  </si>
  <si>
    <t>Suivre la dynamique de la gouvernance interne et les efforts de visibilité et de développement de l'École.</t>
  </si>
  <si>
    <t>Indicateurs de gouvernance</t>
  </si>
  <si>
    <t>Nombre de réunions du CA, nombre de réunions du Comité Pédagogique, nombre de bénévoles actifs, nouveaux partenariats institutionnels.</t>
  </si>
  <si>
    <t>Indicateurs de communication et levée de fonds</t>
  </si>
  <si>
    <t>Nombre d'événements promotionnels, publications médias, montant des fonds levés (hors subventions récurrentes).</t>
  </si>
  <si>
    <t>Conseils Généraux d'Utilisation</t>
  </si>
  <si>
    <r>
      <t>Saisie des données :</t>
    </r>
    <r>
      <rPr>
        <sz val="12"/>
        <color theme="1"/>
        <rFont val="Calibri"/>
        <family val="2"/>
      </rPr>
      <t xml:space="preserve"> Saisissez </t>
    </r>
    <r>
      <rPr>
        <b/>
        <sz val="12"/>
        <color theme="1"/>
        <rFont val="Calibri"/>
        <family val="2"/>
      </rPr>
      <t>uniquement</t>
    </r>
    <r>
      <rPr>
        <sz val="12"/>
        <color theme="1"/>
        <rFont val="Calibri"/>
        <family val="2"/>
      </rPr>
      <t xml:space="preserve"> les données dans la feuille Base_Donnees_Brutes et Budget Annuel. Toutes les autres feuilles se mettront à jour automatiquement grâce aux formules.</t>
    </r>
  </si>
  <si>
    <r>
      <t>Formules :</t>
    </r>
    <r>
      <rPr>
        <sz val="12"/>
        <color theme="1"/>
        <rFont val="Calibri"/>
        <family val="2"/>
      </rPr>
      <t xml:space="preserve"> Évitez de modifier les formules dans les onglets TD_FINANCIER, TD_PEDAGOGIE_ELEVES, TD_PRODUCTION_ENTREPRISES, et TD_GOUVERNANCE_COM pour ne pas casser les liens.</t>
    </r>
  </si>
  <si>
    <r>
      <t>Personnalisation :</t>
    </r>
    <r>
      <rPr>
        <sz val="12"/>
        <color theme="1"/>
        <rFont val="Calibri"/>
        <family val="2"/>
      </rPr>
      <t xml:space="preserve"> Vous pouvez personnaliser l'aspect visuel (couleurs, bordures) de vos tableaux de bord pour améliorer la lisibilité.</t>
    </r>
  </si>
  <si>
    <r>
      <t>Analyse :</t>
    </r>
    <r>
      <rPr>
        <sz val="12"/>
        <color theme="1"/>
        <rFont val="Calibri"/>
        <family val="2"/>
      </rPr>
      <t xml:space="preserve"> Utilisez les colonnes "Écart" et "% Écart" ainsi que la colonne "Observations / Actions Clés" pour identifier rapidement les points forts et les points à améliorer, et pour noter les décisions prises.</t>
    </r>
  </si>
  <si>
    <t>Ce classeur Excel est conçu pour vous offrir une vision complète et synthétique de la performance de votre École de Production à travers différents domaines clés : Finance, Pédagogie, Production, et Gouvernance/Communication.</t>
  </si>
  <si>
    <t>Il est structuré en 6 onglets interconnectés pour faciliter la saisie des données et la consultation des indicateurs.</t>
  </si>
  <si>
    <t>Base de Données Brutes - [Nom de l'École de Production] - Exercice [JJ/MM/AAAA]</t>
  </si>
  <si>
    <t>Mois / Année</t>
  </si>
  <si>
    <t>Date du Rapport</t>
  </si>
  <si>
    <t>Total Revenus</t>
  </si>
  <si>
    <t>Subventions d'exploitation</t>
  </si>
  <si>
    <t>Ventes Production</t>
  </si>
  <si>
    <t>Solde Taxe Apprentissage</t>
  </si>
  <si>
    <t>Mécénat / Dons</t>
  </si>
  <si>
    <t>Cotisations</t>
  </si>
  <si>
    <t>Autres Produits</t>
  </si>
  <si>
    <t>Total Charges</t>
  </si>
  <si>
    <t>Achats de marchandises</t>
  </si>
  <si>
    <t>Frais de personnel</t>
  </si>
  <si>
    <t>Autres achats et charges externes</t>
  </si>
  <si>
    <t>Impôts et taxes</t>
  </si>
  <si>
    <t>Charges financières</t>
  </si>
  <si>
    <t>Dotations aux amortissements et provisions</t>
  </si>
  <si>
    <t>Autres Charges</t>
  </si>
  <si>
    <t>Trésorerie fin de mois</t>
  </si>
  <si>
    <t>Effectif Total Élèves</t>
  </si>
  <si>
    <t>Nb Nouvelles Admissions</t>
  </si>
  <si>
    <t>Nb Decrochages/Ruptures</t>
  </si>
  <si>
    <t>Taux Assiduite Moyen</t>
  </si>
  <si>
    <t>Nb Commandes Clients</t>
  </si>
  <si>
    <t>Nb Heures Production Apprenants</t>
  </si>
  <si>
    <t>Nb Nouvelles Entreprises Partenaires</t>
  </si>
  <si>
    <t>Nb Reunions CA</t>
  </si>
  <si>
    <t>Nb Reunions Comite Pedagogique</t>
  </si>
  <si>
    <t>Nb Benevoles Actifs</t>
  </si>
  <si>
    <t>Nb EvenementsPromotion</t>
  </si>
  <si>
    <t>Nb PublicationsMedias</t>
  </si>
  <si>
    <t>Taux Reussite Examens</t>
  </si>
  <si>
    <t>Taux Insertion Pro à 6 mois</t>
  </si>
  <si>
    <t>Taux Poursuite Etudes à 6 mois</t>
  </si>
  <si>
    <t>Taux Satisfaction Eleves</t>
  </si>
  <si>
    <t>Qualité de production réalisés</t>
  </si>
  <si>
    <t>Coût pédagogique par élève</t>
  </si>
  <si>
    <t>Taux Satisfaction Clients Prod</t>
  </si>
  <si>
    <t>Taux Respect Delais Livraison</t>
  </si>
  <si>
    <t>Nb Visites/RDV Entreprises</t>
  </si>
  <si>
    <t>Mt Fonds Leves Hors TA et Subv Recurrentes</t>
  </si>
  <si>
    <t>Nb Nouveaux Partenariats Institutionnels</t>
  </si>
  <si>
    <t>Budget Annuel - [Nom de l'École de Production] - Exercice [JJ/MM/AAAA]</t>
  </si>
  <si>
    <t>Indicateurs clés</t>
  </si>
  <si>
    <t>Unité</t>
  </si>
  <si>
    <t>Budget T1</t>
  </si>
  <si>
    <t>Budget T2</t>
  </si>
  <si>
    <t>Budget T3</t>
  </si>
  <si>
    <t>Budget T4</t>
  </si>
  <si>
    <t>Notes / Justifications</t>
  </si>
  <si>
    <t>A. BUDGET FINANCIER</t>
  </si>
  <si>
    <t>Total Revenus Cible</t>
  </si>
  <si>
    <t>€</t>
  </si>
  <si>
    <t xml:space="preserve">  Subventions d'exploitation Cible</t>
  </si>
  <si>
    <t xml:space="preserve">  Ventes Production Cible</t>
  </si>
  <si>
    <t xml:space="preserve">  Solde Taxe Apprentissage Cible</t>
  </si>
  <si>
    <t xml:space="preserve">  Mécénat / Dons Cible</t>
  </si>
  <si>
    <t xml:space="preserve">  Cotisations Cible</t>
  </si>
  <si>
    <t xml:space="preserve">  Autres Produits Cible</t>
  </si>
  <si>
    <t>Total Charges Cible</t>
  </si>
  <si>
    <t xml:space="preserve">  Achats de marchandises Cible</t>
  </si>
  <si>
    <t xml:space="preserve">  Frais de personnel Cible</t>
  </si>
  <si>
    <t xml:space="preserve">  Autres achats et charges externes Cible</t>
  </si>
  <si>
    <t xml:space="preserve">  Impôts et taxes Cible</t>
  </si>
  <si>
    <t xml:space="preserve">  Charges financières Cible</t>
  </si>
  <si>
    <t xml:space="preserve">  Dotations aux amortissements et provisions Cible</t>
  </si>
  <si>
    <t xml:space="preserve">  Autres Charges Cible</t>
  </si>
  <si>
    <t>Résultat Net Cible</t>
  </si>
  <si>
    <t>Trésorerie Cible Fin d'Année</t>
  </si>
  <si>
    <t>Taux d'excédent net Cible</t>
  </si>
  <si>
    <t>%</t>
  </si>
  <si>
    <t>Taux de marge sur ventes de produits Cible</t>
  </si>
  <si>
    <t>B. BUDGET PÉDAGOGIE &amp; ÉLÈVES</t>
  </si>
  <si>
    <t>Effectif Total Élèves Cible</t>
  </si>
  <si>
    <t>Nb élèves</t>
  </si>
  <si>
    <t>Nb Nouveaux Admissions Prévues</t>
  </si>
  <si>
    <t>Nb Décrochages Max Prévus</t>
  </si>
  <si>
    <t xml:space="preserve">  Taux d'Assiduité Moyen</t>
  </si>
  <si>
    <t>Taux de Réussite Examens Cible</t>
  </si>
  <si>
    <t>Taux d'Insertion Professionnelle Cible</t>
  </si>
  <si>
    <t>Taux de Poursuite d'Études Cible</t>
  </si>
  <si>
    <t>Taux de Satisfaction Élèves Cible</t>
  </si>
  <si>
    <t>C. BUDGET PRODUCTION &amp; ENTREPRISES</t>
  </si>
  <si>
    <t>Nb Commandes Clients Cible</t>
  </si>
  <si>
    <t>Nb commandes</t>
  </si>
  <si>
    <t>Nb Heures Production Apprenants Cible</t>
  </si>
  <si>
    <t>Heures</t>
  </si>
  <si>
    <t>Taux Satisfaction Clients Production Cible</t>
  </si>
  <si>
    <t>Taux Respect Délais Livraison Cible</t>
  </si>
  <si>
    <t>Marge brute</t>
  </si>
  <si>
    <t>Taux de Conformité des Productions</t>
  </si>
  <si>
    <t>Taux d'Utilisation des Équipements Clés</t>
  </si>
  <si>
    <t>Taux service machines</t>
  </si>
  <si>
    <t>Nb Nouvelles Entreprises Partenaires Cible</t>
  </si>
  <si>
    <t>Nb entreprises</t>
  </si>
  <si>
    <t>Nb Visites/RDV Entreprises Cible</t>
  </si>
  <si>
    <t>Nb visites</t>
  </si>
  <si>
    <t>Taux de Transformation Visites/RDV en Partenariat Effectif</t>
  </si>
  <si>
    <t>Nombre d'Interventions / Témoignages d'Entreprises</t>
  </si>
  <si>
    <t>Taux de Fidélisation des Entreprises Partenaires</t>
  </si>
  <si>
    <t>D. BUDGET GOUVERNANCE &amp; COMMUNICATION</t>
  </si>
  <si>
    <t>Nb Réunions CA Prévues</t>
  </si>
  <si>
    <t>Nb réunions</t>
  </si>
  <si>
    <t>Nb Réunions Comité Pédagogique Prévues</t>
  </si>
  <si>
    <t>Nb Bénévoles Actifs Cible</t>
  </si>
  <si>
    <t>Nb bénévoles</t>
  </si>
  <si>
    <t>Nb Événements Promotion Prévus</t>
  </si>
  <si>
    <t>Nb événements</t>
  </si>
  <si>
    <t>Nb Publications Médias Prévues</t>
  </si>
  <si>
    <t>Nb publications</t>
  </si>
  <si>
    <t>Tableau de bord financier - [Nom de l'École de Production] - Exercice [JJ/MM/AAAA]</t>
  </si>
  <si>
    <t>Indicateurs Clés</t>
  </si>
  <si>
    <t>T1 Réalisé</t>
  </si>
  <si>
    <t>T1 Prévu</t>
  </si>
  <si>
    <t>T1 Écart</t>
  </si>
  <si>
    <t>T2 Réalisé</t>
  </si>
  <si>
    <t>T2 Prévu</t>
  </si>
  <si>
    <t>T2 Écart</t>
  </si>
  <si>
    <t>T3 Réalisé</t>
  </si>
  <si>
    <t>T3 Prévu</t>
  </si>
  <si>
    <t>T3 Écart</t>
  </si>
  <si>
    <t>T4 Réalisé</t>
  </si>
  <si>
    <t>T4 Prévu</t>
  </si>
  <si>
    <t>T4 Écart</t>
  </si>
  <si>
    <t>Annuel Réalisé</t>
  </si>
  <si>
    <t>Annuel Prévu</t>
  </si>
  <si>
    <t>Écart Annuel</t>
  </si>
  <si>
    <t>% Écart Annuel</t>
  </si>
  <si>
    <t>Observations / Actions Clés</t>
  </si>
  <si>
    <t>A. REVENUS</t>
  </si>
  <si>
    <t xml:space="preserve">  Subventions d'exploitation</t>
  </si>
  <si>
    <t xml:space="preserve">  Ventes Production</t>
  </si>
  <si>
    <t xml:space="preserve">  Solde Taxe Apprentissage</t>
  </si>
  <si>
    <t xml:space="preserve">  Mécénat / Dons</t>
  </si>
  <si>
    <t xml:space="preserve">  Cotisations</t>
  </si>
  <si>
    <t xml:space="preserve">  Autres Produits</t>
  </si>
  <si>
    <t>B. CHARGES</t>
  </si>
  <si>
    <t xml:space="preserve">  Achats de marchandises</t>
  </si>
  <si>
    <t xml:space="preserve">  Frais de personnel</t>
  </si>
  <si>
    <t xml:space="preserve">  Autres achats et charges externes</t>
  </si>
  <si>
    <t xml:space="preserve">  Impots et taxes</t>
  </si>
  <si>
    <t xml:space="preserve">  Charges financières</t>
  </si>
  <si>
    <t xml:space="preserve">  Dotations aux amortissements et provisions</t>
  </si>
  <si>
    <t xml:space="preserve">  Autres Charges</t>
  </si>
  <si>
    <t>C. INDICATEURS CLÉS FINANCIERS</t>
  </si>
  <si>
    <t>Résultat Net (Revenus - Charges)</t>
  </si>
  <si>
    <t>Trésorerie Disponible (Fin de Période)</t>
  </si>
  <si>
    <t>Taux d'excédent net</t>
  </si>
  <si>
    <t>Taux de marge sur ventes de produits</t>
  </si>
  <si>
    <t>Tableau de bord pédagogie &amp; élèves - [Nom de l'École de Production] - Exercice [JJ/MM/AAAA]</t>
  </si>
  <si>
    <t xml:space="preserve">  Effectif Total Élèves</t>
  </si>
  <si>
    <t xml:space="preserve">  Nb Nouvelles Admissions</t>
  </si>
  <si>
    <t xml:space="preserve">  Nb Décrochages / Ruptures</t>
  </si>
  <si>
    <t xml:space="preserve">  Taux de Réussite Examens</t>
  </si>
  <si>
    <t xml:space="preserve">  Taux d'Insertion Professionnelle à 6 mois</t>
  </si>
  <si>
    <t xml:space="preserve">  Taux de Poursuite d'Études à 6 mois</t>
  </si>
  <si>
    <t xml:space="preserve">  Taux de Satisfaction Élèves</t>
  </si>
  <si>
    <t>Tableau de bord production &amp; relations entreprises - [Nom de l'École de Production] - Exercice [JJ/MM/AAAA]</t>
  </si>
  <si>
    <t>A. ACTIVITÉ DE PRODUCTION</t>
  </si>
  <si>
    <t xml:space="preserve">  Nb de Commandes Clients (Trimestre)</t>
  </si>
  <si>
    <t xml:space="preserve">  Nb d'Heures de Production Apprenants (Trimestre)</t>
  </si>
  <si>
    <t xml:space="preserve">  Taux de Satisfaction Clients Production (Annuel)</t>
  </si>
  <si>
    <t xml:space="preserve">  Taux de Respect des Délais de Livraison (Annuel)</t>
  </si>
  <si>
    <t>B. DÉVELOPPEMENT PARTENARIAL</t>
  </si>
  <si>
    <t xml:space="preserve">  Nb de Nouvelles Entreprises Partenaires (Trimestre)</t>
  </si>
  <si>
    <t xml:space="preserve">  Nb de Visites/RDV Entreprises (Annuel)</t>
  </si>
  <si>
    <t>Tableau de bord gouvernance &amp; communication - [Nom de l'École de Production] - Exercice [JJ/MM/AAAA]</t>
  </si>
  <si>
    <t>A. GOUVERNANCE</t>
  </si>
  <si>
    <t xml:space="preserve">  Nb de Réunions CA (Trimestre)</t>
  </si>
  <si>
    <t xml:space="preserve">  Nb de Réunions Comité Pédagogique (Trimestre)</t>
  </si>
  <si>
    <t xml:space="preserve">  Nb de Bénévoles Actifs (Fin de Période)</t>
  </si>
  <si>
    <t xml:space="preserve">  Nb Nouveaux Partenariats Institutionnels (Annuel)</t>
  </si>
  <si>
    <t>Nb partenariats</t>
  </si>
  <si>
    <t>B. COMMUNICATION &amp; VISIBILITÉ</t>
  </si>
  <si>
    <t xml:space="preserve">  Nb d'Événements Promotion (Trimestre)</t>
  </si>
  <si>
    <t xml:space="preserve">  Nb de Publications Médias (Trimestre)</t>
  </si>
  <si>
    <t xml:space="preserve">  Montant des Fonds Levés (hors TA &amp; Subv récurrentes) (Annuel)</t>
  </si>
  <si>
    <t>🧾 SYNTHESE</t>
  </si>
  <si>
    <t>A ENLEVER</t>
  </si>
  <si>
    <t>Taux de réception de la production vendue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</si>
</sst>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0C]mmm\-yy;@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b/>
      <sz val="16"/>
      <color rgb="FF333333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D9CCE5"/>
        <bgColor indexed="64"/>
      </patternFill>
    </fill>
    <fill>
      <patternFill patternType="solid">
        <fgColor rgb="FF0F4761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1B4F72"/>
        <bgColor indexed="64"/>
      </patternFill>
    </fill>
    <fill>
      <patternFill patternType="solid">
        <fgColor rgb="FFB5D8C6"/>
        <bgColor indexed="64"/>
      </patternFill>
    </fill>
    <fill>
      <patternFill patternType="solid">
        <fgColor rgb="FFD98F5F"/>
        <bgColor indexed="64"/>
      </patternFill>
    </fill>
    <fill>
      <patternFill patternType="solid">
        <fgColor rgb="FFC6B3D8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DDE3E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2" fontId="6" fillId="0" borderId="0" xfId="0" applyNumberFormat="1" applyFont="1"/>
    <xf numFmtId="0" fontId="7" fillId="0" borderId="0" xfId="0" applyFont="1"/>
    <xf numFmtId="164" fontId="7" fillId="0" borderId="1" xfId="2" applyNumberFormat="1" applyFont="1" applyBorder="1"/>
    <xf numFmtId="164" fontId="7" fillId="2" borderId="1" xfId="2" applyNumberFormat="1" applyFont="1" applyFill="1" applyBorder="1" applyProtection="1">
      <protection locked="0"/>
    </xf>
    <xf numFmtId="0" fontId="7" fillId="2" borderId="1" xfId="2" applyNumberFormat="1" applyFont="1" applyFill="1" applyBorder="1" applyProtection="1">
      <protection locked="0"/>
    </xf>
    <xf numFmtId="10" fontId="7" fillId="2" borderId="1" xfId="2" applyNumberFormat="1" applyFont="1" applyFill="1" applyBorder="1" applyProtection="1">
      <protection locked="0"/>
    </xf>
    <xf numFmtId="2" fontId="2" fillId="0" borderId="1" xfId="0" applyNumberFormat="1" applyFont="1" applyBorder="1"/>
    <xf numFmtId="0" fontId="5" fillId="11" borderId="0" xfId="0" applyFont="1" applyFill="1" applyAlignment="1">
      <alignment horizontal="center"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/>
    <xf numFmtId="9" fontId="2" fillId="0" borderId="3" xfId="1" applyFont="1" applyBorder="1"/>
    <xf numFmtId="2" fontId="2" fillId="0" borderId="3" xfId="1" applyNumberFormat="1" applyFont="1" applyBorder="1"/>
    <xf numFmtId="10" fontId="2" fillId="0" borderId="3" xfId="0" applyNumberFormat="1" applyFont="1" applyBorder="1"/>
    <xf numFmtId="0" fontId="4" fillId="12" borderId="0" xfId="0" applyFont="1" applyFill="1" applyAlignment="1">
      <alignment vertical="center" wrapText="1"/>
    </xf>
    <xf numFmtId="0" fontId="2" fillId="0" borderId="4" xfId="0" applyFont="1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indent="1"/>
    </xf>
    <xf numFmtId="9" fontId="7" fillId="2" borderId="1" xfId="2" applyNumberFormat="1" applyFont="1" applyFill="1" applyBorder="1" applyProtection="1">
      <protection locked="0"/>
    </xf>
    <xf numFmtId="0" fontId="2" fillId="2" borderId="3" xfId="0" applyFont="1" applyFill="1" applyBorder="1" applyAlignment="1">
      <alignment horizontal="left"/>
    </xf>
    <xf numFmtId="9" fontId="2" fillId="0" borderId="3" xfId="0" applyNumberFormat="1" applyFont="1" applyBorder="1" applyAlignment="1">
      <alignment horizontal="left"/>
    </xf>
    <xf numFmtId="2" fontId="2" fillId="0" borderId="9" xfId="0" applyNumberFormat="1" applyFont="1" applyBorder="1"/>
    <xf numFmtId="164" fontId="7" fillId="2" borderId="9" xfId="2" applyNumberFormat="1" applyFont="1" applyFill="1" applyBorder="1" applyProtection="1">
      <protection locked="0"/>
    </xf>
    <xf numFmtId="2" fontId="6" fillId="0" borderId="3" xfId="0" applyNumberFormat="1" applyFont="1" applyBorder="1" applyProtection="1">
      <protection locked="0"/>
    </xf>
    <xf numFmtId="2" fontId="2" fillId="0" borderId="7" xfId="0" applyNumberFormat="1" applyFont="1" applyBorder="1"/>
    <xf numFmtId="9" fontId="2" fillId="0" borderId="7" xfId="1" applyFont="1" applyBorder="1"/>
    <xf numFmtId="2" fontId="6" fillId="0" borderId="7" xfId="0" applyNumberFormat="1" applyFont="1" applyBorder="1" applyProtection="1">
      <protection locked="0"/>
    </xf>
    <xf numFmtId="9" fontId="2" fillId="0" borderId="3" xfId="0" applyNumberFormat="1" applyFont="1" applyBorder="1"/>
    <xf numFmtId="9" fontId="7" fillId="2" borderId="10" xfId="2" applyNumberFormat="1" applyFont="1" applyFill="1" applyBorder="1" applyProtection="1">
      <protection locked="0"/>
    </xf>
    <xf numFmtId="9" fontId="7" fillId="2" borderId="9" xfId="2" applyNumberFormat="1" applyFont="1" applyFill="1" applyBorder="1" applyProtection="1">
      <protection locked="0"/>
    </xf>
    <xf numFmtId="0" fontId="2" fillId="2" borderId="5" xfId="0" applyFont="1" applyFill="1" applyBorder="1" applyAlignment="1">
      <alignment horizontal="left"/>
    </xf>
    <xf numFmtId="0" fontId="2" fillId="0" borderId="7" xfId="0" applyFont="1" applyBorder="1"/>
    <xf numFmtId="0" fontId="2" fillId="2" borderId="3" xfId="0" applyFont="1" applyFill="1" applyBorder="1"/>
    <xf numFmtId="0" fontId="4" fillId="11" borderId="1" xfId="0" applyFont="1" applyFill="1" applyBorder="1" applyAlignment="1">
      <alignment horizontal="center" vertical="center" wrapText="1"/>
    </xf>
    <xf numFmtId="14" fontId="7" fillId="2" borderId="1" xfId="2" applyNumberFormat="1" applyFont="1" applyFill="1" applyBorder="1" applyProtection="1">
      <protection locked="0"/>
    </xf>
    <xf numFmtId="165" fontId="7" fillId="2" borderId="1" xfId="2" applyNumberFormat="1" applyFont="1" applyFill="1" applyBorder="1" applyProtection="1">
      <protection locked="0"/>
    </xf>
    <xf numFmtId="0" fontId="2" fillId="0" borderId="3" xfId="0" applyFont="1" applyBorder="1"/>
    <xf numFmtId="0" fontId="4" fillId="3" borderId="8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4" xfId="0" applyFont="1" applyBorder="1"/>
    <xf numFmtId="0" fontId="7" fillId="0" borderId="3" xfId="0" applyFont="1" applyBorder="1" applyAlignment="1">
      <alignment horizontal="left" vertical="top" wrapText="1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left" vertical="top" wrapText="1"/>
    </xf>
    <xf numFmtId="0" fontId="4" fillId="9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FFCC"/>
      <color rgb="FFC6B3D8"/>
      <color rgb="FFC9D7F2"/>
      <color rgb="FFD98F5F"/>
      <color rgb="FFB5D8C6"/>
      <color rgb="FF1B4F72"/>
      <color rgb="FF0F4761"/>
      <color rgb="FFD5D5D5"/>
      <color rgb="FFFFFF1B"/>
      <color rgb="FFD9C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/>
              <a:t>Répartition des Revenus Annuels : Réalisé vs Prévu [Année]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'💰 Finances'!$A$5:$A$10</c:f>
              <c:strCache>
                <c:ptCount val="6"/>
                <c:pt idx="0">
                  <c:v>  Subventions d'exploitation</c:v>
                </c:pt>
                <c:pt idx="1">
                  <c:v>  Ventes Production</c:v>
                </c:pt>
                <c:pt idx="2">
                  <c:v>  Solde Taxe Apprentissage</c:v>
                </c:pt>
                <c:pt idx="3">
                  <c:v>  Mécénat / Dons</c:v>
                </c:pt>
                <c:pt idx="4">
                  <c:v>  Cotisations</c:v>
                </c:pt>
                <c:pt idx="5">
                  <c:v>  Autres Produits</c:v>
                </c:pt>
              </c:strCache>
            </c:strRef>
          </c:cat>
          <c:val>
            <c:numRef>
              <c:f>'💰 Finances'!$O$5:$O$10</c:f>
              <c:numCache>
                <c:formatCode>0.00</c:formatCode>
                <c:ptCount val="6"/>
                <c:pt idx="0">
                  <c:v>150000</c:v>
                </c:pt>
                <c:pt idx="1">
                  <c:v>10000</c:v>
                </c:pt>
                <c:pt idx="2">
                  <c:v>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E-42E8-8279-FD21C697F6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'💰 Finances'!$A$5:$A$10</c:f>
              <c:strCache>
                <c:ptCount val="6"/>
                <c:pt idx="0">
                  <c:v>  Subventions d'exploitation</c:v>
                </c:pt>
                <c:pt idx="1">
                  <c:v>  Ventes Production</c:v>
                </c:pt>
                <c:pt idx="2">
                  <c:v>  Solde Taxe Apprentissage</c:v>
                </c:pt>
                <c:pt idx="3">
                  <c:v>  Mécénat / Dons</c:v>
                </c:pt>
                <c:pt idx="4">
                  <c:v>  Cotisations</c:v>
                </c:pt>
                <c:pt idx="5">
                  <c:v>  Autres Produits</c:v>
                </c:pt>
              </c:strCache>
            </c:strRef>
          </c:cat>
          <c:val>
            <c:numRef>
              <c:f>'💰 Finances'!$P$5:$P$10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E-42E8-8279-FD21C697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739039"/>
        <c:axId val="1281733279"/>
      </c:barChart>
      <c:catAx>
        <c:axId val="12817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733279"/>
        <c:crosses val="autoZero"/>
        <c:auto val="1"/>
        <c:lblAlgn val="ctr"/>
        <c:lblOffset val="100"/>
        <c:noMultiLvlLbl val="0"/>
      </c:catAx>
      <c:valAx>
        <c:axId val="12817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17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733425</xdr:colOff>
      <xdr:row>15</xdr:row>
      <xdr:rowOff>28575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D8F826B-E11E-4976-88B7-F5C1D5ACE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F518-BD6C-4FC5-B1B4-D2300B88809B}">
  <sheetPr>
    <tabColor rgb="FFC9D7F2"/>
  </sheetPr>
  <dimension ref="A1:F33"/>
  <sheetViews>
    <sheetView showGridLines="0" topLeftCell="A20" workbookViewId="0">
      <selection activeCell="E5" sqref="E5"/>
    </sheetView>
  </sheetViews>
  <sheetFormatPr baseColWidth="10" defaultColWidth="11.42578125" defaultRowHeight="20.25" customHeight="1" x14ac:dyDescent="0.25"/>
  <cols>
    <col min="1" max="1" width="36.28515625" style="1" bestFit="1" customWidth="1"/>
    <col min="2" max="2" width="77.140625" style="1" customWidth="1"/>
    <col min="3" max="3" width="49.28515625" style="1" customWidth="1"/>
    <col min="4" max="4" width="51.5703125" style="1" customWidth="1"/>
    <col min="5" max="5" width="111.42578125" style="1" bestFit="1" customWidth="1"/>
    <col min="6" max="6" width="185.7109375" style="1" bestFit="1" customWidth="1"/>
    <col min="7" max="16384" width="11.42578125" style="1"/>
  </cols>
  <sheetData>
    <row r="1" spans="1:6" s="26" customFormat="1" ht="57" customHeight="1" x14ac:dyDescent="0.25">
      <c r="A1" s="53" t="s">
        <v>0</v>
      </c>
      <c r="B1" s="53"/>
      <c r="C1" s="53"/>
      <c r="D1" s="53"/>
      <c r="E1" s="53"/>
      <c r="F1" s="53"/>
    </row>
    <row r="2" spans="1:6" ht="20.2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</row>
    <row r="3" spans="1:6" ht="20.25" customHeight="1" x14ac:dyDescent="0.25">
      <c r="A3" s="51" t="s">
        <v>7</v>
      </c>
      <c r="B3" s="50" t="s">
        <v>8</v>
      </c>
      <c r="C3" s="50" t="s">
        <v>9</v>
      </c>
      <c r="D3" s="50" t="s">
        <v>10</v>
      </c>
      <c r="E3" s="21" t="s">
        <v>11</v>
      </c>
      <c r="F3" s="21" t="s">
        <v>12</v>
      </c>
    </row>
    <row r="4" spans="1:6" ht="20.25" customHeight="1" x14ac:dyDescent="0.25">
      <c r="A4" s="51"/>
      <c r="B4" s="50"/>
      <c r="C4" s="50"/>
      <c r="D4" s="50"/>
      <c r="E4" s="21" t="s">
        <v>13</v>
      </c>
      <c r="F4" s="21" t="s">
        <v>14</v>
      </c>
    </row>
    <row r="5" spans="1:6" ht="20.25" customHeight="1" x14ac:dyDescent="0.25">
      <c r="A5" s="51"/>
      <c r="B5" s="50"/>
      <c r="C5" s="50"/>
      <c r="D5" s="50"/>
      <c r="E5" s="21" t="s">
        <v>15</v>
      </c>
      <c r="F5" s="21" t="s">
        <v>16</v>
      </c>
    </row>
    <row r="6" spans="1:6" ht="20.25" customHeight="1" x14ac:dyDescent="0.25">
      <c r="A6" s="51"/>
      <c r="B6" s="50"/>
      <c r="C6" s="50"/>
      <c r="D6" s="50"/>
      <c r="E6" s="21" t="s">
        <v>17</v>
      </c>
      <c r="F6" s="21" t="s">
        <v>18</v>
      </c>
    </row>
    <row r="7" spans="1:6" ht="20.25" customHeight="1" x14ac:dyDescent="0.25">
      <c r="A7" s="51"/>
      <c r="B7" s="50"/>
      <c r="C7" s="50"/>
      <c r="D7" s="50"/>
      <c r="E7" s="21" t="s">
        <v>19</v>
      </c>
      <c r="F7" s="21" t="s">
        <v>20</v>
      </c>
    </row>
    <row r="8" spans="1:6" ht="20.25" customHeight="1" x14ac:dyDescent="0.25">
      <c r="A8" s="51"/>
      <c r="B8" s="50"/>
      <c r="C8" s="50"/>
      <c r="D8" s="50"/>
      <c r="E8" s="21" t="s">
        <v>21</v>
      </c>
      <c r="F8" s="21" t="s">
        <v>22</v>
      </c>
    </row>
    <row r="9" spans="1:6" ht="20.25" customHeight="1" x14ac:dyDescent="0.25">
      <c r="A9" s="52" t="s">
        <v>23</v>
      </c>
      <c r="B9" s="50" t="s">
        <v>24</v>
      </c>
      <c r="C9" s="50" t="s">
        <v>25</v>
      </c>
      <c r="D9" s="50" t="s">
        <v>26</v>
      </c>
      <c r="E9" s="21" t="s">
        <v>23</v>
      </c>
      <c r="F9" s="21" t="s">
        <v>27</v>
      </c>
    </row>
    <row r="10" spans="1:6" ht="20.25" customHeight="1" x14ac:dyDescent="0.25">
      <c r="A10" s="52"/>
      <c r="B10" s="50"/>
      <c r="C10" s="50"/>
      <c r="D10" s="50"/>
      <c r="E10" s="21" t="s">
        <v>28</v>
      </c>
      <c r="F10" s="21" t="s">
        <v>29</v>
      </c>
    </row>
    <row r="11" spans="1:6" ht="20.25" customHeight="1" x14ac:dyDescent="0.25">
      <c r="A11" s="52"/>
      <c r="B11" s="50"/>
      <c r="C11" s="50"/>
      <c r="D11" s="50"/>
      <c r="E11" s="21" t="s">
        <v>30</v>
      </c>
      <c r="F11" s="21" t="s">
        <v>31</v>
      </c>
    </row>
    <row r="12" spans="1:6" ht="20.25" customHeight="1" x14ac:dyDescent="0.25">
      <c r="A12" s="58" t="s">
        <v>32</v>
      </c>
      <c r="B12" s="50" t="s">
        <v>33</v>
      </c>
      <c r="C12" s="50" t="s">
        <v>34</v>
      </c>
      <c r="D12" s="50" t="s">
        <v>35</v>
      </c>
      <c r="E12" s="21" t="s">
        <v>36</v>
      </c>
      <c r="F12" s="21" t="s">
        <v>37</v>
      </c>
    </row>
    <row r="13" spans="1:6" ht="20.25" customHeight="1" x14ac:dyDescent="0.25">
      <c r="A13" s="58"/>
      <c r="B13" s="50"/>
      <c r="C13" s="50"/>
      <c r="D13" s="50"/>
      <c r="E13" s="21" t="s">
        <v>38</v>
      </c>
      <c r="F13" s="21" t="s">
        <v>39</v>
      </c>
    </row>
    <row r="14" spans="1:6" ht="20.25" customHeight="1" x14ac:dyDescent="0.25">
      <c r="A14" s="58"/>
      <c r="B14" s="50"/>
      <c r="C14" s="50"/>
      <c r="D14" s="50"/>
      <c r="E14" s="21" t="s">
        <v>40</v>
      </c>
      <c r="F14" s="21" t="s">
        <v>41</v>
      </c>
    </row>
    <row r="15" spans="1:6" ht="20.25" customHeight="1" x14ac:dyDescent="0.25">
      <c r="A15" s="57" t="s">
        <v>42</v>
      </c>
      <c r="B15" s="50" t="s">
        <v>43</v>
      </c>
      <c r="C15" s="50" t="s">
        <v>34</v>
      </c>
      <c r="D15" s="50" t="s">
        <v>44</v>
      </c>
      <c r="E15" s="21" t="s">
        <v>45</v>
      </c>
      <c r="F15" s="21"/>
    </row>
    <row r="16" spans="1:6" ht="20.25" customHeight="1" x14ac:dyDescent="0.25">
      <c r="A16" s="57"/>
      <c r="B16" s="50"/>
      <c r="C16" s="50"/>
      <c r="D16" s="50"/>
      <c r="E16" s="21" t="s">
        <v>46</v>
      </c>
      <c r="F16" s="21" t="s">
        <v>47</v>
      </c>
    </row>
    <row r="17" spans="1:6" ht="20.25" customHeight="1" x14ac:dyDescent="0.25">
      <c r="A17" s="57"/>
      <c r="B17" s="50"/>
      <c r="C17" s="50"/>
      <c r="D17" s="50"/>
      <c r="E17" s="21" t="s">
        <v>48</v>
      </c>
      <c r="F17" s="21" t="s">
        <v>49</v>
      </c>
    </row>
    <row r="18" spans="1:6" ht="20.25" customHeight="1" x14ac:dyDescent="0.25">
      <c r="A18" s="57"/>
      <c r="B18" s="50"/>
      <c r="C18" s="50"/>
      <c r="D18" s="50"/>
      <c r="E18" s="21" t="s">
        <v>50</v>
      </c>
      <c r="F18" s="21"/>
    </row>
    <row r="19" spans="1:6" ht="20.25" customHeight="1" x14ac:dyDescent="0.25">
      <c r="A19" s="57"/>
      <c r="B19" s="50"/>
      <c r="C19" s="50"/>
      <c r="D19" s="50"/>
      <c r="E19" s="22" t="s">
        <v>51</v>
      </c>
      <c r="F19" s="21" t="s">
        <v>52</v>
      </c>
    </row>
    <row r="20" spans="1:6" ht="20.25" customHeight="1" x14ac:dyDescent="0.25">
      <c r="A20" s="57"/>
      <c r="B20" s="50"/>
      <c r="C20" s="50"/>
      <c r="D20" s="55"/>
      <c r="E20" s="22" t="s">
        <v>53</v>
      </c>
      <c r="F20" s="21" t="s">
        <v>54</v>
      </c>
    </row>
    <row r="21" spans="1:6" ht="20.25" customHeight="1" x14ac:dyDescent="0.25">
      <c r="A21" s="56" t="s">
        <v>55</v>
      </c>
      <c r="B21" s="50" t="s">
        <v>56</v>
      </c>
      <c r="C21" s="50" t="s">
        <v>34</v>
      </c>
      <c r="D21" s="55" t="s">
        <v>44</v>
      </c>
      <c r="E21" s="21" t="s">
        <v>57</v>
      </c>
      <c r="F21" s="21" t="s">
        <v>58</v>
      </c>
    </row>
    <row r="22" spans="1:6" ht="20.25" customHeight="1" x14ac:dyDescent="0.25">
      <c r="A22" s="56"/>
      <c r="B22" s="50"/>
      <c r="C22" s="50"/>
      <c r="D22" s="50"/>
      <c r="E22" s="23" t="s">
        <v>59</v>
      </c>
      <c r="F22" s="21" t="s">
        <v>60</v>
      </c>
    </row>
    <row r="23" spans="1:6" ht="20.25" customHeight="1" x14ac:dyDescent="0.25">
      <c r="A23" s="56"/>
      <c r="B23" s="50"/>
      <c r="C23" s="50"/>
      <c r="D23" s="50"/>
      <c r="E23" s="22" t="s">
        <v>51</v>
      </c>
      <c r="F23" s="21" t="s">
        <v>52</v>
      </c>
    </row>
    <row r="24" spans="1:6" ht="20.25" customHeight="1" x14ac:dyDescent="0.25">
      <c r="A24" s="54" t="s">
        <v>61</v>
      </c>
      <c r="B24" s="50" t="s">
        <v>62</v>
      </c>
      <c r="C24" s="50" t="s">
        <v>34</v>
      </c>
      <c r="D24" s="50" t="s">
        <v>44</v>
      </c>
      <c r="E24" s="21" t="s">
        <v>63</v>
      </c>
      <c r="F24" s="21" t="s">
        <v>64</v>
      </c>
    </row>
    <row r="25" spans="1:6" ht="20.25" customHeight="1" x14ac:dyDescent="0.25">
      <c r="A25" s="54"/>
      <c r="B25" s="50"/>
      <c r="C25" s="50"/>
      <c r="D25" s="50"/>
      <c r="E25" s="22" t="s">
        <v>65</v>
      </c>
      <c r="F25" s="21" t="s">
        <v>66</v>
      </c>
    </row>
    <row r="26" spans="1:6" ht="20.25" customHeight="1" x14ac:dyDescent="0.25">
      <c r="A26" s="54"/>
      <c r="B26" s="50"/>
      <c r="C26" s="50"/>
      <c r="D26" s="55"/>
      <c r="E26" s="21" t="s">
        <v>51</v>
      </c>
      <c r="F26" s="24" t="s">
        <v>52</v>
      </c>
    </row>
    <row r="28" spans="1:6" ht="20.25" customHeight="1" x14ac:dyDescent="0.25">
      <c r="A28" s="47" t="s">
        <v>67</v>
      </c>
      <c r="B28" s="48" t="s">
        <v>68</v>
      </c>
      <c r="C28" s="48"/>
      <c r="D28" s="48"/>
      <c r="E28" s="48"/>
      <c r="F28" s="48"/>
    </row>
    <row r="29" spans="1:6" ht="20.25" customHeight="1" x14ac:dyDescent="0.25">
      <c r="A29" s="47"/>
      <c r="B29" s="48" t="s">
        <v>69</v>
      </c>
      <c r="C29" s="48"/>
      <c r="D29" s="48"/>
      <c r="E29" s="48"/>
      <c r="F29" s="48"/>
    </row>
    <row r="30" spans="1:6" ht="20.25" customHeight="1" x14ac:dyDescent="0.25">
      <c r="A30" s="47"/>
      <c r="B30" s="48" t="s">
        <v>70</v>
      </c>
      <c r="C30" s="48"/>
      <c r="D30" s="48"/>
      <c r="E30" s="48"/>
      <c r="F30" s="48"/>
    </row>
    <row r="31" spans="1:6" ht="20.25" customHeight="1" x14ac:dyDescent="0.25">
      <c r="A31" s="47"/>
      <c r="B31" s="48" t="s">
        <v>71</v>
      </c>
      <c r="C31" s="48"/>
      <c r="D31" s="48"/>
      <c r="E31" s="48"/>
      <c r="F31" s="48"/>
    </row>
    <row r="32" spans="1:6" ht="20.25" customHeight="1" x14ac:dyDescent="0.25">
      <c r="A32" s="47"/>
      <c r="B32" s="49" t="s">
        <v>72</v>
      </c>
      <c r="C32" s="49"/>
      <c r="D32" s="49"/>
      <c r="E32" s="49"/>
      <c r="F32" s="49"/>
    </row>
    <row r="33" spans="1:6" ht="20.25" customHeight="1" x14ac:dyDescent="0.25">
      <c r="A33" s="47"/>
      <c r="B33" s="46" t="s">
        <v>73</v>
      </c>
      <c r="C33" s="46"/>
      <c r="D33" s="46"/>
      <c r="E33" s="46"/>
      <c r="F33" s="46"/>
    </row>
  </sheetData>
  <sheetProtection sheet="1" objects="1" scenarios="1"/>
  <mergeCells count="32">
    <mergeCell ref="A1:F1"/>
    <mergeCell ref="A24:A26"/>
    <mergeCell ref="B24:B26"/>
    <mergeCell ref="C24:C26"/>
    <mergeCell ref="D24:D26"/>
    <mergeCell ref="D15:D20"/>
    <mergeCell ref="A21:A23"/>
    <mergeCell ref="B21:B23"/>
    <mergeCell ref="C21:C23"/>
    <mergeCell ref="D21:D23"/>
    <mergeCell ref="A15:A20"/>
    <mergeCell ref="B15:B20"/>
    <mergeCell ref="C15:C20"/>
    <mergeCell ref="A12:A14"/>
    <mergeCell ref="B12:B14"/>
    <mergeCell ref="C12:C14"/>
    <mergeCell ref="B3:B8"/>
    <mergeCell ref="D3:D8"/>
    <mergeCell ref="D9:D11"/>
    <mergeCell ref="D12:D14"/>
    <mergeCell ref="A3:A8"/>
    <mergeCell ref="C3:C8"/>
    <mergeCell ref="A9:A11"/>
    <mergeCell ref="B9:B11"/>
    <mergeCell ref="C9:C11"/>
    <mergeCell ref="B33:F33"/>
    <mergeCell ref="A28:A33"/>
    <mergeCell ref="B28:F28"/>
    <mergeCell ref="B29:F29"/>
    <mergeCell ref="B30:F30"/>
    <mergeCell ref="B31:F31"/>
    <mergeCell ref="B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5D5D5"/>
  </sheetPr>
  <dimension ref="A1:AO14"/>
  <sheetViews>
    <sheetView showGridLines="0" tabSelected="1" workbookViewId="0">
      <pane xSplit="1" ySplit="2" topLeftCell="AH3" activePane="bottomRight" state="frozen"/>
      <selection pane="topRight"/>
      <selection pane="bottomLeft"/>
      <selection pane="bottomRight" activeCell="AH3" sqref="AH3"/>
    </sheetView>
  </sheetViews>
  <sheetFormatPr baseColWidth="10" defaultColWidth="15.28515625" defaultRowHeight="18" customHeight="1" x14ac:dyDescent="0.25"/>
  <cols>
    <col min="1" max="1" width="14.140625" style="6" bestFit="1" customWidth="1"/>
    <col min="2" max="2" width="17.42578125" style="6" bestFit="1" customWidth="1"/>
    <col min="3" max="3" width="14.7109375" style="6" bestFit="1" customWidth="1"/>
    <col min="4" max="4" width="27.85546875" style="6" bestFit="1" customWidth="1"/>
    <col min="5" max="5" width="19.28515625" style="6" bestFit="1" customWidth="1"/>
    <col min="6" max="6" width="26.140625" style="6" bestFit="1" customWidth="1"/>
    <col min="7" max="7" width="16.7109375" style="6" bestFit="1" customWidth="1"/>
    <col min="8" max="8" width="11.7109375" style="6" bestFit="1" customWidth="1"/>
    <col min="9" max="9" width="16.42578125" style="6" bestFit="1" customWidth="1"/>
    <col min="10" max="10" width="14.140625" style="6" bestFit="1" customWidth="1"/>
    <col min="11" max="11" width="24.7109375" style="6" bestFit="1" customWidth="1"/>
    <col min="12" max="12" width="18.85546875" style="6" bestFit="1" customWidth="1"/>
    <col min="13" max="13" width="34.28515625" style="6" bestFit="1" customWidth="1"/>
    <col min="14" max="14" width="15.85546875" style="6" bestFit="1" customWidth="1"/>
    <col min="15" max="15" width="19.85546875" style="6" bestFit="1" customWidth="1"/>
    <col min="16" max="16" width="44.5703125" style="6" bestFit="1" customWidth="1"/>
    <col min="17" max="17" width="15.5703125" style="6" bestFit="1" customWidth="1"/>
    <col min="18" max="18" width="22.42578125" style="6" bestFit="1" customWidth="1"/>
    <col min="19" max="19" width="20.140625" style="6" bestFit="1" customWidth="1"/>
    <col min="20" max="20" width="25.7109375" style="6" bestFit="1" customWidth="1"/>
    <col min="21" max="21" width="27" style="6" bestFit="1" customWidth="1"/>
    <col min="22" max="22" width="22.7109375" style="6" bestFit="1" customWidth="1"/>
    <col min="23" max="23" width="23.5703125" style="6" bestFit="1" customWidth="1"/>
    <col min="24" max="24" width="35.28515625" style="6" bestFit="1" customWidth="1"/>
    <col min="25" max="25" width="37.85546875" style="6" bestFit="1" customWidth="1"/>
    <col min="26" max="26" width="16.7109375" style="6" bestFit="1" customWidth="1"/>
    <col min="27" max="27" width="34.7109375" style="6" bestFit="1" customWidth="1"/>
    <col min="28" max="28" width="20.42578125" style="6" bestFit="1" customWidth="1"/>
    <col min="29" max="29" width="27.28515625" style="6" bestFit="1" customWidth="1"/>
    <col min="30" max="30" width="23.7109375" style="6" bestFit="1" customWidth="1"/>
    <col min="31" max="31" width="23.42578125" style="6" bestFit="1" customWidth="1"/>
    <col min="32" max="32" width="27.85546875" style="6" bestFit="1" customWidth="1"/>
    <col min="33" max="33" width="31.85546875" style="6" bestFit="1" customWidth="1"/>
    <col min="34" max="34" width="24.42578125" style="6" bestFit="1" customWidth="1"/>
    <col min="35" max="35" width="39.5703125" style="6" bestFit="1" customWidth="1"/>
    <col min="36" max="36" width="28.85546875" style="6" bestFit="1" customWidth="1"/>
    <col min="37" max="37" width="30.28515625" style="6" bestFit="1" customWidth="1"/>
    <col min="38" max="38" width="29.7109375" style="6" bestFit="1" customWidth="1"/>
    <col min="39" max="39" width="27.42578125" style="6" bestFit="1" customWidth="1"/>
    <col min="40" max="40" width="45.28515625" style="6" bestFit="1" customWidth="1"/>
    <col min="41" max="41" width="42.42578125" style="6" bestFit="1" customWidth="1"/>
    <col min="42" max="16384" width="15.28515625" style="6"/>
  </cols>
  <sheetData>
    <row r="1" spans="1:41" ht="57" customHeight="1" x14ac:dyDescent="0.25">
      <c r="A1" s="59" t="s">
        <v>74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</row>
    <row r="2" spans="1:41" s="1" customFormat="1" ht="20.25" customHeight="1" x14ac:dyDescent="0.25">
      <c r="A2" s="43" t="s">
        <v>75</v>
      </c>
      <c r="B2" s="43" t="s">
        <v>76</v>
      </c>
      <c r="C2" s="43" t="s">
        <v>77</v>
      </c>
      <c r="D2" s="43" t="s">
        <v>78</v>
      </c>
      <c r="E2" s="43" t="s">
        <v>79</v>
      </c>
      <c r="F2" s="43" t="s">
        <v>80</v>
      </c>
      <c r="G2" s="43" t="s">
        <v>81</v>
      </c>
      <c r="H2" s="43" t="s">
        <v>82</v>
      </c>
      <c r="I2" s="43" t="s">
        <v>83</v>
      </c>
      <c r="J2" s="43" t="s">
        <v>84</v>
      </c>
      <c r="K2" s="43" t="s">
        <v>85</v>
      </c>
      <c r="L2" s="43" t="s">
        <v>86</v>
      </c>
      <c r="M2" s="43" t="s">
        <v>87</v>
      </c>
      <c r="N2" s="43" t="s">
        <v>88</v>
      </c>
      <c r="O2" s="43" t="s">
        <v>89</v>
      </c>
      <c r="P2" s="43" t="s">
        <v>90</v>
      </c>
      <c r="Q2" s="43" t="s">
        <v>91</v>
      </c>
      <c r="R2" s="43" t="s">
        <v>92</v>
      </c>
      <c r="S2" s="43" t="s">
        <v>93</v>
      </c>
      <c r="T2" s="43" t="s">
        <v>94</v>
      </c>
      <c r="U2" s="43" t="s">
        <v>95</v>
      </c>
      <c r="V2" s="43" t="s">
        <v>96</v>
      </c>
      <c r="W2" s="43" t="s">
        <v>97</v>
      </c>
      <c r="X2" s="43" t="s">
        <v>98</v>
      </c>
      <c r="Y2" s="43" t="s">
        <v>99</v>
      </c>
      <c r="Z2" s="43" t="s">
        <v>100</v>
      </c>
      <c r="AA2" s="43" t="s">
        <v>101</v>
      </c>
      <c r="AB2" s="43" t="s">
        <v>102</v>
      </c>
      <c r="AC2" s="43" t="s">
        <v>103</v>
      </c>
      <c r="AD2" s="43" t="s">
        <v>104</v>
      </c>
      <c r="AE2" s="43" t="s">
        <v>105</v>
      </c>
      <c r="AF2" s="43" t="s">
        <v>106</v>
      </c>
      <c r="AG2" s="43" t="s">
        <v>107</v>
      </c>
      <c r="AH2" s="43" t="s">
        <v>108</v>
      </c>
      <c r="AI2" s="43" t="s">
        <v>109</v>
      </c>
      <c r="AJ2" s="43" t="s">
        <v>110</v>
      </c>
      <c r="AK2" s="43" t="s">
        <v>111</v>
      </c>
      <c r="AL2" s="43" t="s">
        <v>112</v>
      </c>
      <c r="AM2" s="43" t="s">
        <v>113</v>
      </c>
      <c r="AN2" s="43" t="s">
        <v>114</v>
      </c>
      <c r="AO2" s="43" t="s">
        <v>115</v>
      </c>
    </row>
    <row r="3" spans="1:41" ht="20.25" customHeight="1" x14ac:dyDescent="0.25">
      <c r="A3" s="45">
        <v>45658</v>
      </c>
      <c r="B3" s="44">
        <v>45688</v>
      </c>
      <c r="C3" s="7">
        <f>SUM(D3:I3)</f>
        <v>162000</v>
      </c>
      <c r="D3" s="8">
        <v>150000</v>
      </c>
      <c r="E3" s="8">
        <v>10000</v>
      </c>
      <c r="F3" s="8">
        <v>2000</v>
      </c>
      <c r="G3" s="8"/>
      <c r="H3" s="8"/>
      <c r="I3" s="8"/>
      <c r="J3" s="7">
        <f>SUM(K3:Q3)</f>
        <v>45000</v>
      </c>
      <c r="K3" s="8">
        <v>5000</v>
      </c>
      <c r="L3" s="8">
        <v>40000</v>
      </c>
      <c r="M3" s="8"/>
      <c r="N3" s="8"/>
      <c r="O3" s="8"/>
      <c r="P3" s="8"/>
      <c r="Q3" s="8"/>
      <c r="R3" s="8"/>
      <c r="S3" s="9"/>
      <c r="T3" s="9"/>
      <c r="U3" s="9"/>
      <c r="V3" s="10"/>
      <c r="W3" s="9"/>
      <c r="X3" s="9" t="s">
        <v>252</v>
      </c>
      <c r="Y3" s="9"/>
      <c r="Z3" s="9"/>
      <c r="AA3" s="9" t="s">
        <v>252</v>
      </c>
      <c r="AB3" s="9"/>
      <c r="AC3" s="9"/>
      <c r="AD3" s="9"/>
      <c r="AE3" s="10"/>
      <c r="AF3" s="10"/>
      <c r="AG3" s="10"/>
      <c r="AH3" s="10"/>
      <c r="AI3" s="10" t="s">
        <v>253</v>
      </c>
      <c r="AJ3" s="10"/>
      <c r="AK3" s="10" t="s">
        <v>252</v>
      </c>
      <c r="AL3" s="10"/>
      <c r="AM3" s="9"/>
      <c r="AN3" s="8"/>
      <c r="AO3" s="9"/>
    </row>
    <row r="4" spans="1:41" ht="20.25" customHeight="1" x14ac:dyDescent="0.25">
      <c r="A4" s="45">
        <v>45689</v>
      </c>
      <c r="B4" s="44">
        <v>45716</v>
      </c>
      <c r="C4" s="7">
        <f t="shared" ref="C4:C14" si="0">SUM(D4:I4)</f>
        <v>0</v>
      </c>
      <c r="D4" s="8"/>
      <c r="E4" s="8"/>
      <c r="F4" s="8"/>
      <c r="G4" s="8"/>
      <c r="H4" s="8"/>
      <c r="I4" s="8"/>
      <c r="J4" s="7">
        <f t="shared" ref="J4:J13" si="1">SUM(K4:Q4)</f>
        <v>0</v>
      </c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10"/>
      <c r="AF4" s="10"/>
      <c r="AG4" s="10"/>
      <c r="AH4" s="10"/>
      <c r="AI4" s="10"/>
      <c r="AJ4" s="10"/>
      <c r="AK4" s="10"/>
      <c r="AL4" s="10"/>
      <c r="AM4" s="9"/>
      <c r="AN4" s="8"/>
      <c r="AO4" s="9"/>
    </row>
    <row r="5" spans="1:41" ht="20.25" customHeight="1" x14ac:dyDescent="0.25">
      <c r="A5" s="45">
        <v>45717</v>
      </c>
      <c r="B5" s="44">
        <v>45747</v>
      </c>
      <c r="C5" s="7">
        <f t="shared" si="0"/>
        <v>0</v>
      </c>
      <c r="D5" s="8"/>
      <c r="E5" s="8"/>
      <c r="F5" s="8"/>
      <c r="G5" s="8"/>
      <c r="H5" s="8"/>
      <c r="I5" s="8"/>
      <c r="J5" s="7">
        <f t="shared" si="1"/>
        <v>0</v>
      </c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10"/>
      <c r="AF5" s="10"/>
      <c r="AG5" s="10"/>
      <c r="AH5" s="10"/>
      <c r="AI5" s="10"/>
      <c r="AJ5" s="10"/>
      <c r="AK5" s="10"/>
      <c r="AL5" s="10"/>
      <c r="AM5" s="9"/>
      <c r="AN5" s="8"/>
      <c r="AO5" s="9"/>
    </row>
    <row r="6" spans="1:41" ht="20.25" customHeight="1" x14ac:dyDescent="0.25">
      <c r="A6" s="45">
        <v>45748</v>
      </c>
      <c r="B6" s="44">
        <v>45777</v>
      </c>
      <c r="C6" s="7">
        <f t="shared" si="0"/>
        <v>0</v>
      </c>
      <c r="D6" s="8"/>
      <c r="E6" s="8"/>
      <c r="F6" s="8"/>
      <c r="G6" s="8"/>
      <c r="H6" s="8"/>
      <c r="I6" s="8"/>
      <c r="J6" s="7">
        <f t="shared" si="1"/>
        <v>0</v>
      </c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10"/>
      <c r="W6" s="9"/>
      <c r="X6" s="9"/>
      <c r="Y6" s="9"/>
      <c r="Z6" s="9"/>
      <c r="AA6" s="9"/>
      <c r="AB6" s="9"/>
      <c r="AC6" s="9"/>
      <c r="AD6" s="9"/>
      <c r="AE6" s="10"/>
      <c r="AF6" s="10"/>
      <c r="AG6" s="10"/>
      <c r="AH6" s="10"/>
      <c r="AI6" s="10"/>
      <c r="AJ6" s="10"/>
      <c r="AK6" s="10"/>
      <c r="AL6" s="10"/>
      <c r="AM6" s="9"/>
      <c r="AN6" s="8"/>
      <c r="AO6" s="9"/>
    </row>
    <row r="7" spans="1:41" ht="20.25" customHeight="1" x14ac:dyDescent="0.25">
      <c r="A7" s="45">
        <v>45778</v>
      </c>
      <c r="B7" s="44">
        <v>45808</v>
      </c>
      <c r="C7" s="7">
        <f t="shared" si="0"/>
        <v>0</v>
      </c>
      <c r="D7" s="8"/>
      <c r="E7" s="8"/>
      <c r="F7" s="8"/>
      <c r="G7" s="8"/>
      <c r="H7" s="8"/>
      <c r="I7" s="8"/>
      <c r="J7" s="7">
        <f t="shared" si="1"/>
        <v>0</v>
      </c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10"/>
      <c r="W7" s="9"/>
      <c r="X7" s="9"/>
      <c r="Y7" s="9"/>
      <c r="Z7" s="9"/>
      <c r="AA7" s="9"/>
      <c r="AB7" s="9"/>
      <c r="AC7" s="9"/>
      <c r="AD7" s="9"/>
      <c r="AE7" s="10"/>
      <c r="AF7" s="10"/>
      <c r="AG7" s="10"/>
      <c r="AH7" s="10"/>
      <c r="AI7" s="10"/>
      <c r="AJ7" s="10"/>
      <c r="AK7" s="10"/>
      <c r="AL7" s="10"/>
      <c r="AM7" s="9"/>
      <c r="AN7" s="8"/>
      <c r="AO7" s="9"/>
    </row>
    <row r="8" spans="1:41" ht="20.25" customHeight="1" x14ac:dyDescent="0.25">
      <c r="A8" s="45">
        <v>45809</v>
      </c>
      <c r="B8" s="44">
        <v>45838</v>
      </c>
      <c r="C8" s="7">
        <f t="shared" si="0"/>
        <v>0</v>
      </c>
      <c r="D8" s="8"/>
      <c r="E8" s="8"/>
      <c r="F8" s="8"/>
      <c r="G8" s="8"/>
      <c r="H8" s="8"/>
      <c r="I8" s="8"/>
      <c r="J8" s="7">
        <f t="shared" si="1"/>
        <v>0</v>
      </c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10"/>
      <c r="W8" s="9"/>
      <c r="X8" s="9"/>
      <c r="Y8" s="9"/>
      <c r="Z8" s="9"/>
      <c r="AA8" s="9"/>
      <c r="AB8" s="9"/>
      <c r="AC8" s="9"/>
      <c r="AD8" s="9"/>
      <c r="AE8" s="10"/>
      <c r="AF8" s="10"/>
      <c r="AG8" s="10"/>
      <c r="AH8" s="10"/>
      <c r="AI8" s="10"/>
      <c r="AJ8" s="10"/>
      <c r="AK8" s="10"/>
      <c r="AL8" s="10"/>
      <c r="AM8" s="9"/>
      <c r="AN8" s="8"/>
      <c r="AO8" s="9"/>
    </row>
    <row r="9" spans="1:41" ht="20.25" customHeight="1" x14ac:dyDescent="0.25">
      <c r="A9" s="45">
        <v>45839</v>
      </c>
      <c r="B9" s="44">
        <v>45869</v>
      </c>
      <c r="C9" s="7">
        <f t="shared" si="0"/>
        <v>0</v>
      </c>
      <c r="D9" s="8"/>
      <c r="E9" s="8"/>
      <c r="F9" s="8"/>
      <c r="G9" s="8"/>
      <c r="H9" s="8"/>
      <c r="I9" s="8"/>
      <c r="J9" s="7">
        <f t="shared" si="1"/>
        <v>0</v>
      </c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10"/>
      <c r="W9" s="9"/>
      <c r="X9" s="9"/>
      <c r="Y9" s="9"/>
      <c r="Z9" s="9"/>
      <c r="AA9" s="9"/>
      <c r="AB9" s="9"/>
      <c r="AC9" s="9"/>
      <c r="AD9" s="9"/>
      <c r="AE9" s="10"/>
      <c r="AF9" s="10"/>
      <c r="AG9" s="10"/>
      <c r="AH9" s="10"/>
      <c r="AI9" s="10"/>
      <c r="AJ9" s="10"/>
      <c r="AK9" s="10"/>
      <c r="AL9" s="10"/>
      <c r="AM9" s="9"/>
      <c r="AN9" s="8"/>
      <c r="AO9" s="9"/>
    </row>
    <row r="10" spans="1:41" ht="20.25" customHeight="1" x14ac:dyDescent="0.25">
      <c r="A10" s="45">
        <v>45870</v>
      </c>
      <c r="B10" s="44">
        <v>45900</v>
      </c>
      <c r="C10" s="7">
        <f t="shared" si="0"/>
        <v>0</v>
      </c>
      <c r="D10" s="8"/>
      <c r="E10" s="8"/>
      <c r="F10" s="8"/>
      <c r="G10" s="8"/>
      <c r="H10" s="8"/>
      <c r="I10" s="8"/>
      <c r="J10" s="7">
        <f t="shared" si="1"/>
        <v>0</v>
      </c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10"/>
      <c r="W10" s="9"/>
      <c r="X10" s="9"/>
      <c r="Y10" s="9"/>
      <c r="Z10" s="9"/>
      <c r="AA10" s="9"/>
      <c r="AB10" s="9"/>
      <c r="AC10" s="9"/>
      <c r="AD10" s="9"/>
      <c r="AE10" s="10"/>
      <c r="AF10" s="10"/>
      <c r="AG10" s="10"/>
      <c r="AH10" s="10"/>
      <c r="AI10" s="10"/>
      <c r="AJ10" s="10"/>
      <c r="AK10" s="10"/>
      <c r="AL10" s="10"/>
      <c r="AM10" s="9"/>
      <c r="AN10" s="8"/>
      <c r="AO10" s="9"/>
    </row>
    <row r="11" spans="1:41" ht="20.25" customHeight="1" x14ac:dyDescent="0.25">
      <c r="A11" s="45">
        <v>45901</v>
      </c>
      <c r="B11" s="44">
        <v>45930</v>
      </c>
      <c r="C11" s="7">
        <f t="shared" si="0"/>
        <v>0</v>
      </c>
      <c r="D11" s="8"/>
      <c r="E11" s="8"/>
      <c r="F11" s="8"/>
      <c r="G11" s="8"/>
      <c r="H11" s="8"/>
      <c r="I11" s="8"/>
      <c r="J11" s="7">
        <f t="shared" si="1"/>
        <v>0</v>
      </c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10"/>
      <c r="W11" s="9"/>
      <c r="X11" s="9"/>
      <c r="Y11" s="9"/>
      <c r="Z11" s="9"/>
      <c r="AA11" s="9"/>
      <c r="AB11" s="9"/>
      <c r="AC11" s="9"/>
      <c r="AD11" s="9"/>
      <c r="AE11" s="10"/>
      <c r="AF11" s="10"/>
      <c r="AG11" s="10"/>
      <c r="AH11" s="10"/>
      <c r="AI11" s="10"/>
      <c r="AJ11" s="10"/>
      <c r="AK11" s="10"/>
      <c r="AL11" s="10"/>
      <c r="AM11" s="9"/>
      <c r="AN11" s="8"/>
      <c r="AO11" s="9"/>
    </row>
    <row r="12" spans="1:41" ht="20.25" customHeight="1" x14ac:dyDescent="0.25">
      <c r="A12" s="45">
        <v>45931</v>
      </c>
      <c r="B12" s="44">
        <v>45961</v>
      </c>
      <c r="C12" s="7">
        <f t="shared" si="0"/>
        <v>0</v>
      </c>
      <c r="D12" s="8"/>
      <c r="E12" s="8"/>
      <c r="F12" s="8"/>
      <c r="G12" s="8"/>
      <c r="H12" s="8"/>
      <c r="I12" s="8"/>
      <c r="J12" s="7">
        <f t="shared" si="1"/>
        <v>0</v>
      </c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10"/>
      <c r="W12" s="9"/>
      <c r="X12" s="9"/>
      <c r="Y12" s="9"/>
      <c r="Z12" s="9"/>
      <c r="AA12" s="9"/>
      <c r="AB12" s="9"/>
      <c r="AC12" s="9"/>
      <c r="AD12" s="9"/>
      <c r="AE12" s="10"/>
      <c r="AF12" s="10"/>
      <c r="AG12" s="10"/>
      <c r="AH12" s="10"/>
      <c r="AI12" s="10"/>
      <c r="AJ12" s="10"/>
      <c r="AK12" s="10"/>
      <c r="AL12" s="10"/>
      <c r="AM12" s="9"/>
      <c r="AN12" s="8"/>
      <c r="AO12" s="9"/>
    </row>
    <row r="13" spans="1:41" ht="20.25" customHeight="1" x14ac:dyDescent="0.25">
      <c r="A13" s="45">
        <v>45962</v>
      </c>
      <c r="B13" s="44">
        <v>45991</v>
      </c>
      <c r="C13" s="7">
        <f t="shared" si="0"/>
        <v>0</v>
      </c>
      <c r="D13" s="8"/>
      <c r="E13" s="8"/>
      <c r="F13" s="8"/>
      <c r="G13" s="8"/>
      <c r="H13" s="8"/>
      <c r="I13" s="8"/>
      <c r="J13" s="7">
        <f t="shared" si="1"/>
        <v>0</v>
      </c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10"/>
      <c r="W13" s="9"/>
      <c r="X13" s="9"/>
      <c r="Y13" s="9"/>
      <c r="Z13" s="9"/>
      <c r="AA13" s="9"/>
      <c r="AB13" s="9"/>
      <c r="AC13" s="9"/>
      <c r="AD13" s="9"/>
      <c r="AE13" s="10"/>
      <c r="AF13" s="10"/>
      <c r="AG13" s="10"/>
      <c r="AH13" s="10"/>
      <c r="AI13" s="10"/>
      <c r="AJ13" s="10"/>
      <c r="AK13" s="10"/>
      <c r="AL13" s="10"/>
      <c r="AM13" s="9"/>
      <c r="AN13" s="8"/>
      <c r="AO13" s="9"/>
    </row>
    <row r="14" spans="1:41" ht="20.25" customHeight="1" x14ac:dyDescent="0.25">
      <c r="A14" s="45">
        <v>45992</v>
      </c>
      <c r="B14" s="44">
        <v>46022</v>
      </c>
      <c r="C14" s="7">
        <f t="shared" si="0"/>
        <v>0</v>
      </c>
      <c r="D14" s="8"/>
      <c r="E14" s="8"/>
      <c r="F14" s="8"/>
      <c r="G14" s="8"/>
      <c r="H14" s="8"/>
      <c r="I14" s="8"/>
      <c r="J14" s="7">
        <f>SUM(K14:Q14)</f>
        <v>0</v>
      </c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10"/>
      <c r="W14" s="9"/>
      <c r="X14" s="9"/>
      <c r="Y14" s="9"/>
      <c r="Z14" s="9"/>
      <c r="AA14" s="9"/>
      <c r="AB14" s="9"/>
      <c r="AC14" s="9"/>
      <c r="AD14" s="9"/>
      <c r="AE14" s="10"/>
      <c r="AF14" s="10"/>
      <c r="AG14" s="10"/>
      <c r="AH14" s="10"/>
      <c r="AI14" s="10"/>
      <c r="AJ14" s="10"/>
      <c r="AK14" s="10"/>
      <c r="AL14" s="10"/>
      <c r="AM14" s="9"/>
      <c r="AN14" s="8"/>
      <c r="AO14" s="9"/>
    </row>
  </sheetData>
  <mergeCells count="1">
    <mergeCell ref="A1:A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C7C3-31BE-4653-B790-944A7BBCF5B2}">
  <sheetPr>
    <tabColor rgb="FF0F4761"/>
  </sheetPr>
  <dimension ref="A1:H56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H48" sqref="H48"/>
    </sheetView>
  </sheetViews>
  <sheetFormatPr baseColWidth="10" defaultColWidth="11.42578125" defaultRowHeight="18" customHeight="1" x14ac:dyDescent="0.25"/>
  <cols>
    <col min="1" max="1" width="49.140625" style="1" bestFit="1" customWidth="1"/>
    <col min="2" max="2" width="15.42578125" style="1" bestFit="1" customWidth="1"/>
    <col min="3" max="3" width="20.42578125" style="1" customWidth="1"/>
    <col min="4" max="7" width="15.42578125" style="1" customWidth="1"/>
    <col min="8" max="8" width="55.5703125" style="1" customWidth="1"/>
    <col min="9" max="16384" width="11.42578125" style="1"/>
  </cols>
  <sheetData>
    <row r="1" spans="1:8" s="26" customFormat="1" ht="57" customHeight="1" x14ac:dyDescent="0.25">
      <c r="A1" s="60" t="s">
        <v>116</v>
      </c>
      <c r="B1" s="60"/>
      <c r="C1" s="60"/>
      <c r="D1" s="60"/>
      <c r="E1" s="60"/>
      <c r="F1" s="60"/>
      <c r="G1" s="60"/>
      <c r="H1" s="60"/>
    </row>
    <row r="2" spans="1:8" ht="20.25" customHeight="1" x14ac:dyDescent="0.25">
      <c r="A2" s="12" t="s">
        <v>117</v>
      </c>
      <c r="B2" s="12" t="s">
        <v>118</v>
      </c>
      <c r="C2" s="12" t="s">
        <v>23</v>
      </c>
      <c r="D2" s="12" t="s">
        <v>119</v>
      </c>
      <c r="E2" s="12" t="s">
        <v>120</v>
      </c>
      <c r="F2" s="12" t="s">
        <v>121</v>
      </c>
      <c r="G2" s="12" t="s">
        <v>122</v>
      </c>
      <c r="H2" s="12" t="s">
        <v>123</v>
      </c>
    </row>
    <row r="3" spans="1:8" ht="20.25" customHeight="1" x14ac:dyDescent="0.25">
      <c r="A3" s="19" t="s">
        <v>124</v>
      </c>
    </row>
    <row r="4" spans="1:8" ht="20.25" customHeight="1" x14ac:dyDescent="0.25">
      <c r="A4" s="1" t="s">
        <v>125</v>
      </c>
      <c r="B4" s="1" t="s">
        <v>126</v>
      </c>
      <c r="C4" s="11">
        <f>D4+E4+F4+G4</f>
        <v>0</v>
      </c>
      <c r="D4" s="11">
        <f>D5+D6+D7+D8+D9+D10</f>
        <v>0</v>
      </c>
      <c r="E4" s="11">
        <f t="shared" ref="E4:G4" si="0">E5+E6+E7+E8+E9+E10</f>
        <v>0</v>
      </c>
      <c r="F4" s="11">
        <f t="shared" si="0"/>
        <v>0</v>
      </c>
      <c r="G4" s="31">
        <f t="shared" si="0"/>
        <v>0</v>
      </c>
      <c r="H4" s="13"/>
    </row>
    <row r="5" spans="1:8" ht="20.25" customHeight="1" x14ac:dyDescent="0.25">
      <c r="A5" s="1" t="s">
        <v>127</v>
      </c>
      <c r="B5" s="1" t="s">
        <v>126</v>
      </c>
      <c r="C5" s="11">
        <f t="shared" ref="C5:C19" si="1">D5+E5+F5+G5</f>
        <v>0</v>
      </c>
      <c r="D5" s="8">
        <v>0</v>
      </c>
      <c r="E5" s="8">
        <v>0</v>
      </c>
      <c r="F5" s="8">
        <v>0</v>
      </c>
      <c r="G5" s="32">
        <v>0</v>
      </c>
      <c r="H5" s="13"/>
    </row>
    <row r="6" spans="1:8" ht="20.25" customHeight="1" x14ac:dyDescent="0.25">
      <c r="A6" s="1" t="s">
        <v>128</v>
      </c>
      <c r="B6" s="1" t="s">
        <v>126</v>
      </c>
      <c r="C6" s="11">
        <f t="shared" si="1"/>
        <v>0</v>
      </c>
      <c r="D6" s="8">
        <v>0</v>
      </c>
      <c r="E6" s="8">
        <v>0</v>
      </c>
      <c r="F6" s="8">
        <v>0</v>
      </c>
      <c r="G6" s="32">
        <v>0</v>
      </c>
      <c r="H6" s="13"/>
    </row>
    <row r="7" spans="1:8" ht="20.25" customHeight="1" x14ac:dyDescent="0.25">
      <c r="A7" s="1" t="s">
        <v>129</v>
      </c>
      <c r="B7" s="1" t="s">
        <v>126</v>
      </c>
      <c r="C7" s="11">
        <f t="shared" si="1"/>
        <v>0</v>
      </c>
      <c r="D7" s="8">
        <v>0</v>
      </c>
      <c r="E7" s="8">
        <v>0</v>
      </c>
      <c r="F7" s="8">
        <v>0</v>
      </c>
      <c r="G7" s="32">
        <v>0</v>
      </c>
      <c r="H7" s="13"/>
    </row>
    <row r="8" spans="1:8" ht="20.25" customHeight="1" x14ac:dyDescent="0.25">
      <c r="A8" s="1" t="s">
        <v>130</v>
      </c>
      <c r="B8" s="1" t="s">
        <v>126</v>
      </c>
      <c r="C8" s="11">
        <f t="shared" si="1"/>
        <v>0</v>
      </c>
      <c r="D8" s="8">
        <v>0</v>
      </c>
      <c r="E8" s="8">
        <v>0</v>
      </c>
      <c r="F8" s="8">
        <v>0</v>
      </c>
      <c r="G8" s="32">
        <v>0</v>
      </c>
      <c r="H8" s="13"/>
    </row>
    <row r="9" spans="1:8" ht="20.25" customHeight="1" x14ac:dyDescent="0.25">
      <c r="A9" s="1" t="s">
        <v>131</v>
      </c>
      <c r="B9" s="1" t="s">
        <v>126</v>
      </c>
      <c r="C9" s="11">
        <f t="shared" si="1"/>
        <v>0</v>
      </c>
      <c r="D9" s="8">
        <v>0</v>
      </c>
      <c r="E9" s="8">
        <v>0</v>
      </c>
      <c r="F9" s="8">
        <v>0</v>
      </c>
      <c r="G9" s="32">
        <v>0</v>
      </c>
      <c r="H9" s="13"/>
    </row>
    <row r="10" spans="1:8" ht="20.25" customHeight="1" x14ac:dyDescent="0.25">
      <c r="A10" s="1" t="s">
        <v>132</v>
      </c>
      <c r="B10" s="1" t="s">
        <v>126</v>
      </c>
      <c r="C10" s="11">
        <f t="shared" si="1"/>
        <v>0</v>
      </c>
      <c r="D10" s="8">
        <v>0</v>
      </c>
      <c r="E10" s="8">
        <v>0</v>
      </c>
      <c r="F10" s="8">
        <v>0</v>
      </c>
      <c r="G10" s="32">
        <v>0</v>
      </c>
      <c r="H10" s="13"/>
    </row>
    <row r="11" spans="1:8" ht="20.25" customHeight="1" x14ac:dyDescent="0.25">
      <c r="C11" s="3"/>
      <c r="D11" s="5"/>
      <c r="E11" s="5"/>
      <c r="F11" s="5"/>
      <c r="G11" s="5"/>
    </row>
    <row r="12" spans="1:8" ht="20.25" customHeight="1" x14ac:dyDescent="0.25">
      <c r="A12" s="1" t="s">
        <v>133</v>
      </c>
      <c r="B12" s="1" t="s">
        <v>126</v>
      </c>
      <c r="C12" s="11">
        <f>D12+E12+F12+G12</f>
        <v>0</v>
      </c>
      <c r="D12" s="11">
        <f>D13+D14+D15+D16+D17+D18+D19</f>
        <v>0</v>
      </c>
      <c r="E12" s="11">
        <f t="shared" ref="E12:G12" si="2">E13+E14+E15+E16+E17+E18+E19</f>
        <v>0</v>
      </c>
      <c r="F12" s="11">
        <f t="shared" si="2"/>
        <v>0</v>
      </c>
      <c r="G12" s="31">
        <f t="shared" si="2"/>
        <v>0</v>
      </c>
      <c r="H12" s="13"/>
    </row>
    <row r="13" spans="1:8" ht="20.25" customHeight="1" x14ac:dyDescent="0.25">
      <c r="A13" s="1" t="s">
        <v>134</v>
      </c>
      <c r="B13" s="1" t="s">
        <v>126</v>
      </c>
      <c r="C13" s="11">
        <f t="shared" si="1"/>
        <v>0</v>
      </c>
      <c r="D13" s="8">
        <v>0</v>
      </c>
      <c r="E13" s="8">
        <v>0</v>
      </c>
      <c r="F13" s="8">
        <v>0</v>
      </c>
      <c r="G13" s="32">
        <v>0</v>
      </c>
      <c r="H13" s="13"/>
    </row>
    <row r="14" spans="1:8" ht="20.25" customHeight="1" x14ac:dyDescent="0.25">
      <c r="A14" s="1" t="s">
        <v>135</v>
      </c>
      <c r="B14" s="1" t="s">
        <v>126</v>
      </c>
      <c r="C14" s="11">
        <f t="shared" si="1"/>
        <v>0</v>
      </c>
      <c r="D14" s="8">
        <v>0</v>
      </c>
      <c r="E14" s="8">
        <v>0</v>
      </c>
      <c r="F14" s="8">
        <v>0</v>
      </c>
      <c r="G14" s="32">
        <v>0</v>
      </c>
      <c r="H14" s="13"/>
    </row>
    <row r="15" spans="1:8" ht="20.25" customHeight="1" x14ac:dyDescent="0.25">
      <c r="A15" s="1" t="s">
        <v>136</v>
      </c>
      <c r="B15" s="1" t="s">
        <v>126</v>
      </c>
      <c r="C15" s="11">
        <f t="shared" si="1"/>
        <v>0</v>
      </c>
      <c r="D15" s="8">
        <v>0</v>
      </c>
      <c r="E15" s="8">
        <v>0</v>
      </c>
      <c r="F15" s="8">
        <v>0</v>
      </c>
      <c r="G15" s="32">
        <v>0</v>
      </c>
      <c r="H15" s="13"/>
    </row>
    <row r="16" spans="1:8" ht="20.25" customHeight="1" x14ac:dyDescent="0.25">
      <c r="A16" s="1" t="s">
        <v>137</v>
      </c>
      <c r="B16" s="1" t="s">
        <v>126</v>
      </c>
      <c r="C16" s="11">
        <f t="shared" si="1"/>
        <v>0</v>
      </c>
      <c r="D16" s="8">
        <v>0</v>
      </c>
      <c r="E16" s="8">
        <v>0</v>
      </c>
      <c r="F16" s="8">
        <v>0</v>
      </c>
      <c r="G16" s="32">
        <v>0</v>
      </c>
      <c r="H16" s="13"/>
    </row>
    <row r="17" spans="1:8" ht="20.25" customHeight="1" x14ac:dyDescent="0.25">
      <c r="A17" s="1" t="s">
        <v>138</v>
      </c>
      <c r="B17" s="1" t="s">
        <v>126</v>
      </c>
      <c r="C17" s="11">
        <f t="shared" si="1"/>
        <v>0</v>
      </c>
      <c r="D17" s="8">
        <v>0</v>
      </c>
      <c r="E17" s="8">
        <v>0</v>
      </c>
      <c r="F17" s="8">
        <v>0</v>
      </c>
      <c r="G17" s="32">
        <v>0</v>
      </c>
      <c r="H17" s="13"/>
    </row>
    <row r="18" spans="1:8" ht="20.25" customHeight="1" x14ac:dyDescent="0.25">
      <c r="A18" s="1" t="s">
        <v>139</v>
      </c>
      <c r="B18" s="1" t="s">
        <v>126</v>
      </c>
      <c r="C18" s="11">
        <f t="shared" si="1"/>
        <v>0</v>
      </c>
      <c r="D18" s="8">
        <v>0</v>
      </c>
      <c r="E18" s="8">
        <v>0</v>
      </c>
      <c r="F18" s="8">
        <v>0</v>
      </c>
      <c r="G18" s="32">
        <v>0</v>
      </c>
      <c r="H18" s="13"/>
    </row>
    <row r="19" spans="1:8" ht="20.25" customHeight="1" x14ac:dyDescent="0.25">
      <c r="A19" s="1" t="s">
        <v>140</v>
      </c>
      <c r="B19" s="1" t="s">
        <v>126</v>
      </c>
      <c r="C19" s="11">
        <f t="shared" si="1"/>
        <v>0</v>
      </c>
      <c r="D19" s="8">
        <v>0</v>
      </c>
      <c r="E19" s="8">
        <v>0</v>
      </c>
      <c r="F19" s="8">
        <v>0</v>
      </c>
      <c r="G19" s="32">
        <v>0</v>
      </c>
      <c r="H19" s="13"/>
    </row>
    <row r="20" spans="1:8" ht="20.25" customHeight="1" x14ac:dyDescent="0.25">
      <c r="C20" s="3"/>
      <c r="D20" s="3"/>
      <c r="E20" s="3"/>
      <c r="F20" s="3"/>
      <c r="G20" s="3"/>
    </row>
    <row r="21" spans="1:8" ht="20.25" customHeight="1" x14ac:dyDescent="0.25">
      <c r="A21" s="1" t="s">
        <v>141</v>
      </c>
      <c r="B21" s="1" t="s">
        <v>126</v>
      </c>
      <c r="C21" s="15">
        <f>C4-C12</f>
        <v>0</v>
      </c>
      <c r="D21" s="34">
        <f>D4-D12</f>
        <v>0</v>
      </c>
      <c r="E21" s="15">
        <f t="shared" ref="E21:F21" si="3">E4-E12</f>
        <v>0</v>
      </c>
      <c r="F21" s="15">
        <f t="shared" si="3"/>
        <v>0</v>
      </c>
      <c r="G21" s="15">
        <f>G4-G12</f>
        <v>0</v>
      </c>
      <c r="H21" s="13"/>
    </row>
    <row r="22" spans="1:8" ht="20.25" customHeight="1" x14ac:dyDescent="0.25">
      <c r="A22" s="1" t="s">
        <v>142</v>
      </c>
      <c r="B22" s="1" t="s">
        <v>126</v>
      </c>
      <c r="C22" s="15">
        <f>G22</f>
        <v>0</v>
      </c>
      <c r="D22" s="36">
        <v>0</v>
      </c>
      <c r="E22" s="33">
        <v>0</v>
      </c>
      <c r="F22" s="33">
        <v>0</v>
      </c>
      <c r="G22" s="33">
        <v>0</v>
      </c>
      <c r="H22" s="13"/>
    </row>
    <row r="23" spans="1:8" ht="20.25" customHeight="1" x14ac:dyDescent="0.25">
      <c r="A23" s="1" t="s">
        <v>143</v>
      </c>
      <c r="B23" s="1" t="s">
        <v>144</v>
      </c>
      <c r="C23" s="16">
        <v>0</v>
      </c>
      <c r="D23" s="35">
        <v>0</v>
      </c>
      <c r="E23" s="16">
        <v>0</v>
      </c>
      <c r="F23" s="16">
        <v>0</v>
      </c>
      <c r="G23" s="16">
        <v>0</v>
      </c>
      <c r="H23" s="13"/>
    </row>
    <row r="24" spans="1:8" ht="20.25" customHeight="1" x14ac:dyDescent="0.25">
      <c r="A24" s="1" t="s">
        <v>145</v>
      </c>
      <c r="B24" s="1" t="s">
        <v>144</v>
      </c>
      <c r="C24" s="16">
        <v>0</v>
      </c>
      <c r="D24" s="35">
        <v>0</v>
      </c>
      <c r="E24" s="16">
        <v>0</v>
      </c>
      <c r="F24" s="16">
        <v>0</v>
      </c>
      <c r="G24" s="16">
        <v>0</v>
      </c>
      <c r="H24" s="13"/>
    </row>
    <row r="25" spans="1:8" ht="20.25" customHeight="1" x14ac:dyDescent="0.25"/>
    <row r="26" spans="1:8" ht="20.25" customHeight="1" x14ac:dyDescent="0.25">
      <c r="A26" s="19" t="s">
        <v>146</v>
      </c>
    </row>
    <row r="27" spans="1:8" ht="20.25" customHeight="1" x14ac:dyDescent="0.25">
      <c r="A27" s="1" t="s">
        <v>147</v>
      </c>
      <c r="B27" s="1" t="s">
        <v>148</v>
      </c>
      <c r="C27" s="13">
        <f>D27+E27+F27+G27</f>
        <v>0</v>
      </c>
      <c r="D27" s="8">
        <v>0</v>
      </c>
      <c r="E27" s="8">
        <v>0</v>
      </c>
      <c r="F27" s="8">
        <v>0</v>
      </c>
      <c r="G27" s="8">
        <v>0</v>
      </c>
      <c r="H27" s="13"/>
    </row>
    <row r="28" spans="1:8" ht="20.25" customHeight="1" x14ac:dyDescent="0.25">
      <c r="A28" s="1" t="s">
        <v>149</v>
      </c>
      <c r="B28" s="1" t="s">
        <v>148</v>
      </c>
      <c r="C28" s="13">
        <f t="shared" ref="C28:C36" si="4">D28+E28+F28+G28</f>
        <v>0</v>
      </c>
      <c r="D28" s="8">
        <v>0</v>
      </c>
      <c r="E28" s="8">
        <v>0</v>
      </c>
      <c r="F28" s="8">
        <v>0</v>
      </c>
      <c r="G28" s="8">
        <v>0</v>
      </c>
      <c r="H28" s="13"/>
    </row>
    <row r="29" spans="1:8" ht="20.25" customHeight="1" x14ac:dyDescent="0.25">
      <c r="A29" s="1" t="s">
        <v>150</v>
      </c>
      <c r="B29" s="1" t="s">
        <v>148</v>
      </c>
      <c r="C29" s="13">
        <f t="shared" si="4"/>
        <v>0</v>
      </c>
      <c r="D29" s="8">
        <v>0</v>
      </c>
      <c r="E29" s="8">
        <v>0</v>
      </c>
      <c r="F29" s="8">
        <v>0</v>
      </c>
      <c r="G29" s="8">
        <v>0</v>
      </c>
      <c r="H29" s="13"/>
    </row>
    <row r="30" spans="1:8" ht="20.25" customHeight="1" x14ac:dyDescent="0.25">
      <c r="A30" s="1" t="s">
        <v>151</v>
      </c>
      <c r="B30" s="4" t="s">
        <v>144</v>
      </c>
      <c r="C30" s="37">
        <f t="shared" si="4"/>
        <v>0</v>
      </c>
      <c r="D30" s="38">
        <v>0</v>
      </c>
      <c r="E30" s="28">
        <v>0</v>
      </c>
      <c r="F30" s="28">
        <v>0</v>
      </c>
      <c r="G30" s="39">
        <v>0</v>
      </c>
      <c r="H30" s="13"/>
    </row>
    <row r="31" spans="1:8" ht="20.25" customHeight="1" x14ac:dyDescent="0.25">
      <c r="A31" s="1" t="s">
        <v>152</v>
      </c>
      <c r="B31" s="1" t="s">
        <v>144</v>
      </c>
      <c r="C31" s="37">
        <f t="shared" si="4"/>
        <v>0</v>
      </c>
      <c r="D31" s="38">
        <v>0</v>
      </c>
      <c r="E31" s="28">
        <v>0</v>
      </c>
      <c r="F31" s="28">
        <v>0</v>
      </c>
      <c r="G31" s="39">
        <v>0</v>
      </c>
      <c r="H31" s="13"/>
    </row>
    <row r="32" spans="1:8" ht="20.25" customHeight="1" x14ac:dyDescent="0.25">
      <c r="A32" s="1" t="s">
        <v>153</v>
      </c>
      <c r="B32" s="1" t="s">
        <v>144</v>
      </c>
      <c r="C32" s="37">
        <f t="shared" si="4"/>
        <v>0</v>
      </c>
      <c r="D32" s="38">
        <v>0</v>
      </c>
      <c r="E32" s="28">
        <v>0</v>
      </c>
      <c r="F32" s="28">
        <v>0</v>
      </c>
      <c r="G32" s="39">
        <v>0</v>
      </c>
      <c r="H32" s="13"/>
    </row>
    <row r="33" spans="1:8" ht="20.25" customHeight="1" x14ac:dyDescent="0.25">
      <c r="A33" s="1" t="s">
        <v>154</v>
      </c>
      <c r="B33" s="1" t="s">
        <v>144</v>
      </c>
      <c r="C33" s="37">
        <f t="shared" si="4"/>
        <v>0</v>
      </c>
      <c r="D33" s="38">
        <v>0</v>
      </c>
      <c r="E33" s="28">
        <v>0</v>
      </c>
      <c r="F33" s="28">
        <v>0</v>
      </c>
      <c r="G33" s="39">
        <v>0</v>
      </c>
      <c r="H33" s="13"/>
    </row>
    <row r="34" spans="1:8" ht="20.25" customHeight="1" x14ac:dyDescent="0.25">
      <c r="A34" s="1" t="s">
        <v>155</v>
      </c>
      <c r="B34" s="1" t="s">
        <v>144</v>
      </c>
      <c r="C34" s="37">
        <f t="shared" si="4"/>
        <v>0</v>
      </c>
      <c r="D34" s="38">
        <v>0</v>
      </c>
      <c r="E34" s="28">
        <v>0</v>
      </c>
      <c r="F34" s="28">
        <v>0</v>
      </c>
      <c r="G34" s="39">
        <v>0</v>
      </c>
      <c r="H34" s="13"/>
    </row>
    <row r="35" spans="1:8" ht="20.25" customHeight="1" x14ac:dyDescent="0.25">
      <c r="A35" s="27" t="s">
        <v>109</v>
      </c>
      <c r="B35" s="1" t="s">
        <v>144</v>
      </c>
      <c r="C35" s="37">
        <f t="shared" si="4"/>
        <v>0</v>
      </c>
      <c r="D35" s="38">
        <v>0</v>
      </c>
      <c r="E35" s="28">
        <v>0</v>
      </c>
      <c r="F35" s="28">
        <v>0</v>
      </c>
      <c r="G35" s="39">
        <v>0</v>
      </c>
      <c r="H35" s="13"/>
    </row>
    <row r="36" spans="1:8" ht="20.25" customHeight="1" x14ac:dyDescent="0.25">
      <c r="A36" s="27" t="s">
        <v>110</v>
      </c>
      <c r="B36" s="1" t="s">
        <v>126</v>
      </c>
      <c r="C36" s="37">
        <f t="shared" si="4"/>
        <v>0</v>
      </c>
      <c r="D36" s="38">
        <v>0</v>
      </c>
      <c r="E36" s="28">
        <v>0</v>
      </c>
      <c r="F36" s="28">
        <v>0</v>
      </c>
      <c r="G36" s="39">
        <v>0</v>
      </c>
      <c r="H36" s="13"/>
    </row>
    <row r="37" spans="1:8" ht="20.25" customHeight="1" x14ac:dyDescent="0.25">
      <c r="A37" s="19" t="s">
        <v>156</v>
      </c>
    </row>
    <row r="38" spans="1:8" ht="20.25" customHeight="1" x14ac:dyDescent="0.25">
      <c r="A38" s="1" t="s">
        <v>157</v>
      </c>
      <c r="B38" s="1" t="s">
        <v>158</v>
      </c>
      <c r="C38" s="13">
        <f>D38+E38+F38+G38</f>
        <v>0</v>
      </c>
      <c r="D38" s="8">
        <v>0</v>
      </c>
      <c r="E38" s="8">
        <v>0</v>
      </c>
      <c r="F38" s="8">
        <v>0</v>
      </c>
      <c r="G38" s="8">
        <v>0</v>
      </c>
      <c r="H38" s="13"/>
    </row>
    <row r="39" spans="1:8" ht="20.25" customHeight="1" x14ac:dyDescent="0.25">
      <c r="A39" s="1" t="s">
        <v>159</v>
      </c>
      <c r="B39" s="1" t="s">
        <v>160</v>
      </c>
      <c r="C39" s="13">
        <f>D39+E39+F39+G39</f>
        <v>0</v>
      </c>
      <c r="D39" s="8">
        <v>0</v>
      </c>
      <c r="E39" s="8">
        <v>0</v>
      </c>
      <c r="F39" s="8">
        <v>0</v>
      </c>
      <c r="G39" s="8">
        <v>0</v>
      </c>
      <c r="H39" s="13"/>
    </row>
    <row r="40" spans="1:8" ht="20.25" customHeight="1" x14ac:dyDescent="0.25">
      <c r="A40" s="1" t="s">
        <v>161</v>
      </c>
      <c r="B40" s="1" t="s">
        <v>144</v>
      </c>
      <c r="C40" s="37">
        <f t="shared" ref="C40:C45" si="5">D40+E40+F40+G40</f>
        <v>0</v>
      </c>
      <c r="D40" s="38">
        <v>0</v>
      </c>
      <c r="E40" s="28">
        <v>0</v>
      </c>
      <c r="F40" s="28">
        <v>0</v>
      </c>
      <c r="G40" s="39">
        <v>0</v>
      </c>
      <c r="H40" s="13"/>
    </row>
    <row r="41" spans="1:8" ht="20.25" customHeight="1" x14ac:dyDescent="0.25">
      <c r="A41" s="1" t="s">
        <v>162</v>
      </c>
      <c r="B41" s="1" t="s">
        <v>144</v>
      </c>
      <c r="C41" s="37">
        <f t="shared" si="5"/>
        <v>0</v>
      </c>
      <c r="D41" s="38">
        <v>0</v>
      </c>
      <c r="E41" s="28">
        <v>0</v>
      </c>
      <c r="F41" s="28">
        <v>0</v>
      </c>
      <c r="G41" s="39">
        <v>0</v>
      </c>
      <c r="H41" s="13"/>
    </row>
    <row r="42" spans="1:8" ht="20.25" customHeight="1" x14ac:dyDescent="0.25">
      <c r="A42" s="6" t="s">
        <v>163</v>
      </c>
      <c r="B42" s="1" t="s">
        <v>144</v>
      </c>
      <c r="C42" s="37">
        <f t="shared" si="5"/>
        <v>0</v>
      </c>
      <c r="D42" s="38">
        <v>0</v>
      </c>
      <c r="E42" s="28">
        <v>0</v>
      </c>
      <c r="F42" s="28">
        <v>0</v>
      </c>
      <c r="G42" s="39">
        <v>0</v>
      </c>
      <c r="H42" s="13"/>
    </row>
    <row r="43" spans="1:8" ht="20.25" customHeight="1" x14ac:dyDescent="0.25">
      <c r="A43" s="6" t="s">
        <v>164</v>
      </c>
      <c r="B43" s="1" t="s">
        <v>144</v>
      </c>
      <c r="C43" s="37">
        <f t="shared" si="5"/>
        <v>0</v>
      </c>
      <c r="D43" s="38">
        <v>0</v>
      </c>
      <c r="E43" s="28">
        <v>0</v>
      </c>
      <c r="F43" s="28">
        <v>0</v>
      </c>
      <c r="G43" s="39">
        <v>0</v>
      </c>
      <c r="H43" s="13"/>
    </row>
    <row r="44" spans="1:8" ht="20.25" customHeight="1" x14ac:dyDescent="0.25">
      <c r="A44" s="6" t="s">
        <v>165</v>
      </c>
      <c r="B44" s="1" t="s">
        <v>144</v>
      </c>
      <c r="C44" s="37">
        <f t="shared" si="5"/>
        <v>0</v>
      </c>
      <c r="D44" s="38">
        <v>0</v>
      </c>
      <c r="E44" s="28">
        <v>0</v>
      </c>
      <c r="F44" s="28">
        <v>0</v>
      </c>
      <c r="G44" s="39">
        <v>0</v>
      </c>
      <c r="H44" s="13"/>
    </row>
    <row r="45" spans="1:8" ht="20.25" customHeight="1" x14ac:dyDescent="0.25">
      <c r="A45" s="6" t="s">
        <v>166</v>
      </c>
      <c r="B45" s="1" t="s">
        <v>144</v>
      </c>
      <c r="C45" s="37">
        <f t="shared" si="5"/>
        <v>0</v>
      </c>
      <c r="D45" s="38">
        <v>0</v>
      </c>
      <c r="E45" s="28">
        <v>0</v>
      </c>
      <c r="F45" s="28">
        <v>0</v>
      </c>
      <c r="G45" s="39">
        <v>0</v>
      </c>
      <c r="H45" s="13"/>
    </row>
    <row r="46" spans="1:8" ht="20.25" customHeight="1" x14ac:dyDescent="0.25">
      <c r="A46" s="1" t="s">
        <v>167</v>
      </c>
      <c r="B46" s="1" t="s">
        <v>168</v>
      </c>
      <c r="C46" s="13">
        <v>0</v>
      </c>
      <c r="D46" s="8">
        <v>0</v>
      </c>
      <c r="E46" s="8">
        <v>0</v>
      </c>
      <c r="F46" s="8">
        <v>0</v>
      </c>
      <c r="G46" s="8">
        <v>0</v>
      </c>
      <c r="H46" s="13"/>
    </row>
    <row r="47" spans="1:8" ht="20.25" customHeight="1" x14ac:dyDescent="0.25">
      <c r="A47" s="1" t="s">
        <v>169</v>
      </c>
      <c r="B47" s="1" t="s">
        <v>170</v>
      </c>
      <c r="C47" s="13">
        <v>0</v>
      </c>
      <c r="D47" s="8">
        <v>0</v>
      </c>
      <c r="E47" s="8">
        <v>0</v>
      </c>
      <c r="F47" s="8">
        <v>0</v>
      </c>
      <c r="G47" s="8">
        <v>0</v>
      </c>
      <c r="H47" s="13"/>
    </row>
    <row r="48" spans="1:8" ht="20.25" customHeight="1" x14ac:dyDescent="0.25">
      <c r="A48" t="s">
        <v>171</v>
      </c>
      <c r="B48" s="1" t="s">
        <v>144</v>
      </c>
      <c r="C48" s="37">
        <f t="shared" ref="C48:C50" si="6">D48+E48+F48+G48</f>
        <v>0</v>
      </c>
      <c r="D48" s="38">
        <v>0</v>
      </c>
      <c r="E48" s="28">
        <v>0</v>
      </c>
      <c r="F48" s="28">
        <v>0</v>
      </c>
      <c r="G48" s="39">
        <v>0</v>
      </c>
      <c r="H48" s="13"/>
    </row>
    <row r="49" spans="1:8" ht="20.25" customHeight="1" x14ac:dyDescent="0.25">
      <c r="A49" t="s">
        <v>172</v>
      </c>
      <c r="B49" s="1" t="s">
        <v>144</v>
      </c>
      <c r="C49" s="37">
        <f t="shared" si="6"/>
        <v>0</v>
      </c>
      <c r="D49" s="38">
        <v>0</v>
      </c>
      <c r="E49" s="28">
        <v>0</v>
      </c>
      <c r="F49" s="28">
        <v>0</v>
      </c>
      <c r="G49" s="39">
        <v>0</v>
      </c>
      <c r="H49" s="13"/>
    </row>
    <row r="50" spans="1:8" ht="20.25" customHeight="1" x14ac:dyDescent="0.25">
      <c r="A50" t="s">
        <v>173</v>
      </c>
      <c r="B50" s="1" t="s">
        <v>144</v>
      </c>
      <c r="C50" s="37">
        <f t="shared" si="6"/>
        <v>0</v>
      </c>
      <c r="D50" s="38">
        <v>0</v>
      </c>
      <c r="E50" s="28">
        <v>0</v>
      </c>
      <c r="F50" s="28">
        <v>0</v>
      </c>
      <c r="G50" s="39">
        <v>0</v>
      </c>
      <c r="H50" s="13"/>
    </row>
    <row r="51" spans="1:8" ht="20.25" customHeight="1" x14ac:dyDescent="0.25">
      <c r="A51" s="19" t="s">
        <v>174</v>
      </c>
    </row>
    <row r="52" spans="1:8" ht="20.25" customHeight="1" x14ac:dyDescent="0.25">
      <c r="A52" s="1" t="s">
        <v>175</v>
      </c>
      <c r="B52" s="1" t="s">
        <v>176</v>
      </c>
      <c r="C52" s="13">
        <v>0</v>
      </c>
      <c r="D52" s="8">
        <v>0</v>
      </c>
      <c r="E52" s="8">
        <v>0</v>
      </c>
      <c r="F52" s="8">
        <v>0</v>
      </c>
      <c r="G52" s="8">
        <v>0</v>
      </c>
      <c r="H52" s="13"/>
    </row>
    <row r="53" spans="1:8" ht="20.25" customHeight="1" x14ac:dyDescent="0.25">
      <c r="A53" s="1" t="s">
        <v>177</v>
      </c>
      <c r="B53" s="1" t="s">
        <v>176</v>
      </c>
      <c r="C53" s="13">
        <v>0</v>
      </c>
      <c r="D53" s="8">
        <v>0</v>
      </c>
      <c r="E53" s="8">
        <v>0</v>
      </c>
      <c r="F53" s="8">
        <v>0</v>
      </c>
      <c r="G53" s="8">
        <v>0</v>
      </c>
      <c r="H53" s="13"/>
    </row>
    <row r="54" spans="1:8" ht="20.25" customHeight="1" x14ac:dyDescent="0.25">
      <c r="A54" s="1" t="s">
        <v>178</v>
      </c>
      <c r="B54" s="1" t="s">
        <v>179</v>
      </c>
      <c r="C54" s="13">
        <v>0</v>
      </c>
      <c r="D54" s="8">
        <v>0</v>
      </c>
      <c r="E54" s="8">
        <v>0</v>
      </c>
      <c r="F54" s="8">
        <v>0</v>
      </c>
      <c r="G54" s="8">
        <v>0</v>
      </c>
      <c r="H54" s="13"/>
    </row>
    <row r="55" spans="1:8" ht="20.25" customHeight="1" x14ac:dyDescent="0.25">
      <c r="A55" s="1" t="s">
        <v>180</v>
      </c>
      <c r="B55" s="1" t="s">
        <v>181</v>
      </c>
      <c r="C55" s="13">
        <v>0</v>
      </c>
      <c r="D55" s="8">
        <v>0</v>
      </c>
      <c r="E55" s="8">
        <v>0</v>
      </c>
      <c r="F55" s="8">
        <v>0</v>
      </c>
      <c r="G55" s="8">
        <v>0</v>
      </c>
      <c r="H55" s="13"/>
    </row>
    <row r="56" spans="1:8" ht="20.25" customHeight="1" x14ac:dyDescent="0.25">
      <c r="A56" s="1" t="s">
        <v>182</v>
      </c>
      <c r="B56" s="1" t="s">
        <v>183</v>
      </c>
      <c r="C56" s="13">
        <v>0</v>
      </c>
      <c r="D56" s="8">
        <v>0</v>
      </c>
      <c r="E56" s="8">
        <v>0</v>
      </c>
      <c r="F56" s="8">
        <v>0</v>
      </c>
      <c r="G56" s="8">
        <v>0</v>
      </c>
      <c r="H56" s="13"/>
    </row>
  </sheetData>
  <sheetProtection sheet="1" objects="1" scenarios="1"/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B4F72"/>
  </sheetPr>
  <dimension ref="A1:S41"/>
  <sheetViews>
    <sheetView showGridLines="0" workbookViewId="0">
      <pane xSplit="1" ySplit="2" topLeftCell="E3" activePane="bottomRight" state="frozen"/>
      <selection pane="topRight"/>
      <selection pane="bottomLeft"/>
      <selection pane="bottomRight" activeCell="I4" sqref="I4"/>
    </sheetView>
  </sheetViews>
  <sheetFormatPr baseColWidth="10" defaultColWidth="11.42578125" defaultRowHeight="18" customHeight="1" x14ac:dyDescent="0.25"/>
  <cols>
    <col min="1" max="1" width="44" style="1" bestFit="1" customWidth="1"/>
    <col min="2" max="2" width="8.5703125" style="1" customWidth="1"/>
    <col min="3" max="3" width="15.85546875" style="1" customWidth="1"/>
    <col min="4" max="5" width="11.7109375" style="1" customWidth="1"/>
    <col min="6" max="6" width="14.5703125" style="1" customWidth="1"/>
    <col min="7" max="8" width="11.7109375" style="1" customWidth="1"/>
    <col min="9" max="9" width="14.7109375" style="1" customWidth="1"/>
    <col min="10" max="11" width="11.7109375" style="1" customWidth="1"/>
    <col min="12" max="12" width="15.7109375" style="1" customWidth="1"/>
    <col min="13" max="14" width="11.7109375" style="1" customWidth="1"/>
    <col min="15" max="15" width="20.7109375" style="1" customWidth="1"/>
    <col min="16" max="16" width="19" style="1" customWidth="1"/>
    <col min="17" max="17" width="17.28515625" style="1" customWidth="1"/>
    <col min="18" max="18" width="21.42578125" style="1" customWidth="1"/>
    <col min="19" max="19" width="33" style="1" customWidth="1"/>
    <col min="20" max="16384" width="11.42578125" style="1"/>
  </cols>
  <sheetData>
    <row r="1" spans="1:19" ht="57" customHeight="1" x14ac:dyDescent="0.25">
      <c r="A1" s="61" t="s">
        <v>184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19" ht="18" customHeight="1" x14ac:dyDescent="0.25">
      <c r="A2" s="12" t="s">
        <v>185</v>
      </c>
      <c r="B2" s="12" t="s">
        <v>118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190</v>
      </c>
      <c r="H2" s="12" t="s">
        <v>191</v>
      </c>
      <c r="I2" s="12" t="s">
        <v>192</v>
      </c>
      <c r="J2" s="12" t="s">
        <v>193</v>
      </c>
      <c r="K2" s="12" t="s">
        <v>194</v>
      </c>
      <c r="L2" s="12" t="s">
        <v>195</v>
      </c>
      <c r="M2" s="12" t="s">
        <v>196</v>
      </c>
      <c r="N2" s="12" t="s">
        <v>197</v>
      </c>
      <c r="O2" s="12" t="s">
        <v>198</v>
      </c>
      <c r="P2" s="12" t="s">
        <v>199</v>
      </c>
      <c r="Q2" s="12" t="s">
        <v>200</v>
      </c>
      <c r="R2" s="12" t="s">
        <v>201</v>
      </c>
      <c r="S2" s="12" t="s">
        <v>202</v>
      </c>
    </row>
    <row r="3" spans="1:19" ht="18" customHeight="1" x14ac:dyDescent="0.25">
      <c r="A3" s="19" t="s">
        <v>203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ht="18" customHeight="1" x14ac:dyDescent="0.25">
      <c r="A4" s="2" t="s">
        <v>77</v>
      </c>
      <c r="B4" s="1" t="s">
        <v>126</v>
      </c>
      <c r="C4" s="15">
        <f>SUM('🧱 BDD brute'!C3:C5)</f>
        <v>162000</v>
      </c>
      <c r="D4" s="15">
        <f>'💶 Budget annuel'!D4</f>
        <v>0</v>
      </c>
      <c r="E4" s="15">
        <f>C4-D4</f>
        <v>162000</v>
      </c>
      <c r="F4" s="15">
        <f>SUM('🧱 BDD brute'!C6:C8)</f>
        <v>0</v>
      </c>
      <c r="G4" s="15">
        <f>'💶 Budget annuel'!E4</f>
        <v>0</v>
      </c>
      <c r="H4" s="15">
        <f>F4-G4</f>
        <v>0</v>
      </c>
      <c r="I4" s="15">
        <f>SUM('🧱 BDD brute'!C9:C11)</f>
        <v>0</v>
      </c>
      <c r="J4" s="15">
        <f>'💶 Budget annuel'!F4</f>
        <v>0</v>
      </c>
      <c r="K4" s="15">
        <f>I4-J4</f>
        <v>0</v>
      </c>
      <c r="L4" s="15">
        <f>SUM('🧱 BDD brute'!C12:C14)</f>
        <v>0</v>
      </c>
      <c r="M4" s="15">
        <f>'💶 Budget annuel'!G4</f>
        <v>0</v>
      </c>
      <c r="N4" s="15">
        <f>L4-M4</f>
        <v>0</v>
      </c>
      <c r="O4" s="15">
        <f>'💰 Finances'!C4+'💰 Finances'!F4+'💰 Finances'!I4+'💰 Finances'!L4</f>
        <v>162000</v>
      </c>
      <c r="P4" s="15">
        <f>'💶 Budget annuel'!C4</f>
        <v>0</v>
      </c>
      <c r="Q4" s="15">
        <f>O4-P4</f>
        <v>162000</v>
      </c>
      <c r="R4" s="16" t="str">
        <f>IF(P4&lt;&gt;0,Q4/P4,"N/A")</f>
        <v>N/A</v>
      </c>
      <c r="S4" s="13"/>
    </row>
    <row r="5" spans="1:19" ht="18" customHeight="1" x14ac:dyDescent="0.25">
      <c r="A5" s="1" t="s">
        <v>204</v>
      </c>
      <c r="B5" s="1" t="s">
        <v>126</v>
      </c>
      <c r="C5" s="15">
        <f>SUM('🧱 BDD brute'!D3:D5)</f>
        <v>150000</v>
      </c>
      <c r="D5" s="15">
        <f>'💶 Budget annuel'!D5</f>
        <v>0</v>
      </c>
      <c r="E5" s="15">
        <f t="shared" ref="E5:E19" si="0">C5-D5</f>
        <v>150000</v>
      </c>
      <c r="F5" s="15">
        <f>SUM('🧱 BDD brute'!D6:D8)</f>
        <v>0</v>
      </c>
      <c r="G5" s="15">
        <f>'💶 Budget annuel'!E5</f>
        <v>0</v>
      </c>
      <c r="H5" s="15">
        <f t="shared" ref="H5:H19" si="1">F5-G5</f>
        <v>0</v>
      </c>
      <c r="I5" s="15">
        <f>SUM('🧱 BDD brute'!D9:D11)</f>
        <v>0</v>
      </c>
      <c r="J5" s="15">
        <f>'💶 Budget annuel'!F5</f>
        <v>0</v>
      </c>
      <c r="K5" s="15">
        <f t="shared" ref="K5:K19" si="2">I5-J5</f>
        <v>0</v>
      </c>
      <c r="L5" s="15">
        <f>SUM('🧱 BDD brute'!D12:D14)</f>
        <v>0</v>
      </c>
      <c r="M5" s="15">
        <f>'💶 Budget annuel'!G5</f>
        <v>0</v>
      </c>
      <c r="N5" s="15">
        <f t="shared" ref="N5:N19" si="3">L5-M5</f>
        <v>0</v>
      </c>
      <c r="O5" s="15">
        <f>'💰 Finances'!C5+'💰 Finances'!F5+'💰 Finances'!I5+'💰 Finances'!L5</f>
        <v>150000</v>
      </c>
      <c r="P5" s="15">
        <f>'💶 Budget annuel'!C5</f>
        <v>0</v>
      </c>
      <c r="Q5" s="15">
        <f t="shared" ref="Q5:Q19" si="4">O5-P5</f>
        <v>150000</v>
      </c>
      <c r="R5" s="16" t="str">
        <f t="shared" ref="R5:R22" si="5">IF(P5&lt;&gt;0,Q5/P5,"N/A")</f>
        <v>N/A</v>
      </c>
      <c r="S5" s="13"/>
    </row>
    <row r="6" spans="1:19" ht="18" customHeight="1" x14ac:dyDescent="0.25">
      <c r="A6" s="1" t="s">
        <v>205</v>
      </c>
      <c r="B6" s="1" t="s">
        <v>126</v>
      </c>
      <c r="C6" s="15">
        <f>SUM('🧱 BDD brute'!E3:E5)</f>
        <v>10000</v>
      </c>
      <c r="D6" s="15">
        <f>'💶 Budget annuel'!D6</f>
        <v>0</v>
      </c>
      <c r="E6" s="15">
        <f t="shared" si="0"/>
        <v>10000</v>
      </c>
      <c r="F6" s="15">
        <f>SUM('🧱 BDD brute'!E6:E8)</f>
        <v>0</v>
      </c>
      <c r="G6" s="15">
        <f>'💶 Budget annuel'!E6</f>
        <v>0</v>
      </c>
      <c r="H6" s="15">
        <f t="shared" si="1"/>
        <v>0</v>
      </c>
      <c r="I6" s="15">
        <f>SUM('🧱 BDD brute'!E9:E11)</f>
        <v>0</v>
      </c>
      <c r="J6" s="15">
        <f>'💶 Budget annuel'!F6</f>
        <v>0</v>
      </c>
      <c r="K6" s="15">
        <f t="shared" si="2"/>
        <v>0</v>
      </c>
      <c r="L6" s="15">
        <f>SUM('🧱 BDD brute'!E12:E14)</f>
        <v>0</v>
      </c>
      <c r="M6" s="15">
        <f>'💶 Budget annuel'!G6</f>
        <v>0</v>
      </c>
      <c r="N6" s="15">
        <f t="shared" si="3"/>
        <v>0</v>
      </c>
      <c r="O6" s="15">
        <f>'💰 Finances'!C6+'💰 Finances'!F6+'💰 Finances'!I6+'💰 Finances'!L6</f>
        <v>10000</v>
      </c>
      <c r="P6" s="15">
        <f>'💶 Budget annuel'!C6</f>
        <v>0</v>
      </c>
      <c r="Q6" s="15">
        <f t="shared" si="4"/>
        <v>10000</v>
      </c>
      <c r="R6" s="16" t="str">
        <f t="shared" si="5"/>
        <v>N/A</v>
      </c>
      <c r="S6" s="13"/>
    </row>
    <row r="7" spans="1:19" ht="18" customHeight="1" x14ac:dyDescent="0.25">
      <c r="A7" s="1" t="s">
        <v>206</v>
      </c>
      <c r="B7" s="1" t="s">
        <v>126</v>
      </c>
      <c r="C7" s="15">
        <f>SUM('🧱 BDD brute'!F3:F5)</f>
        <v>2000</v>
      </c>
      <c r="D7" s="15">
        <f>'💶 Budget annuel'!D7</f>
        <v>0</v>
      </c>
      <c r="E7" s="15">
        <f t="shared" si="0"/>
        <v>2000</v>
      </c>
      <c r="F7" s="15">
        <f>SUM('🧱 BDD brute'!F6:F8)</f>
        <v>0</v>
      </c>
      <c r="G7" s="15">
        <f>'💶 Budget annuel'!E7</f>
        <v>0</v>
      </c>
      <c r="H7" s="15">
        <f t="shared" si="1"/>
        <v>0</v>
      </c>
      <c r="I7" s="15">
        <f>SUM('🧱 BDD brute'!F9:F11)</f>
        <v>0</v>
      </c>
      <c r="J7" s="15">
        <f>'💶 Budget annuel'!F7</f>
        <v>0</v>
      </c>
      <c r="K7" s="15">
        <f t="shared" si="2"/>
        <v>0</v>
      </c>
      <c r="L7" s="15">
        <f>SUM('🧱 BDD brute'!F12:F14)</f>
        <v>0</v>
      </c>
      <c r="M7" s="15">
        <f>'💶 Budget annuel'!G7</f>
        <v>0</v>
      </c>
      <c r="N7" s="15">
        <f t="shared" si="3"/>
        <v>0</v>
      </c>
      <c r="O7" s="15">
        <f>'💰 Finances'!C7+'💰 Finances'!F7+'💰 Finances'!I7+'💰 Finances'!L7</f>
        <v>2000</v>
      </c>
      <c r="P7" s="15">
        <f>'💶 Budget annuel'!C7</f>
        <v>0</v>
      </c>
      <c r="Q7" s="15">
        <f t="shared" si="4"/>
        <v>2000</v>
      </c>
      <c r="R7" s="16" t="str">
        <f t="shared" si="5"/>
        <v>N/A</v>
      </c>
      <c r="S7" s="13"/>
    </row>
    <row r="8" spans="1:19" ht="18" customHeight="1" x14ac:dyDescent="0.25">
      <c r="A8" s="1" t="s">
        <v>207</v>
      </c>
      <c r="B8" s="1" t="s">
        <v>126</v>
      </c>
      <c r="C8" s="15">
        <f>SUM('🧱 BDD brute'!G3:G5)</f>
        <v>0</v>
      </c>
      <c r="D8" s="15">
        <f>'💶 Budget annuel'!D8</f>
        <v>0</v>
      </c>
      <c r="E8" s="15">
        <f t="shared" si="0"/>
        <v>0</v>
      </c>
      <c r="F8" s="15">
        <f>SUM('🧱 BDD brute'!G6:G8)</f>
        <v>0</v>
      </c>
      <c r="G8" s="15">
        <f>'💶 Budget annuel'!E8</f>
        <v>0</v>
      </c>
      <c r="H8" s="15">
        <f t="shared" si="1"/>
        <v>0</v>
      </c>
      <c r="I8" s="15">
        <f>SUM('🧱 BDD brute'!G9:G11)</f>
        <v>0</v>
      </c>
      <c r="J8" s="15">
        <f>'💶 Budget annuel'!F8</f>
        <v>0</v>
      </c>
      <c r="K8" s="15">
        <f t="shared" si="2"/>
        <v>0</v>
      </c>
      <c r="L8" s="15">
        <f>SUM('🧱 BDD brute'!G12:G14)</f>
        <v>0</v>
      </c>
      <c r="M8" s="15">
        <f>'💶 Budget annuel'!G8</f>
        <v>0</v>
      </c>
      <c r="N8" s="15">
        <f t="shared" si="3"/>
        <v>0</v>
      </c>
      <c r="O8" s="15">
        <f>'💰 Finances'!C8+'💰 Finances'!F8+'💰 Finances'!I8+'💰 Finances'!L8</f>
        <v>0</v>
      </c>
      <c r="P8" s="15">
        <f>'💶 Budget annuel'!C8</f>
        <v>0</v>
      </c>
      <c r="Q8" s="15">
        <f t="shared" si="4"/>
        <v>0</v>
      </c>
      <c r="R8" s="16" t="str">
        <f t="shared" si="5"/>
        <v>N/A</v>
      </c>
      <c r="S8" s="13"/>
    </row>
    <row r="9" spans="1:19" ht="18" customHeight="1" x14ac:dyDescent="0.25">
      <c r="A9" s="1" t="s">
        <v>208</v>
      </c>
      <c r="B9" s="1" t="s">
        <v>126</v>
      </c>
      <c r="C9" s="15">
        <f>SUM('🧱 BDD brute'!H3:H5)</f>
        <v>0</v>
      </c>
      <c r="D9" s="15">
        <f>'💶 Budget annuel'!D9</f>
        <v>0</v>
      </c>
      <c r="E9" s="15">
        <f t="shared" si="0"/>
        <v>0</v>
      </c>
      <c r="F9" s="15">
        <f>SUM('🧱 BDD brute'!H6:H8)</f>
        <v>0</v>
      </c>
      <c r="G9" s="15">
        <f>'💶 Budget annuel'!E9</f>
        <v>0</v>
      </c>
      <c r="H9" s="15">
        <f t="shared" si="1"/>
        <v>0</v>
      </c>
      <c r="I9" s="15">
        <f>SUM('🧱 BDD brute'!H9:H11)</f>
        <v>0</v>
      </c>
      <c r="J9" s="15">
        <f>'💶 Budget annuel'!F9</f>
        <v>0</v>
      </c>
      <c r="K9" s="15">
        <f t="shared" si="2"/>
        <v>0</v>
      </c>
      <c r="L9" s="15">
        <f>SUM('🧱 BDD brute'!H12:H14)</f>
        <v>0</v>
      </c>
      <c r="M9" s="15">
        <f>'💶 Budget annuel'!G9</f>
        <v>0</v>
      </c>
      <c r="N9" s="15">
        <f t="shared" si="3"/>
        <v>0</v>
      </c>
      <c r="O9" s="15">
        <f>'💰 Finances'!C9+'💰 Finances'!F9+'💰 Finances'!I9+'💰 Finances'!L9</f>
        <v>0</v>
      </c>
      <c r="P9" s="15">
        <f>'💶 Budget annuel'!C9</f>
        <v>0</v>
      </c>
      <c r="Q9" s="15">
        <f t="shared" si="4"/>
        <v>0</v>
      </c>
      <c r="R9" s="16" t="str">
        <f t="shared" si="5"/>
        <v>N/A</v>
      </c>
      <c r="S9" s="13"/>
    </row>
    <row r="10" spans="1:19" ht="18" customHeight="1" x14ac:dyDescent="0.25">
      <c r="A10" s="1" t="s">
        <v>209</v>
      </c>
      <c r="B10" s="1" t="s">
        <v>126</v>
      </c>
      <c r="C10" s="15">
        <f>SUM('🧱 BDD brute'!I3:I5)</f>
        <v>0</v>
      </c>
      <c r="D10" s="15">
        <f>'💶 Budget annuel'!D10</f>
        <v>0</v>
      </c>
      <c r="E10" s="15">
        <f t="shared" si="0"/>
        <v>0</v>
      </c>
      <c r="F10" s="15">
        <f>SUM('🧱 BDD brute'!I6:I8)</f>
        <v>0</v>
      </c>
      <c r="G10" s="15">
        <f>'💶 Budget annuel'!E10</f>
        <v>0</v>
      </c>
      <c r="H10" s="15">
        <f t="shared" si="1"/>
        <v>0</v>
      </c>
      <c r="I10" s="15">
        <f>SUM('🧱 BDD brute'!I9:I11)</f>
        <v>0</v>
      </c>
      <c r="J10" s="15">
        <f>'💶 Budget annuel'!F10</f>
        <v>0</v>
      </c>
      <c r="K10" s="15">
        <f t="shared" si="2"/>
        <v>0</v>
      </c>
      <c r="L10" s="15">
        <f>SUM('🧱 BDD brute'!I12:I14)</f>
        <v>0</v>
      </c>
      <c r="M10" s="15">
        <f>'💶 Budget annuel'!G10</f>
        <v>0</v>
      </c>
      <c r="N10" s="15">
        <f t="shared" si="3"/>
        <v>0</v>
      </c>
      <c r="O10" s="15">
        <f>'💰 Finances'!C10+'💰 Finances'!F10+'💰 Finances'!I10+'💰 Finances'!L10</f>
        <v>0</v>
      </c>
      <c r="P10" s="15">
        <f>'💶 Budget annuel'!C10</f>
        <v>0</v>
      </c>
      <c r="Q10" s="15">
        <f t="shared" si="4"/>
        <v>0</v>
      </c>
      <c r="R10" s="16" t="str">
        <f t="shared" si="5"/>
        <v>N/A</v>
      </c>
      <c r="S10" s="13"/>
    </row>
    <row r="11" spans="1:19" ht="18" customHeight="1" x14ac:dyDescent="0.25">
      <c r="A11" s="19" t="s">
        <v>210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13"/>
    </row>
    <row r="12" spans="1:19" ht="18" customHeight="1" x14ac:dyDescent="0.25">
      <c r="A12" s="2" t="s">
        <v>84</v>
      </c>
      <c r="B12" s="1" t="s">
        <v>126</v>
      </c>
      <c r="C12" s="15">
        <f>SUM('🧱 BDD brute'!J3:J5)</f>
        <v>45000</v>
      </c>
      <c r="D12" s="15">
        <f>'💶 Budget annuel'!D12</f>
        <v>0</v>
      </c>
      <c r="E12" s="15">
        <f t="shared" si="0"/>
        <v>45000</v>
      </c>
      <c r="F12" s="15">
        <f>SUM('🧱 BDD brute'!J6:J8)</f>
        <v>0</v>
      </c>
      <c r="G12" s="15">
        <f>'💶 Budget annuel'!E12</f>
        <v>0</v>
      </c>
      <c r="H12" s="15">
        <f t="shared" si="1"/>
        <v>0</v>
      </c>
      <c r="I12" s="15">
        <f>SUM('🧱 BDD brute'!J9:J11)</f>
        <v>0</v>
      </c>
      <c r="J12" s="15">
        <f>'💶 Budget annuel'!F12</f>
        <v>0</v>
      </c>
      <c r="K12" s="15">
        <f t="shared" si="2"/>
        <v>0</v>
      </c>
      <c r="L12" s="15">
        <f>SUM('🧱 BDD brute'!J12:J14)</f>
        <v>0</v>
      </c>
      <c r="M12" s="15">
        <f>'💶 Budget annuel'!G12</f>
        <v>0</v>
      </c>
      <c r="N12" s="15">
        <f t="shared" si="3"/>
        <v>0</v>
      </c>
      <c r="O12" s="15">
        <f>'💰 Finances'!C12+'💰 Finances'!F12+'💰 Finances'!I12+'💰 Finances'!L12</f>
        <v>45000</v>
      </c>
      <c r="P12" s="15">
        <f>'💶 Budget annuel'!C12</f>
        <v>0</v>
      </c>
      <c r="Q12" s="15">
        <f t="shared" si="4"/>
        <v>45000</v>
      </c>
      <c r="R12" s="16" t="str">
        <f t="shared" si="5"/>
        <v>N/A</v>
      </c>
      <c r="S12" s="13"/>
    </row>
    <row r="13" spans="1:19" ht="18" customHeight="1" x14ac:dyDescent="0.25">
      <c r="A13" s="1" t="s">
        <v>211</v>
      </c>
      <c r="B13" s="1" t="s">
        <v>126</v>
      </c>
      <c r="C13" s="15">
        <f>SUM('🧱 BDD brute'!K3:K5)</f>
        <v>5000</v>
      </c>
      <c r="D13" s="15">
        <f>'💶 Budget annuel'!D13</f>
        <v>0</v>
      </c>
      <c r="E13" s="15">
        <f t="shared" si="0"/>
        <v>5000</v>
      </c>
      <c r="F13" s="15">
        <f>SUM('🧱 BDD brute'!K6:K8)</f>
        <v>0</v>
      </c>
      <c r="G13" s="15">
        <f>'💶 Budget annuel'!E13</f>
        <v>0</v>
      </c>
      <c r="H13" s="15">
        <f t="shared" si="1"/>
        <v>0</v>
      </c>
      <c r="I13" s="15">
        <f>SUM('🧱 BDD brute'!K9:K11)</f>
        <v>0</v>
      </c>
      <c r="J13" s="15">
        <f>'💶 Budget annuel'!F13</f>
        <v>0</v>
      </c>
      <c r="K13" s="15">
        <f t="shared" si="2"/>
        <v>0</v>
      </c>
      <c r="L13" s="15">
        <f>SUM('🧱 BDD brute'!K12:K14)</f>
        <v>0</v>
      </c>
      <c r="M13" s="15">
        <f>'💶 Budget annuel'!G13</f>
        <v>0</v>
      </c>
      <c r="N13" s="15">
        <f t="shared" si="3"/>
        <v>0</v>
      </c>
      <c r="O13" s="15">
        <f>'💰 Finances'!C13+'💰 Finances'!F13+'💰 Finances'!I13+'💰 Finances'!L13</f>
        <v>5000</v>
      </c>
      <c r="P13" s="15">
        <f>'💶 Budget annuel'!C13</f>
        <v>0</v>
      </c>
      <c r="Q13" s="15">
        <f t="shared" si="4"/>
        <v>5000</v>
      </c>
      <c r="R13" s="16" t="str">
        <f t="shared" si="5"/>
        <v>N/A</v>
      </c>
      <c r="S13" s="13"/>
    </row>
    <row r="14" spans="1:19" ht="18" customHeight="1" x14ac:dyDescent="0.25">
      <c r="A14" s="1" t="s">
        <v>212</v>
      </c>
      <c r="B14" s="1" t="s">
        <v>126</v>
      </c>
      <c r="C14" s="15">
        <f>SUM('🧱 BDD brute'!L3:L5)</f>
        <v>40000</v>
      </c>
      <c r="D14" s="15">
        <f>'💶 Budget annuel'!D14</f>
        <v>0</v>
      </c>
      <c r="E14" s="15">
        <f t="shared" si="0"/>
        <v>40000</v>
      </c>
      <c r="F14" s="15">
        <f>SUM('🧱 BDD brute'!L6:L8)</f>
        <v>0</v>
      </c>
      <c r="G14" s="15">
        <f>'💶 Budget annuel'!E14</f>
        <v>0</v>
      </c>
      <c r="H14" s="15">
        <f t="shared" si="1"/>
        <v>0</v>
      </c>
      <c r="I14" s="15">
        <f>SUM('🧱 BDD brute'!L9:L11)</f>
        <v>0</v>
      </c>
      <c r="J14" s="15">
        <f>'💶 Budget annuel'!F14</f>
        <v>0</v>
      </c>
      <c r="K14" s="15">
        <f t="shared" si="2"/>
        <v>0</v>
      </c>
      <c r="L14" s="15">
        <f>SUM('🧱 BDD brute'!L12:L14)</f>
        <v>0</v>
      </c>
      <c r="M14" s="15">
        <f>'💶 Budget annuel'!G14</f>
        <v>0</v>
      </c>
      <c r="N14" s="15">
        <f t="shared" si="3"/>
        <v>0</v>
      </c>
      <c r="O14" s="15">
        <f>'💰 Finances'!C14+'💰 Finances'!F14+'💰 Finances'!I14+'💰 Finances'!L14</f>
        <v>40000</v>
      </c>
      <c r="P14" s="15">
        <f>'💶 Budget annuel'!C14</f>
        <v>0</v>
      </c>
      <c r="Q14" s="15">
        <f t="shared" si="4"/>
        <v>40000</v>
      </c>
      <c r="R14" s="16" t="str">
        <f t="shared" si="5"/>
        <v>N/A</v>
      </c>
      <c r="S14" s="13"/>
    </row>
    <row r="15" spans="1:19" ht="18" customHeight="1" x14ac:dyDescent="0.25">
      <c r="A15" s="1" t="s">
        <v>213</v>
      </c>
      <c r="B15" s="1" t="s">
        <v>126</v>
      </c>
      <c r="C15" s="15">
        <f>SUM('🧱 BDD brute'!M3:M5)</f>
        <v>0</v>
      </c>
      <c r="D15" s="15">
        <f>'💶 Budget annuel'!D15</f>
        <v>0</v>
      </c>
      <c r="E15" s="15">
        <f t="shared" si="0"/>
        <v>0</v>
      </c>
      <c r="F15" s="15">
        <f>SUM('🧱 BDD brute'!M6:M8)</f>
        <v>0</v>
      </c>
      <c r="G15" s="15">
        <f>'💶 Budget annuel'!E15</f>
        <v>0</v>
      </c>
      <c r="H15" s="15">
        <f t="shared" si="1"/>
        <v>0</v>
      </c>
      <c r="I15" s="15">
        <f>SUM('🧱 BDD brute'!M9:M11)</f>
        <v>0</v>
      </c>
      <c r="J15" s="15">
        <f>'💶 Budget annuel'!F15</f>
        <v>0</v>
      </c>
      <c r="K15" s="15">
        <f t="shared" si="2"/>
        <v>0</v>
      </c>
      <c r="L15" s="15">
        <f>SUM('🧱 BDD brute'!M12:M14)</f>
        <v>0</v>
      </c>
      <c r="M15" s="15">
        <f>'💶 Budget annuel'!G15</f>
        <v>0</v>
      </c>
      <c r="N15" s="15">
        <f t="shared" si="3"/>
        <v>0</v>
      </c>
      <c r="O15" s="15">
        <f>'💰 Finances'!C15+'💰 Finances'!F15+'💰 Finances'!I15+'💰 Finances'!L15</f>
        <v>0</v>
      </c>
      <c r="P15" s="15">
        <f>'💶 Budget annuel'!C15</f>
        <v>0</v>
      </c>
      <c r="Q15" s="15">
        <f t="shared" si="4"/>
        <v>0</v>
      </c>
      <c r="R15" s="16" t="str">
        <f t="shared" si="5"/>
        <v>N/A</v>
      </c>
      <c r="S15" s="13"/>
    </row>
    <row r="16" spans="1:19" ht="18" customHeight="1" x14ac:dyDescent="0.25">
      <c r="A16" s="1" t="s">
        <v>214</v>
      </c>
      <c r="B16" s="1" t="s">
        <v>126</v>
      </c>
      <c r="C16" s="15">
        <f>SUM('🧱 BDD brute'!N3:N5)</f>
        <v>0</v>
      </c>
      <c r="D16" s="15">
        <f>'💶 Budget annuel'!D16</f>
        <v>0</v>
      </c>
      <c r="E16" s="15">
        <f t="shared" si="0"/>
        <v>0</v>
      </c>
      <c r="F16" s="15">
        <f>SUM('🧱 BDD brute'!N6:N8)</f>
        <v>0</v>
      </c>
      <c r="G16" s="15">
        <f>'💶 Budget annuel'!E16</f>
        <v>0</v>
      </c>
      <c r="H16" s="15">
        <f t="shared" si="1"/>
        <v>0</v>
      </c>
      <c r="I16" s="15">
        <f>SUM('🧱 BDD brute'!N9:N11)</f>
        <v>0</v>
      </c>
      <c r="J16" s="15">
        <f>'💶 Budget annuel'!F16</f>
        <v>0</v>
      </c>
      <c r="K16" s="15">
        <f t="shared" si="2"/>
        <v>0</v>
      </c>
      <c r="L16" s="15">
        <f>SUM('🧱 BDD brute'!N12:N14)</f>
        <v>0</v>
      </c>
      <c r="M16" s="15">
        <f>'💶 Budget annuel'!G16</f>
        <v>0</v>
      </c>
      <c r="N16" s="15">
        <f t="shared" si="3"/>
        <v>0</v>
      </c>
      <c r="O16" s="15">
        <f>'💰 Finances'!C16+'💰 Finances'!F16+'💰 Finances'!I16+'💰 Finances'!L16</f>
        <v>0</v>
      </c>
      <c r="P16" s="15">
        <f>'💶 Budget annuel'!C16</f>
        <v>0</v>
      </c>
      <c r="Q16" s="15">
        <f t="shared" si="4"/>
        <v>0</v>
      </c>
      <c r="R16" s="16" t="str">
        <f t="shared" si="5"/>
        <v>N/A</v>
      </c>
      <c r="S16" s="13"/>
    </row>
    <row r="17" spans="1:19" ht="18" customHeight="1" x14ac:dyDescent="0.25">
      <c r="A17" s="1" t="s">
        <v>215</v>
      </c>
      <c r="B17" s="1" t="s">
        <v>126</v>
      </c>
      <c r="C17" s="15">
        <f>SUM('🧱 BDD brute'!O3:O5)</f>
        <v>0</v>
      </c>
      <c r="D17" s="15">
        <f>'💶 Budget annuel'!D17</f>
        <v>0</v>
      </c>
      <c r="E17" s="15">
        <f t="shared" si="0"/>
        <v>0</v>
      </c>
      <c r="F17" s="15">
        <f>SUM('🧱 BDD brute'!O6:O8)</f>
        <v>0</v>
      </c>
      <c r="G17" s="15">
        <f>'💶 Budget annuel'!E17</f>
        <v>0</v>
      </c>
      <c r="H17" s="15">
        <f t="shared" si="1"/>
        <v>0</v>
      </c>
      <c r="I17" s="15">
        <f>SUM('🧱 BDD brute'!O9:O11)</f>
        <v>0</v>
      </c>
      <c r="J17" s="15">
        <f>'💶 Budget annuel'!F17</f>
        <v>0</v>
      </c>
      <c r="K17" s="15">
        <f t="shared" si="2"/>
        <v>0</v>
      </c>
      <c r="L17" s="15">
        <f>SUM('🧱 BDD brute'!O12:O14)</f>
        <v>0</v>
      </c>
      <c r="M17" s="15">
        <f>'💶 Budget annuel'!G17</f>
        <v>0</v>
      </c>
      <c r="N17" s="15">
        <f t="shared" si="3"/>
        <v>0</v>
      </c>
      <c r="O17" s="15">
        <f>'💰 Finances'!C17+'💰 Finances'!F17+'💰 Finances'!I17+'💰 Finances'!L17</f>
        <v>0</v>
      </c>
      <c r="P17" s="15">
        <f>'💶 Budget annuel'!C17</f>
        <v>0</v>
      </c>
      <c r="Q17" s="15">
        <f t="shared" si="4"/>
        <v>0</v>
      </c>
      <c r="R17" s="16" t="str">
        <f t="shared" si="5"/>
        <v>N/A</v>
      </c>
      <c r="S17" s="13"/>
    </row>
    <row r="18" spans="1:19" ht="18" customHeight="1" x14ac:dyDescent="0.25">
      <c r="A18" s="1" t="s">
        <v>216</v>
      </c>
      <c r="B18" s="1" t="s">
        <v>126</v>
      </c>
      <c r="C18" s="15">
        <f>SUM('🧱 BDD brute'!P3:P5)</f>
        <v>0</v>
      </c>
      <c r="D18" s="15">
        <f>'💶 Budget annuel'!D18</f>
        <v>0</v>
      </c>
      <c r="E18" s="15">
        <f t="shared" si="0"/>
        <v>0</v>
      </c>
      <c r="F18" s="15">
        <f>SUM('🧱 BDD brute'!P6:P8)</f>
        <v>0</v>
      </c>
      <c r="G18" s="15">
        <f>'💶 Budget annuel'!E18</f>
        <v>0</v>
      </c>
      <c r="H18" s="15">
        <f t="shared" si="1"/>
        <v>0</v>
      </c>
      <c r="I18" s="15">
        <f>SUM('🧱 BDD brute'!P9:P11)</f>
        <v>0</v>
      </c>
      <c r="J18" s="15">
        <f>'💶 Budget annuel'!F18</f>
        <v>0</v>
      </c>
      <c r="K18" s="15">
        <f t="shared" si="2"/>
        <v>0</v>
      </c>
      <c r="L18" s="15">
        <f>SUM('🧱 BDD brute'!P12:P14)</f>
        <v>0</v>
      </c>
      <c r="M18" s="15">
        <f>'💶 Budget annuel'!G18</f>
        <v>0</v>
      </c>
      <c r="N18" s="15">
        <f t="shared" si="3"/>
        <v>0</v>
      </c>
      <c r="O18" s="15">
        <f>'💰 Finances'!C18+'💰 Finances'!F18+'💰 Finances'!I18+'💰 Finances'!L18</f>
        <v>0</v>
      </c>
      <c r="P18" s="15">
        <f>'💶 Budget annuel'!C18</f>
        <v>0</v>
      </c>
      <c r="Q18" s="15">
        <f t="shared" si="4"/>
        <v>0</v>
      </c>
      <c r="R18" s="16" t="str">
        <f t="shared" si="5"/>
        <v>N/A</v>
      </c>
      <c r="S18" s="13"/>
    </row>
    <row r="19" spans="1:19" ht="18" customHeight="1" x14ac:dyDescent="0.25">
      <c r="A19" s="1" t="s">
        <v>217</v>
      </c>
      <c r="B19" s="1" t="s">
        <v>126</v>
      </c>
      <c r="C19" s="15">
        <f>SUM('🧱 BDD brute'!Q3:Q5)</f>
        <v>0</v>
      </c>
      <c r="D19" s="15">
        <f>'💶 Budget annuel'!D19</f>
        <v>0</v>
      </c>
      <c r="E19" s="15">
        <f t="shared" si="0"/>
        <v>0</v>
      </c>
      <c r="F19" s="15">
        <f>SUM('🧱 BDD brute'!Q6:Q8)</f>
        <v>0</v>
      </c>
      <c r="G19" s="15">
        <f>'💶 Budget annuel'!E19</f>
        <v>0</v>
      </c>
      <c r="H19" s="15">
        <f t="shared" si="1"/>
        <v>0</v>
      </c>
      <c r="I19" s="15">
        <f>SUM('🧱 BDD brute'!Q9:Q11)</f>
        <v>0</v>
      </c>
      <c r="J19" s="15">
        <f>'💶 Budget annuel'!F19</f>
        <v>0</v>
      </c>
      <c r="K19" s="15">
        <f t="shared" si="2"/>
        <v>0</v>
      </c>
      <c r="L19" s="15">
        <f>SUM('🧱 BDD brute'!Q12:Q14)</f>
        <v>0</v>
      </c>
      <c r="M19" s="15">
        <f>'💶 Budget annuel'!G19</f>
        <v>0</v>
      </c>
      <c r="N19" s="15">
        <f t="shared" si="3"/>
        <v>0</v>
      </c>
      <c r="O19" s="15">
        <f>'💰 Finances'!C19+'💰 Finances'!F19+'💰 Finances'!I19+'💰 Finances'!L19</f>
        <v>0</v>
      </c>
      <c r="P19" s="15">
        <f>'💶 Budget annuel'!C19</f>
        <v>0</v>
      </c>
      <c r="Q19" s="15">
        <f t="shared" si="4"/>
        <v>0</v>
      </c>
      <c r="R19" s="16" t="str">
        <f t="shared" si="5"/>
        <v>N/A</v>
      </c>
      <c r="S19" s="13"/>
    </row>
    <row r="20" spans="1:19" ht="18" customHeight="1" x14ac:dyDescent="0.25">
      <c r="A20" s="19" t="s">
        <v>218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6"/>
      <c r="S20" s="13"/>
    </row>
    <row r="21" spans="1:19" ht="18" customHeight="1" x14ac:dyDescent="0.25">
      <c r="A21" s="2" t="s">
        <v>219</v>
      </c>
      <c r="B21" s="1" t="s">
        <v>126</v>
      </c>
      <c r="C21" s="17">
        <f>C4-C12</f>
        <v>117000</v>
      </c>
      <c r="D21" s="17">
        <f>D4-D12</f>
        <v>0</v>
      </c>
      <c r="E21" s="17">
        <f>C21-D21</f>
        <v>117000</v>
      </c>
      <c r="F21" s="17">
        <f t="shared" ref="F21" si="6">F4-F12</f>
        <v>0</v>
      </c>
      <c r="G21" s="17">
        <f>G4-G12</f>
        <v>0</v>
      </c>
      <c r="H21" s="17">
        <f>F21-G21</f>
        <v>0</v>
      </c>
      <c r="I21" s="17">
        <f t="shared" ref="I21" si="7">I4-I12</f>
        <v>0</v>
      </c>
      <c r="J21" s="17">
        <f>J4-J12</f>
        <v>0</v>
      </c>
      <c r="K21" s="17">
        <f>I21-J21</f>
        <v>0</v>
      </c>
      <c r="L21" s="17">
        <f>L4-L12</f>
        <v>0</v>
      </c>
      <c r="M21" s="17">
        <f>M4-M12</f>
        <v>0</v>
      </c>
      <c r="N21" s="17">
        <f>L21-M21</f>
        <v>0</v>
      </c>
      <c r="O21" s="17">
        <f>O4-O12</f>
        <v>117000</v>
      </c>
      <c r="P21" s="17">
        <f>P4-P12</f>
        <v>0</v>
      </c>
      <c r="Q21" s="17">
        <f>O21-P21</f>
        <v>117000</v>
      </c>
      <c r="R21" s="16" t="str">
        <f t="shared" si="5"/>
        <v>N/A</v>
      </c>
      <c r="S21" s="16"/>
    </row>
    <row r="22" spans="1:19" ht="18" customHeight="1" x14ac:dyDescent="0.25">
      <c r="A22" s="1" t="s">
        <v>220</v>
      </c>
      <c r="B22" s="1" t="s">
        <v>126</v>
      </c>
      <c r="C22" s="15">
        <f>'🧱 BDD brute'!R5</f>
        <v>0</v>
      </c>
      <c r="D22" s="15">
        <f>'💶 Budget annuel'!D22</f>
        <v>0</v>
      </c>
      <c r="E22" s="17">
        <f>C22-D22</f>
        <v>0</v>
      </c>
      <c r="F22" s="15">
        <f>'🧱 BDD brute'!R8</f>
        <v>0</v>
      </c>
      <c r="G22" s="15">
        <f>'💶 Budget annuel'!E22</f>
        <v>0</v>
      </c>
      <c r="H22" s="17">
        <f>F22-G22</f>
        <v>0</v>
      </c>
      <c r="I22" s="15">
        <f>'🧱 BDD brute'!R11</f>
        <v>0</v>
      </c>
      <c r="J22" s="15">
        <f>'💶 Budget annuel'!F22</f>
        <v>0</v>
      </c>
      <c r="K22" s="17">
        <f>I22-J22</f>
        <v>0</v>
      </c>
      <c r="L22" s="15">
        <f>'🧱 BDD brute'!R14</f>
        <v>0</v>
      </c>
      <c r="M22" s="15">
        <f>'💶 Budget annuel'!G22</f>
        <v>0</v>
      </c>
      <c r="N22" s="17">
        <f>L22-M22</f>
        <v>0</v>
      </c>
      <c r="O22" s="15">
        <f>'💰 Finances'!M22</f>
        <v>0</v>
      </c>
      <c r="P22" s="15">
        <f>'💶 Budget annuel'!C22</f>
        <v>0</v>
      </c>
      <c r="Q22" s="17">
        <f>O22-P22</f>
        <v>0</v>
      </c>
      <c r="R22" s="16" t="str">
        <f t="shared" si="5"/>
        <v>N/A</v>
      </c>
      <c r="S22" s="13"/>
    </row>
    <row r="23" spans="1:19" ht="18" customHeight="1" x14ac:dyDescent="0.25">
      <c r="A23" s="1" t="s">
        <v>221</v>
      </c>
      <c r="B23" s="1" t="s">
        <v>144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3"/>
    </row>
    <row r="24" spans="1:19" ht="18" customHeight="1" x14ac:dyDescent="0.25">
      <c r="A24" s="1" t="s">
        <v>222</v>
      </c>
      <c r="B24" s="1" t="s">
        <v>144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3"/>
    </row>
    <row r="26" spans="1:19" ht="18" customHeight="1" x14ac:dyDescent="0.25">
      <c r="C26" s="3"/>
    </row>
    <row r="27" spans="1:19" ht="18" customHeight="1" x14ac:dyDescent="0.25">
      <c r="C27" s="3"/>
    </row>
    <row r="28" spans="1:19" ht="18" customHeight="1" x14ac:dyDescent="0.25">
      <c r="C28" s="3"/>
    </row>
    <row r="29" spans="1:19" ht="18" customHeight="1" x14ac:dyDescent="0.25">
      <c r="C29" s="3"/>
    </row>
    <row r="30" spans="1:19" ht="18" customHeight="1" x14ac:dyDescent="0.25">
      <c r="C30" s="3"/>
    </row>
    <row r="31" spans="1:19" ht="18" customHeight="1" x14ac:dyDescent="0.25">
      <c r="C31" s="3"/>
    </row>
    <row r="32" spans="1:19" ht="18" customHeight="1" x14ac:dyDescent="0.25">
      <c r="C32" s="3"/>
    </row>
    <row r="33" spans="3:3" ht="18" customHeight="1" x14ac:dyDescent="0.25">
      <c r="C33" s="3"/>
    </row>
    <row r="34" spans="3:3" ht="18" customHeight="1" x14ac:dyDescent="0.25">
      <c r="C34" s="3"/>
    </row>
    <row r="35" spans="3:3" ht="18" customHeight="1" x14ac:dyDescent="0.25">
      <c r="C35" s="3"/>
    </row>
    <row r="36" spans="3:3" ht="18" customHeight="1" x14ac:dyDescent="0.25">
      <c r="C36" s="3"/>
    </row>
    <row r="37" spans="3:3" ht="18" customHeight="1" x14ac:dyDescent="0.25">
      <c r="C37" s="3"/>
    </row>
    <row r="38" spans="3:3" ht="18" customHeight="1" x14ac:dyDescent="0.25">
      <c r="C38" s="3"/>
    </row>
    <row r="39" spans="3:3" ht="18" customHeight="1" x14ac:dyDescent="0.25">
      <c r="C39" s="3"/>
    </row>
    <row r="40" spans="3:3" ht="18" customHeight="1" x14ac:dyDescent="0.25">
      <c r="C40" s="3"/>
    </row>
    <row r="41" spans="3:3" ht="18" customHeight="1" x14ac:dyDescent="0.25">
      <c r="C41" s="3"/>
    </row>
  </sheetData>
  <sheetProtection sheet="1" objects="1" scenarios="1"/>
  <mergeCells count="1">
    <mergeCell ref="A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79CC-BCA9-4CB5-80FE-CD72A46509FA}">
  <sheetPr>
    <tabColor rgb="FFB5D8C6"/>
  </sheetPr>
  <dimension ref="A1:S12"/>
  <sheetViews>
    <sheetView showGridLines="0" workbookViewId="0">
      <pane xSplit="1" ySplit="2" topLeftCell="C3" activePane="bottomRight" state="frozen"/>
      <selection pane="topRight"/>
      <selection pane="bottomLeft"/>
      <selection pane="bottomRight" activeCell="A12" sqref="A12"/>
    </sheetView>
  </sheetViews>
  <sheetFormatPr baseColWidth="10" defaultColWidth="11.42578125" defaultRowHeight="18" customHeight="1" x14ac:dyDescent="0.25"/>
  <cols>
    <col min="1" max="1" width="40.7109375" style="4" bestFit="1" customWidth="1"/>
    <col min="2" max="2" width="10.140625" style="4" bestFit="1" customWidth="1"/>
    <col min="3" max="3" width="16.85546875" style="4" customWidth="1"/>
    <col min="4" max="4" width="15.140625" style="4" customWidth="1"/>
    <col min="5" max="5" width="12.42578125" style="4" customWidth="1"/>
    <col min="6" max="6" width="16.140625" style="4" customWidth="1"/>
    <col min="7" max="7" width="13.7109375" style="4" customWidth="1"/>
    <col min="8" max="8" width="13.140625" style="4" customWidth="1"/>
    <col min="9" max="9" width="16" style="4" customWidth="1"/>
    <col min="10" max="10" width="13" style="4" customWidth="1"/>
    <col min="11" max="11" width="11.85546875" style="4" customWidth="1"/>
    <col min="12" max="13" width="14" style="4" customWidth="1"/>
    <col min="14" max="14" width="12.5703125" style="4" customWidth="1"/>
    <col min="15" max="15" width="20" style="4" customWidth="1"/>
    <col min="16" max="16" width="18" style="4" customWidth="1"/>
    <col min="17" max="17" width="17.42578125" style="4" customWidth="1"/>
    <col min="18" max="18" width="20.42578125" style="4" customWidth="1"/>
    <col min="19" max="19" width="32.7109375" style="4" bestFit="1" customWidth="1"/>
    <col min="20" max="16384" width="11.42578125" style="4"/>
  </cols>
  <sheetData>
    <row r="1" spans="1:19" ht="57" customHeight="1" x14ac:dyDescent="0.25">
      <c r="A1" s="62" t="s">
        <v>223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20.25" customHeight="1" x14ac:dyDescent="0.25">
      <c r="A2" s="12" t="s">
        <v>185</v>
      </c>
      <c r="B2" s="12" t="s">
        <v>118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190</v>
      </c>
      <c r="H2" s="12" t="s">
        <v>191</v>
      </c>
      <c r="I2" s="12" t="s">
        <v>192</v>
      </c>
      <c r="J2" s="12" t="s">
        <v>193</v>
      </c>
      <c r="K2" s="12" t="s">
        <v>194</v>
      </c>
      <c r="L2" s="12" t="s">
        <v>195</v>
      </c>
      <c r="M2" s="12" t="s">
        <v>196</v>
      </c>
      <c r="N2" s="12" t="s">
        <v>197</v>
      </c>
      <c r="O2" s="12" t="s">
        <v>198</v>
      </c>
      <c r="P2" s="12" t="s">
        <v>199</v>
      </c>
      <c r="Q2" s="12" t="s">
        <v>200</v>
      </c>
      <c r="R2" s="12" t="s">
        <v>201</v>
      </c>
      <c r="S2" s="12" t="s">
        <v>202</v>
      </c>
    </row>
    <row r="3" spans="1:19" ht="20.25" customHeight="1" x14ac:dyDescent="0.25">
      <c r="A3" s="4" t="s">
        <v>224</v>
      </c>
      <c r="B3" s="4" t="s">
        <v>148</v>
      </c>
      <c r="C3" s="29"/>
      <c r="D3" s="14">
        <f>'💶 Budget annuel'!D27</f>
        <v>0</v>
      </c>
      <c r="E3" s="14">
        <f>C3-D3</f>
        <v>0</v>
      </c>
      <c r="F3" s="29"/>
      <c r="G3" s="14">
        <f>'💶 Budget annuel'!E27</f>
        <v>0</v>
      </c>
      <c r="H3" s="14">
        <f>F3-G3</f>
        <v>0</v>
      </c>
      <c r="I3" s="29"/>
      <c r="J3" s="14">
        <f>'💶 Budget annuel'!F27</f>
        <v>0</v>
      </c>
      <c r="K3" s="14">
        <f>I3-J3</f>
        <v>0</v>
      </c>
      <c r="L3" s="29"/>
      <c r="M3" s="14">
        <f>'💶 Budget annuel'!G27</f>
        <v>0</v>
      </c>
      <c r="N3" s="14">
        <f>L3-M3</f>
        <v>0</v>
      </c>
      <c r="O3" s="14">
        <f>C3+F3+I3+L3</f>
        <v>0</v>
      </c>
      <c r="P3" s="14">
        <f t="shared" ref="P3:Q12" si="0">D3+G3+J3+M3</f>
        <v>0</v>
      </c>
      <c r="Q3" s="14">
        <f t="shared" si="0"/>
        <v>0</v>
      </c>
      <c r="R3" s="30" t="e">
        <f>Q3/P3</f>
        <v>#DIV/0!</v>
      </c>
      <c r="S3" s="29"/>
    </row>
    <row r="4" spans="1:19" ht="20.25" customHeight="1" x14ac:dyDescent="0.25">
      <c r="A4" s="4" t="s">
        <v>225</v>
      </c>
      <c r="B4" s="4" t="s">
        <v>148</v>
      </c>
      <c r="C4" s="29"/>
      <c r="D4" s="14">
        <f>'💶 Budget annuel'!D28</f>
        <v>0</v>
      </c>
      <c r="E4" s="14">
        <f t="shared" ref="E4:E12" si="1">C4-D4</f>
        <v>0</v>
      </c>
      <c r="F4" s="29"/>
      <c r="G4" s="14">
        <f>'💶 Budget annuel'!E28</f>
        <v>0</v>
      </c>
      <c r="H4" s="14">
        <f t="shared" ref="H4:H12" si="2">F4-G4</f>
        <v>0</v>
      </c>
      <c r="I4" s="29"/>
      <c r="J4" s="14">
        <f>'💶 Budget annuel'!F28</f>
        <v>0</v>
      </c>
      <c r="K4" s="14">
        <f t="shared" ref="K4:K12" si="3">I4-J4</f>
        <v>0</v>
      </c>
      <c r="L4" s="29"/>
      <c r="M4" s="14">
        <f>'💶 Budget annuel'!G28</f>
        <v>0</v>
      </c>
      <c r="N4" s="14">
        <f t="shared" ref="N4:N12" si="4">L4-M4</f>
        <v>0</v>
      </c>
      <c r="O4" s="14">
        <f t="shared" ref="O4:O12" si="5">C4+F4+I4+L4</f>
        <v>0</v>
      </c>
      <c r="P4" s="14">
        <f t="shared" si="0"/>
        <v>0</v>
      </c>
      <c r="Q4" s="14">
        <f t="shared" si="0"/>
        <v>0</v>
      </c>
      <c r="R4" s="30" t="e">
        <f t="shared" ref="R4:R12" si="6">Q4/P4</f>
        <v>#DIV/0!</v>
      </c>
      <c r="S4" s="29"/>
    </row>
    <row r="5" spans="1:19" ht="20.25" customHeight="1" x14ac:dyDescent="0.25">
      <c r="A5" s="4" t="s">
        <v>226</v>
      </c>
      <c r="B5" s="4" t="s">
        <v>148</v>
      </c>
      <c r="C5" s="29"/>
      <c r="D5" s="14">
        <f>'💶 Budget annuel'!D29</f>
        <v>0</v>
      </c>
      <c r="E5" s="14">
        <f t="shared" si="1"/>
        <v>0</v>
      </c>
      <c r="F5" s="29"/>
      <c r="G5" s="14">
        <f>'💶 Budget annuel'!E29</f>
        <v>0</v>
      </c>
      <c r="H5" s="14">
        <f t="shared" si="2"/>
        <v>0</v>
      </c>
      <c r="I5" s="29"/>
      <c r="J5" s="14">
        <f>'💶 Budget annuel'!F29</f>
        <v>0</v>
      </c>
      <c r="K5" s="14">
        <f t="shared" si="3"/>
        <v>0</v>
      </c>
      <c r="L5" s="29"/>
      <c r="M5" s="14">
        <f>'💶 Budget annuel'!G29</f>
        <v>0</v>
      </c>
      <c r="N5" s="14">
        <f t="shared" si="4"/>
        <v>0</v>
      </c>
      <c r="O5" s="14">
        <f t="shared" si="5"/>
        <v>0</v>
      </c>
      <c r="P5" s="14">
        <f t="shared" si="0"/>
        <v>0</v>
      </c>
      <c r="Q5" s="14">
        <f t="shared" si="0"/>
        <v>0</v>
      </c>
      <c r="R5" s="30" t="e">
        <f t="shared" si="6"/>
        <v>#DIV/0!</v>
      </c>
      <c r="S5" s="29"/>
    </row>
    <row r="6" spans="1:19" ht="20.25" customHeight="1" x14ac:dyDescent="0.25">
      <c r="A6" s="4" t="s">
        <v>151</v>
      </c>
      <c r="B6" s="4" t="s">
        <v>144</v>
      </c>
      <c r="C6" s="29"/>
      <c r="D6" s="14">
        <f>'💶 Budget annuel'!D30</f>
        <v>0</v>
      </c>
      <c r="E6" s="14">
        <f t="shared" si="1"/>
        <v>0</v>
      </c>
      <c r="F6" s="29"/>
      <c r="G6" s="14">
        <f>'💶 Budget annuel'!E30</f>
        <v>0</v>
      </c>
      <c r="H6" s="14">
        <f t="shared" si="2"/>
        <v>0</v>
      </c>
      <c r="I6" s="29"/>
      <c r="J6" s="14">
        <f>'💶 Budget annuel'!F30</f>
        <v>0</v>
      </c>
      <c r="K6" s="14">
        <f t="shared" si="3"/>
        <v>0</v>
      </c>
      <c r="L6" s="29"/>
      <c r="M6" s="14">
        <f>'💶 Budget annuel'!G30</f>
        <v>0</v>
      </c>
      <c r="N6" s="14">
        <f t="shared" si="4"/>
        <v>0</v>
      </c>
      <c r="O6" s="14">
        <f t="shared" si="5"/>
        <v>0</v>
      </c>
      <c r="P6" s="14">
        <f t="shared" si="0"/>
        <v>0</v>
      </c>
      <c r="Q6" s="14">
        <f t="shared" si="0"/>
        <v>0</v>
      </c>
      <c r="R6" s="30" t="e">
        <f t="shared" si="6"/>
        <v>#DIV/0!</v>
      </c>
      <c r="S6" s="29"/>
    </row>
    <row r="7" spans="1:19" ht="20.25" customHeight="1" x14ac:dyDescent="0.25">
      <c r="A7" s="4" t="s">
        <v>227</v>
      </c>
      <c r="B7" s="4" t="s">
        <v>144</v>
      </c>
      <c r="C7" s="29"/>
      <c r="D7" s="14">
        <f>'💶 Budget annuel'!D31</f>
        <v>0</v>
      </c>
      <c r="E7" s="14">
        <f t="shared" si="1"/>
        <v>0</v>
      </c>
      <c r="F7" s="29"/>
      <c r="G7" s="14">
        <f>'💶 Budget annuel'!E31</f>
        <v>0</v>
      </c>
      <c r="H7" s="14">
        <f t="shared" si="2"/>
        <v>0</v>
      </c>
      <c r="I7" s="29"/>
      <c r="J7" s="14">
        <f>'💶 Budget annuel'!F31</f>
        <v>0</v>
      </c>
      <c r="K7" s="14">
        <f t="shared" si="3"/>
        <v>0</v>
      </c>
      <c r="L7" s="29"/>
      <c r="M7" s="14">
        <f>'💶 Budget annuel'!G31</f>
        <v>0</v>
      </c>
      <c r="N7" s="14">
        <f t="shared" si="4"/>
        <v>0</v>
      </c>
      <c r="O7" s="14">
        <f t="shared" si="5"/>
        <v>0</v>
      </c>
      <c r="P7" s="14">
        <f t="shared" si="0"/>
        <v>0</v>
      </c>
      <c r="Q7" s="14">
        <f t="shared" si="0"/>
        <v>0</v>
      </c>
      <c r="R7" s="30" t="e">
        <f t="shared" si="6"/>
        <v>#DIV/0!</v>
      </c>
      <c r="S7" s="29"/>
    </row>
    <row r="8" spans="1:19" ht="20.25" customHeight="1" x14ac:dyDescent="0.25">
      <c r="A8" s="4" t="s">
        <v>228</v>
      </c>
      <c r="B8" s="4" t="s">
        <v>144</v>
      </c>
      <c r="C8" s="29"/>
      <c r="D8" s="14">
        <f>'💶 Budget annuel'!D32</f>
        <v>0</v>
      </c>
      <c r="E8" s="14">
        <f t="shared" si="1"/>
        <v>0</v>
      </c>
      <c r="F8" s="29"/>
      <c r="G8" s="14">
        <f>'💶 Budget annuel'!E32</f>
        <v>0</v>
      </c>
      <c r="H8" s="14">
        <f t="shared" si="2"/>
        <v>0</v>
      </c>
      <c r="I8" s="29"/>
      <c r="J8" s="14">
        <f>'💶 Budget annuel'!F32</f>
        <v>0</v>
      </c>
      <c r="K8" s="14">
        <f t="shared" si="3"/>
        <v>0</v>
      </c>
      <c r="L8" s="29"/>
      <c r="M8" s="14">
        <f>'💶 Budget annuel'!G32</f>
        <v>0</v>
      </c>
      <c r="N8" s="14">
        <f t="shared" si="4"/>
        <v>0</v>
      </c>
      <c r="O8" s="14">
        <f t="shared" si="5"/>
        <v>0</v>
      </c>
      <c r="P8" s="14">
        <f t="shared" si="0"/>
        <v>0</v>
      </c>
      <c r="Q8" s="14">
        <f t="shared" si="0"/>
        <v>0</v>
      </c>
      <c r="R8" s="30" t="e">
        <f t="shared" si="6"/>
        <v>#DIV/0!</v>
      </c>
      <c r="S8" s="29"/>
    </row>
    <row r="9" spans="1:19" ht="20.25" customHeight="1" x14ac:dyDescent="0.25">
      <c r="A9" s="4" t="s">
        <v>229</v>
      </c>
      <c r="B9" s="4" t="s">
        <v>144</v>
      </c>
      <c r="C9" s="29"/>
      <c r="D9" s="14">
        <f>'💶 Budget annuel'!D33</f>
        <v>0</v>
      </c>
      <c r="E9" s="14">
        <f t="shared" si="1"/>
        <v>0</v>
      </c>
      <c r="F9" s="29"/>
      <c r="G9" s="14">
        <f>'💶 Budget annuel'!E33</f>
        <v>0</v>
      </c>
      <c r="H9" s="14">
        <f t="shared" si="2"/>
        <v>0</v>
      </c>
      <c r="I9" s="29"/>
      <c r="J9" s="14">
        <f>'💶 Budget annuel'!F33</f>
        <v>0</v>
      </c>
      <c r="K9" s="14">
        <f t="shared" si="3"/>
        <v>0</v>
      </c>
      <c r="L9" s="29"/>
      <c r="M9" s="14">
        <f>'💶 Budget annuel'!G33</f>
        <v>0</v>
      </c>
      <c r="N9" s="14">
        <f t="shared" si="4"/>
        <v>0</v>
      </c>
      <c r="O9" s="14">
        <f t="shared" si="5"/>
        <v>0</v>
      </c>
      <c r="P9" s="14">
        <f t="shared" si="0"/>
        <v>0</v>
      </c>
      <c r="Q9" s="14">
        <f t="shared" si="0"/>
        <v>0</v>
      </c>
      <c r="R9" s="30" t="e">
        <f t="shared" si="6"/>
        <v>#DIV/0!</v>
      </c>
      <c r="S9" s="29"/>
    </row>
    <row r="10" spans="1:19" ht="20.25" customHeight="1" x14ac:dyDescent="0.25">
      <c r="A10" s="4" t="s">
        <v>230</v>
      </c>
      <c r="B10" s="4" t="s">
        <v>144</v>
      </c>
      <c r="C10" s="29"/>
      <c r="D10" s="14">
        <f>'💶 Budget annuel'!D34</f>
        <v>0</v>
      </c>
      <c r="E10" s="14">
        <f t="shared" si="1"/>
        <v>0</v>
      </c>
      <c r="F10" s="29"/>
      <c r="G10" s="14">
        <f>'💶 Budget annuel'!E34</f>
        <v>0</v>
      </c>
      <c r="H10" s="14">
        <f t="shared" si="2"/>
        <v>0</v>
      </c>
      <c r="I10" s="29"/>
      <c r="J10" s="14">
        <f>'💶 Budget annuel'!F34</f>
        <v>0</v>
      </c>
      <c r="K10" s="14">
        <f t="shared" si="3"/>
        <v>0</v>
      </c>
      <c r="L10" s="29"/>
      <c r="M10" s="14">
        <f>'💶 Budget annuel'!G34</f>
        <v>0</v>
      </c>
      <c r="N10" s="14">
        <f t="shared" si="4"/>
        <v>0</v>
      </c>
      <c r="O10" s="14">
        <f t="shared" si="5"/>
        <v>0</v>
      </c>
      <c r="P10" s="14">
        <f t="shared" si="0"/>
        <v>0</v>
      </c>
      <c r="Q10" s="14">
        <f t="shared" si="0"/>
        <v>0</v>
      </c>
      <c r="R10" s="30" t="e">
        <f t="shared" si="6"/>
        <v>#DIV/0!</v>
      </c>
      <c r="S10" s="29"/>
    </row>
    <row r="11" spans="1:19" ht="18" customHeight="1" x14ac:dyDescent="0.25">
      <c r="A11" s="27" t="s">
        <v>109</v>
      </c>
      <c r="B11" s="1" t="s">
        <v>144</v>
      </c>
      <c r="C11" s="29"/>
      <c r="D11" s="14">
        <f>'💶 Budget annuel'!D35</f>
        <v>0</v>
      </c>
      <c r="E11" s="14">
        <f t="shared" si="1"/>
        <v>0</v>
      </c>
      <c r="F11" s="29"/>
      <c r="G11" s="14">
        <f>'💶 Budget annuel'!E35</f>
        <v>0</v>
      </c>
      <c r="H11" s="14">
        <f t="shared" si="2"/>
        <v>0</v>
      </c>
      <c r="I11" s="29"/>
      <c r="J11" s="14">
        <f>'💶 Budget annuel'!F35</f>
        <v>0</v>
      </c>
      <c r="K11" s="14">
        <f t="shared" si="3"/>
        <v>0</v>
      </c>
      <c r="L11" s="29"/>
      <c r="M11" s="14">
        <f>'💶 Budget annuel'!G35</f>
        <v>0</v>
      </c>
      <c r="N11" s="14">
        <f t="shared" si="4"/>
        <v>0</v>
      </c>
      <c r="O11" s="14">
        <f t="shared" si="5"/>
        <v>0</v>
      </c>
      <c r="P11" s="14">
        <f t="shared" si="0"/>
        <v>0</v>
      </c>
      <c r="Q11" s="14">
        <f t="shared" si="0"/>
        <v>0</v>
      </c>
      <c r="R11" s="30" t="e">
        <f t="shared" si="6"/>
        <v>#DIV/0!</v>
      </c>
      <c r="S11" s="29"/>
    </row>
    <row r="12" spans="1:19" ht="18" customHeight="1" x14ac:dyDescent="0.25">
      <c r="A12" s="27" t="s">
        <v>110</v>
      </c>
      <c r="B12" s="1" t="s">
        <v>126</v>
      </c>
      <c r="C12" s="29"/>
      <c r="D12" s="14">
        <f>'💶 Budget annuel'!D36</f>
        <v>0</v>
      </c>
      <c r="E12" s="14">
        <f t="shared" si="1"/>
        <v>0</v>
      </c>
      <c r="F12" s="29"/>
      <c r="G12" s="14">
        <f>'💶 Budget annuel'!E36</f>
        <v>0</v>
      </c>
      <c r="H12" s="14">
        <f t="shared" si="2"/>
        <v>0</v>
      </c>
      <c r="I12" s="29"/>
      <c r="J12" s="14">
        <f>'💶 Budget annuel'!F36</f>
        <v>0</v>
      </c>
      <c r="K12" s="14">
        <f t="shared" si="3"/>
        <v>0</v>
      </c>
      <c r="L12" s="29"/>
      <c r="M12" s="14">
        <f>'💶 Budget annuel'!G36</f>
        <v>0</v>
      </c>
      <c r="N12" s="14">
        <f t="shared" si="4"/>
        <v>0</v>
      </c>
      <c r="O12" s="14">
        <f t="shared" si="5"/>
        <v>0</v>
      </c>
      <c r="P12" s="14">
        <f t="shared" si="0"/>
        <v>0</v>
      </c>
      <c r="Q12" s="14">
        <f t="shared" si="0"/>
        <v>0</v>
      </c>
      <c r="R12" s="30" t="e">
        <f t="shared" si="6"/>
        <v>#DIV/0!</v>
      </c>
      <c r="S12" s="29"/>
    </row>
  </sheetData>
  <sheetProtection sheet="1" objects="1" scenarios="1"/>
  <mergeCells count="1">
    <mergeCell ref="A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871E-45DA-401E-9868-208140510AAA}">
  <sheetPr>
    <tabColor rgb="FFD98F5F"/>
  </sheetPr>
  <dimension ref="A1:S1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S9" sqref="S9"/>
    </sheetView>
  </sheetViews>
  <sheetFormatPr baseColWidth="10" defaultColWidth="11.42578125" defaultRowHeight="18" customHeight="1" x14ac:dyDescent="0.25"/>
  <cols>
    <col min="1" max="1" width="51.28515625" style="1" bestFit="1" customWidth="1"/>
    <col min="2" max="2" width="15.28515625" style="1" bestFit="1" customWidth="1"/>
    <col min="3" max="3" width="13.7109375" style="1" customWidth="1"/>
    <col min="4" max="4" width="12.85546875" style="1" customWidth="1"/>
    <col min="5" max="5" width="13.85546875" style="1" customWidth="1"/>
    <col min="6" max="6" width="14" style="1" customWidth="1"/>
    <col min="7" max="7" width="13.28515625" style="1" customWidth="1"/>
    <col min="8" max="8" width="11.140625" style="1" customWidth="1"/>
    <col min="9" max="9" width="14" style="1" customWidth="1"/>
    <col min="10" max="10" width="12" style="1" customWidth="1"/>
    <col min="11" max="11" width="12.28515625" style="1" customWidth="1"/>
    <col min="12" max="12" width="14.5703125" style="1" customWidth="1"/>
    <col min="13" max="13" width="12.5703125" style="1" customWidth="1"/>
    <col min="14" max="14" width="12.28515625" style="1" customWidth="1"/>
    <col min="15" max="15" width="19.140625" style="1" customWidth="1"/>
    <col min="16" max="17" width="18" style="1" customWidth="1"/>
    <col min="18" max="18" width="20" style="1" customWidth="1"/>
    <col min="19" max="19" width="34.85546875" style="1" customWidth="1"/>
    <col min="20" max="16384" width="11.42578125" style="1"/>
  </cols>
  <sheetData>
    <row r="1" spans="1:19" s="26" customFormat="1" ht="57" customHeight="1" x14ac:dyDescent="0.25">
      <c r="A1" s="63" t="s">
        <v>231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20.25" customHeight="1" x14ac:dyDescent="0.25">
      <c r="A2" s="12" t="s">
        <v>185</v>
      </c>
      <c r="B2" s="12" t="s">
        <v>118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190</v>
      </c>
      <c r="H2" s="12" t="s">
        <v>191</v>
      </c>
      <c r="I2" s="12" t="s">
        <v>192</v>
      </c>
      <c r="J2" s="12" t="s">
        <v>193</v>
      </c>
      <c r="K2" s="12" t="s">
        <v>194</v>
      </c>
      <c r="L2" s="12" t="s">
        <v>195</v>
      </c>
      <c r="M2" s="12" t="s">
        <v>196</v>
      </c>
      <c r="N2" s="12" t="s">
        <v>197</v>
      </c>
      <c r="O2" s="12" t="s">
        <v>198</v>
      </c>
      <c r="P2" s="12" t="s">
        <v>199</v>
      </c>
      <c r="Q2" s="12" t="s">
        <v>200</v>
      </c>
      <c r="R2" s="12" t="s">
        <v>201</v>
      </c>
      <c r="S2" s="12" t="s">
        <v>202</v>
      </c>
    </row>
    <row r="3" spans="1:19" ht="20.25" customHeight="1" x14ac:dyDescent="0.25">
      <c r="A3" s="19" t="s">
        <v>232</v>
      </c>
    </row>
    <row r="4" spans="1:19" ht="20.25" customHeight="1" x14ac:dyDescent="0.25">
      <c r="A4" s="6" t="s">
        <v>233</v>
      </c>
      <c r="B4" s="6" t="s">
        <v>158</v>
      </c>
      <c r="C4" s="29"/>
      <c r="D4" s="13">
        <f>'💶 Budget annuel'!D38</f>
        <v>0</v>
      </c>
      <c r="E4" s="13">
        <f>C4-D4</f>
        <v>0</v>
      </c>
      <c r="F4" s="29"/>
      <c r="G4" s="13">
        <f>'💶 Budget annuel'!E38</f>
        <v>0</v>
      </c>
      <c r="H4" s="13">
        <f>F4-G4</f>
        <v>0</v>
      </c>
      <c r="I4" s="29"/>
      <c r="J4" s="13">
        <f>'💶 Budget annuel'!F38</f>
        <v>0</v>
      </c>
      <c r="K4" s="13">
        <f t="shared" ref="K4:K11" si="0">I4-J4</f>
        <v>0</v>
      </c>
      <c r="L4" s="29"/>
      <c r="M4" s="13">
        <f>'💶 Budget annuel'!G38</f>
        <v>0</v>
      </c>
      <c r="N4" s="13">
        <f t="shared" ref="N4:N11" si="1">L4-M4</f>
        <v>0</v>
      </c>
      <c r="O4" s="29"/>
      <c r="P4" s="13">
        <f>D4+G4+J4+M4</f>
        <v>0</v>
      </c>
      <c r="Q4" s="13">
        <f>O4-P4</f>
        <v>0</v>
      </c>
      <c r="R4" s="13" t="e">
        <f>Q4/P4</f>
        <v>#DIV/0!</v>
      </c>
      <c r="S4" s="29"/>
    </row>
    <row r="5" spans="1:19" ht="20.25" customHeight="1" x14ac:dyDescent="0.25">
      <c r="A5" s="6" t="s">
        <v>234</v>
      </c>
      <c r="B5" s="6" t="s">
        <v>160</v>
      </c>
      <c r="C5" s="29"/>
      <c r="D5" s="13">
        <f>'💶 Budget annuel'!D39</f>
        <v>0</v>
      </c>
      <c r="E5" s="13">
        <f t="shared" ref="E5:E11" si="2">C5-D5</f>
        <v>0</v>
      </c>
      <c r="F5" s="29"/>
      <c r="G5" s="13">
        <f>'💶 Budget annuel'!E39</f>
        <v>0</v>
      </c>
      <c r="H5" s="13">
        <f t="shared" ref="H5:H11" si="3">F5-G5</f>
        <v>0</v>
      </c>
      <c r="I5" s="29"/>
      <c r="J5" s="13">
        <f>'💶 Budget annuel'!F39</f>
        <v>0</v>
      </c>
      <c r="K5" s="13">
        <f t="shared" si="0"/>
        <v>0</v>
      </c>
      <c r="L5" s="29"/>
      <c r="M5" s="13">
        <f>'💶 Budget annuel'!G39</f>
        <v>0</v>
      </c>
      <c r="N5" s="13">
        <f t="shared" si="1"/>
        <v>0</v>
      </c>
      <c r="O5" s="29"/>
      <c r="P5" s="13">
        <f t="shared" ref="P5:P11" si="4">D5+G5+J5+M5</f>
        <v>0</v>
      </c>
      <c r="Q5" s="13">
        <f t="shared" ref="Q5:Q17" si="5">O5-P5</f>
        <v>0</v>
      </c>
      <c r="R5" s="13" t="e">
        <f t="shared" ref="R5:R17" si="6">Q5/P5</f>
        <v>#DIV/0!</v>
      </c>
      <c r="S5" s="29"/>
    </row>
    <row r="6" spans="1:19" ht="20.25" customHeight="1" x14ac:dyDescent="0.25">
      <c r="A6" s="6" t="s">
        <v>235</v>
      </c>
      <c r="B6" s="6" t="s">
        <v>144</v>
      </c>
      <c r="C6" s="29"/>
      <c r="D6" s="13">
        <f>'💶 Budget annuel'!D40</f>
        <v>0</v>
      </c>
      <c r="E6" s="13">
        <f t="shared" si="2"/>
        <v>0</v>
      </c>
      <c r="F6" s="29"/>
      <c r="G6" s="13">
        <f>'💶 Budget annuel'!E40</f>
        <v>0</v>
      </c>
      <c r="H6" s="13">
        <f t="shared" si="3"/>
        <v>0</v>
      </c>
      <c r="I6" s="29"/>
      <c r="J6" s="13">
        <f>'💶 Budget annuel'!F40</f>
        <v>0</v>
      </c>
      <c r="K6" s="13">
        <f t="shared" si="0"/>
        <v>0</v>
      </c>
      <c r="L6" s="29"/>
      <c r="M6" s="13">
        <f>'💶 Budget annuel'!G40</f>
        <v>0</v>
      </c>
      <c r="N6" s="13">
        <f t="shared" si="1"/>
        <v>0</v>
      </c>
      <c r="O6" s="29"/>
      <c r="P6" s="13">
        <f t="shared" si="4"/>
        <v>0</v>
      </c>
      <c r="Q6" s="13">
        <f t="shared" si="5"/>
        <v>0</v>
      </c>
      <c r="R6" s="13" t="e">
        <f t="shared" si="6"/>
        <v>#DIV/0!</v>
      </c>
      <c r="S6" s="29"/>
    </row>
    <row r="7" spans="1:19" ht="20.25" customHeight="1" x14ac:dyDescent="0.25">
      <c r="A7" s="6" t="s">
        <v>236</v>
      </c>
      <c r="B7" s="6" t="s">
        <v>144</v>
      </c>
      <c r="C7" s="29"/>
      <c r="D7" s="13">
        <f>'💶 Budget annuel'!D41</f>
        <v>0</v>
      </c>
      <c r="E7" s="13">
        <f t="shared" si="2"/>
        <v>0</v>
      </c>
      <c r="F7" s="29"/>
      <c r="G7" s="13">
        <f>'💶 Budget annuel'!E41</f>
        <v>0</v>
      </c>
      <c r="H7" s="13">
        <f t="shared" si="3"/>
        <v>0</v>
      </c>
      <c r="I7" s="29"/>
      <c r="J7" s="13">
        <f>'💶 Budget annuel'!F41</f>
        <v>0</v>
      </c>
      <c r="K7" s="13">
        <f t="shared" si="0"/>
        <v>0</v>
      </c>
      <c r="L7" s="29"/>
      <c r="M7" s="13">
        <f>'💶 Budget annuel'!G41</f>
        <v>0</v>
      </c>
      <c r="N7" s="13">
        <f t="shared" si="1"/>
        <v>0</v>
      </c>
      <c r="O7" s="29"/>
      <c r="P7" s="13">
        <f t="shared" si="4"/>
        <v>0</v>
      </c>
      <c r="Q7" s="13">
        <f t="shared" si="5"/>
        <v>0</v>
      </c>
      <c r="R7" s="13" t="e">
        <f t="shared" si="6"/>
        <v>#DIV/0!</v>
      </c>
      <c r="S7" s="29"/>
    </row>
    <row r="8" spans="1:19" ht="20.25" customHeight="1" x14ac:dyDescent="0.25">
      <c r="A8" s="6" t="s">
        <v>163</v>
      </c>
      <c r="B8" s="6" t="s">
        <v>144</v>
      </c>
      <c r="C8" s="29"/>
      <c r="D8" s="13">
        <f>'💶 Budget annuel'!D42</f>
        <v>0</v>
      </c>
      <c r="E8" s="13">
        <f t="shared" si="2"/>
        <v>0</v>
      </c>
      <c r="F8" s="29"/>
      <c r="G8" s="13">
        <f>'💶 Budget annuel'!E42</f>
        <v>0</v>
      </c>
      <c r="H8" s="13">
        <f t="shared" si="3"/>
        <v>0</v>
      </c>
      <c r="I8" s="29"/>
      <c r="J8" s="13">
        <f>'💶 Budget annuel'!F42</f>
        <v>0</v>
      </c>
      <c r="K8" s="13">
        <f t="shared" si="0"/>
        <v>0</v>
      </c>
      <c r="L8" s="29"/>
      <c r="M8" s="13">
        <f>'💶 Budget annuel'!G42</f>
        <v>0</v>
      </c>
      <c r="N8" s="13">
        <f t="shared" si="1"/>
        <v>0</v>
      </c>
      <c r="O8" s="29"/>
      <c r="P8" s="13">
        <f t="shared" si="4"/>
        <v>0</v>
      </c>
      <c r="Q8" s="13">
        <f t="shared" si="5"/>
        <v>0</v>
      </c>
      <c r="R8" s="13" t="e">
        <f t="shared" si="6"/>
        <v>#DIV/0!</v>
      </c>
      <c r="S8" s="29"/>
    </row>
    <row r="9" spans="1:19" ht="20.25" customHeight="1" x14ac:dyDescent="0.25">
      <c r="A9" s="6" t="s">
        <v>164</v>
      </c>
      <c r="B9" s="6" t="s">
        <v>144</v>
      </c>
      <c r="C9" s="29"/>
      <c r="D9" s="13">
        <f>'💶 Budget annuel'!D43</f>
        <v>0</v>
      </c>
      <c r="E9" s="13">
        <f t="shared" si="2"/>
        <v>0</v>
      </c>
      <c r="F9" s="29"/>
      <c r="G9" s="13">
        <f>'💶 Budget annuel'!E43</f>
        <v>0</v>
      </c>
      <c r="H9" s="13">
        <f t="shared" si="3"/>
        <v>0</v>
      </c>
      <c r="I9" s="29"/>
      <c r="J9" s="13">
        <f>'💶 Budget annuel'!F43</f>
        <v>0</v>
      </c>
      <c r="K9" s="13">
        <f t="shared" si="0"/>
        <v>0</v>
      </c>
      <c r="L9" s="29"/>
      <c r="M9" s="13">
        <f>'💶 Budget annuel'!G43</f>
        <v>0</v>
      </c>
      <c r="N9" s="13">
        <f t="shared" si="1"/>
        <v>0</v>
      </c>
      <c r="O9" s="29"/>
      <c r="P9" s="13">
        <f t="shared" si="4"/>
        <v>0</v>
      </c>
      <c r="Q9" s="13">
        <f t="shared" si="5"/>
        <v>0</v>
      </c>
      <c r="R9" s="13" t="e">
        <f t="shared" si="6"/>
        <v>#DIV/0!</v>
      </c>
      <c r="S9" s="29"/>
    </row>
    <row r="10" spans="1:19" ht="20.25" customHeight="1" x14ac:dyDescent="0.25">
      <c r="A10" s="6" t="s">
        <v>165</v>
      </c>
      <c r="B10" s="6" t="s">
        <v>144</v>
      </c>
      <c r="C10" s="29"/>
      <c r="D10" s="13">
        <f>'💶 Budget annuel'!D44</f>
        <v>0</v>
      </c>
      <c r="E10" s="13">
        <f t="shared" si="2"/>
        <v>0</v>
      </c>
      <c r="F10" s="29"/>
      <c r="G10" s="13">
        <f>'💶 Budget annuel'!E44</f>
        <v>0</v>
      </c>
      <c r="H10" s="13">
        <f t="shared" si="3"/>
        <v>0</v>
      </c>
      <c r="I10" s="29"/>
      <c r="J10" s="13">
        <f>'💶 Budget annuel'!F44</f>
        <v>0</v>
      </c>
      <c r="K10" s="13">
        <f t="shared" si="0"/>
        <v>0</v>
      </c>
      <c r="L10" s="29"/>
      <c r="M10" s="13">
        <f>'💶 Budget annuel'!G44</f>
        <v>0</v>
      </c>
      <c r="N10" s="13">
        <f t="shared" si="1"/>
        <v>0</v>
      </c>
      <c r="O10" s="29"/>
      <c r="P10" s="13">
        <f t="shared" si="4"/>
        <v>0</v>
      </c>
      <c r="Q10" s="13">
        <f t="shared" si="5"/>
        <v>0</v>
      </c>
      <c r="R10" s="13" t="e">
        <f t="shared" si="6"/>
        <v>#DIV/0!</v>
      </c>
      <c r="S10" s="29"/>
    </row>
    <row r="11" spans="1:19" ht="20.25" customHeight="1" x14ac:dyDescent="0.25">
      <c r="A11" s="6" t="s">
        <v>166</v>
      </c>
      <c r="B11" s="6" t="s">
        <v>144</v>
      </c>
      <c r="C11" s="29"/>
      <c r="D11" s="13">
        <f>'💶 Budget annuel'!D45</f>
        <v>0</v>
      </c>
      <c r="E11" s="13">
        <f t="shared" si="2"/>
        <v>0</v>
      </c>
      <c r="F11" s="29"/>
      <c r="G11" s="13">
        <f>'💶 Budget annuel'!E45</f>
        <v>0</v>
      </c>
      <c r="H11" s="13">
        <f t="shared" si="3"/>
        <v>0</v>
      </c>
      <c r="I11" s="29"/>
      <c r="J11" s="13">
        <f>'💶 Budget annuel'!F45</f>
        <v>0</v>
      </c>
      <c r="K11" s="13">
        <f t="shared" si="0"/>
        <v>0</v>
      </c>
      <c r="L11" s="29"/>
      <c r="M11" s="13">
        <f>'💶 Budget annuel'!G45</f>
        <v>0</v>
      </c>
      <c r="N11" s="13">
        <f t="shared" si="1"/>
        <v>0</v>
      </c>
      <c r="O11" s="29"/>
      <c r="P11" s="13">
        <f t="shared" si="4"/>
        <v>0</v>
      </c>
      <c r="Q11" s="13">
        <f t="shared" si="5"/>
        <v>0</v>
      </c>
      <c r="R11" s="13" t="e">
        <f t="shared" si="6"/>
        <v>#DIV/0!</v>
      </c>
      <c r="S11" s="29"/>
    </row>
    <row r="12" spans="1:19" ht="20.25" customHeight="1" x14ac:dyDescent="0.25">
      <c r="A12" s="19" t="s">
        <v>237</v>
      </c>
    </row>
    <row r="13" spans="1:19" ht="20.25" customHeight="1" x14ac:dyDescent="0.25">
      <c r="A13" s="6" t="s">
        <v>238</v>
      </c>
      <c r="B13" s="6" t="s">
        <v>168</v>
      </c>
      <c r="C13" s="29"/>
      <c r="D13" s="20">
        <f>'💶 Budget annuel'!D46</f>
        <v>0</v>
      </c>
      <c r="E13" s="13">
        <f t="shared" ref="E13:E17" si="7">C13-D13</f>
        <v>0</v>
      </c>
      <c r="F13" s="29"/>
      <c r="G13" s="20">
        <f>'💶 Budget annuel'!E46</f>
        <v>0</v>
      </c>
      <c r="H13" s="13">
        <f t="shared" ref="H13:H17" si="8">F13-G13</f>
        <v>0</v>
      </c>
      <c r="I13" s="29"/>
      <c r="J13" s="20">
        <f>'💶 Budget annuel'!F46</f>
        <v>0</v>
      </c>
      <c r="K13" s="13">
        <f t="shared" ref="K13:K17" si="9">I13-J13</f>
        <v>0</v>
      </c>
      <c r="L13" s="29"/>
      <c r="M13" s="20">
        <f>'💶 Budget annuel'!G46</f>
        <v>0</v>
      </c>
      <c r="N13" s="13">
        <f t="shared" ref="N13:N17" si="10">L13-M13</f>
        <v>0</v>
      </c>
      <c r="O13" s="29"/>
      <c r="P13" s="13">
        <f t="shared" ref="P13:P17" si="11">D13+G13+J13+M13</f>
        <v>0</v>
      </c>
      <c r="Q13" s="13">
        <f t="shared" si="5"/>
        <v>0</v>
      </c>
      <c r="R13" s="13" t="e">
        <f t="shared" si="6"/>
        <v>#DIV/0!</v>
      </c>
      <c r="S13" s="29"/>
    </row>
    <row r="14" spans="1:19" ht="20.25" customHeight="1" x14ac:dyDescent="0.25">
      <c r="A14" s="6" t="s">
        <v>239</v>
      </c>
      <c r="B14" s="6" t="s">
        <v>170</v>
      </c>
      <c r="C14" s="29"/>
      <c r="D14" s="20">
        <f>'💶 Budget annuel'!D47</f>
        <v>0</v>
      </c>
      <c r="E14" s="13">
        <f t="shared" si="7"/>
        <v>0</v>
      </c>
      <c r="F14" s="29"/>
      <c r="G14" s="20">
        <f>'💶 Budget annuel'!E47</f>
        <v>0</v>
      </c>
      <c r="H14" s="13">
        <f t="shared" si="8"/>
        <v>0</v>
      </c>
      <c r="I14" s="29"/>
      <c r="J14" s="20">
        <f>'💶 Budget annuel'!F47</f>
        <v>0</v>
      </c>
      <c r="K14" s="13">
        <f t="shared" si="9"/>
        <v>0</v>
      </c>
      <c r="L14" s="29"/>
      <c r="M14" s="20">
        <f>'💶 Budget annuel'!G47</f>
        <v>0</v>
      </c>
      <c r="N14" s="13">
        <f t="shared" si="10"/>
        <v>0</v>
      </c>
      <c r="O14" s="29"/>
      <c r="P14" s="13">
        <f t="shared" si="11"/>
        <v>0</v>
      </c>
      <c r="Q14" s="13">
        <f t="shared" si="5"/>
        <v>0</v>
      </c>
      <c r="R14" s="13" t="e">
        <f t="shared" si="6"/>
        <v>#DIV/0!</v>
      </c>
      <c r="S14" s="29"/>
    </row>
    <row r="15" spans="1:19" ht="18" customHeight="1" x14ac:dyDescent="0.25">
      <c r="A15" t="s">
        <v>171</v>
      </c>
      <c r="B15" s="1" t="s">
        <v>144</v>
      </c>
      <c r="C15" s="29"/>
      <c r="D15" s="20">
        <f>'💶 Budget annuel'!D48</f>
        <v>0</v>
      </c>
      <c r="E15" s="13">
        <f t="shared" si="7"/>
        <v>0</v>
      </c>
      <c r="F15" s="29"/>
      <c r="G15" s="20">
        <f>'💶 Budget annuel'!E48</f>
        <v>0</v>
      </c>
      <c r="H15" s="13">
        <f t="shared" si="8"/>
        <v>0</v>
      </c>
      <c r="I15" s="29"/>
      <c r="J15" s="20">
        <f>'💶 Budget annuel'!F48</f>
        <v>0</v>
      </c>
      <c r="K15" s="13">
        <f t="shared" si="9"/>
        <v>0</v>
      </c>
      <c r="L15" s="29"/>
      <c r="M15" s="20">
        <f>'💶 Budget annuel'!G48</f>
        <v>0</v>
      </c>
      <c r="N15" s="13">
        <f t="shared" si="10"/>
        <v>0</v>
      </c>
      <c r="O15" s="29"/>
      <c r="P15" s="13">
        <f t="shared" si="11"/>
        <v>0</v>
      </c>
      <c r="Q15" s="13">
        <f t="shared" si="5"/>
        <v>0</v>
      </c>
      <c r="R15" s="13" t="e">
        <f t="shared" si="6"/>
        <v>#DIV/0!</v>
      </c>
      <c r="S15" s="29"/>
    </row>
    <row r="16" spans="1:19" ht="18" customHeight="1" x14ac:dyDescent="0.25">
      <c r="A16" t="s">
        <v>172</v>
      </c>
      <c r="B16" s="1" t="s">
        <v>144</v>
      </c>
      <c r="C16" s="29"/>
      <c r="D16" s="20">
        <f>'💶 Budget annuel'!D49</f>
        <v>0</v>
      </c>
      <c r="E16" s="13">
        <f t="shared" si="7"/>
        <v>0</v>
      </c>
      <c r="F16" s="29"/>
      <c r="G16" s="20">
        <f>'💶 Budget annuel'!E49</f>
        <v>0</v>
      </c>
      <c r="H16" s="13">
        <f t="shared" si="8"/>
        <v>0</v>
      </c>
      <c r="I16" s="29"/>
      <c r="J16" s="20">
        <f>'💶 Budget annuel'!F49</f>
        <v>0</v>
      </c>
      <c r="K16" s="13">
        <f t="shared" si="9"/>
        <v>0</v>
      </c>
      <c r="L16" s="29"/>
      <c r="M16" s="20">
        <f>'💶 Budget annuel'!G49</f>
        <v>0</v>
      </c>
      <c r="N16" s="13">
        <f t="shared" si="10"/>
        <v>0</v>
      </c>
      <c r="O16" s="29"/>
      <c r="P16" s="13">
        <f t="shared" si="11"/>
        <v>0</v>
      </c>
      <c r="Q16" s="13">
        <f t="shared" si="5"/>
        <v>0</v>
      </c>
      <c r="R16" s="13" t="e">
        <f t="shared" si="6"/>
        <v>#DIV/0!</v>
      </c>
      <c r="S16" s="29"/>
    </row>
    <row r="17" spans="1:19" ht="18" customHeight="1" x14ac:dyDescent="0.25">
      <c r="A17" t="s">
        <v>173</v>
      </c>
      <c r="B17" s="1" t="s">
        <v>144</v>
      </c>
      <c r="C17" s="40"/>
      <c r="D17" s="13">
        <f>'💶 Budget annuel'!D50</f>
        <v>0</v>
      </c>
      <c r="E17" s="13">
        <f t="shared" si="7"/>
        <v>0</v>
      </c>
      <c r="F17" s="40"/>
      <c r="G17" s="13">
        <f>'💶 Budget annuel'!E50</f>
        <v>0</v>
      </c>
      <c r="H17" s="41">
        <f t="shared" si="8"/>
        <v>0</v>
      </c>
      <c r="I17" s="40"/>
      <c r="J17" s="13">
        <f>'💶 Budget annuel'!F50</f>
        <v>0</v>
      </c>
      <c r="K17" s="41">
        <f t="shared" si="9"/>
        <v>0</v>
      </c>
      <c r="L17" s="40"/>
      <c r="M17" s="13">
        <f>'💶 Budget annuel'!G50</f>
        <v>0</v>
      </c>
      <c r="N17" s="41">
        <f t="shared" si="10"/>
        <v>0</v>
      </c>
      <c r="O17" s="29"/>
      <c r="P17" s="13">
        <f t="shared" si="11"/>
        <v>0</v>
      </c>
      <c r="Q17" s="13">
        <f t="shared" si="5"/>
        <v>0</v>
      </c>
      <c r="R17" s="13" t="e">
        <f t="shared" si="6"/>
        <v>#DIV/0!</v>
      </c>
      <c r="S17" s="29"/>
    </row>
  </sheetData>
  <sheetProtection sheet="1" objects="1" scenarios="1"/>
  <mergeCells count="1">
    <mergeCell ref="A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9025-FE23-42C3-BC5D-C6EE3A3CCB1F}">
  <sheetPr>
    <tabColor rgb="FFC6B3D8"/>
  </sheetPr>
  <dimension ref="A1:S11"/>
  <sheetViews>
    <sheetView showGridLines="0" workbookViewId="0">
      <pane xSplit="1" ySplit="2" topLeftCell="R4" activePane="bottomRight" state="frozen"/>
      <selection pane="topRight"/>
      <selection pane="bottomLeft"/>
      <selection pane="bottomRight" activeCell="R4" sqref="R4"/>
    </sheetView>
  </sheetViews>
  <sheetFormatPr baseColWidth="10" defaultColWidth="11.42578125" defaultRowHeight="18" customHeight="1" x14ac:dyDescent="0.25"/>
  <cols>
    <col min="1" max="1" width="62.7109375" style="1" bestFit="1" customWidth="1"/>
    <col min="2" max="2" width="15.42578125" style="1" bestFit="1" customWidth="1"/>
    <col min="3" max="3" width="13.140625" style="1" customWidth="1"/>
    <col min="4" max="4" width="12.85546875" style="1" customWidth="1"/>
    <col min="5" max="5" width="11.7109375" style="1" customWidth="1"/>
    <col min="6" max="6" width="13.5703125" style="1" customWidth="1"/>
    <col min="7" max="7" width="12.28515625" style="1" customWidth="1"/>
    <col min="8" max="8" width="12.140625" style="1" customWidth="1"/>
    <col min="9" max="9" width="14.28515625" style="1" customWidth="1"/>
    <col min="10" max="10" width="12" style="1" customWidth="1"/>
    <col min="11" max="11" width="12.5703125" style="1" customWidth="1"/>
    <col min="12" max="12" width="13.7109375" style="1" customWidth="1"/>
    <col min="13" max="13" width="12.28515625" style="1" customWidth="1"/>
    <col min="14" max="14" width="13.140625" style="1" customWidth="1"/>
    <col min="15" max="15" width="19.28515625" style="1" customWidth="1"/>
    <col min="16" max="16" width="16.85546875" style="1" customWidth="1"/>
    <col min="17" max="17" width="17.42578125" style="1" customWidth="1"/>
    <col min="18" max="18" width="19.7109375" style="1" customWidth="1"/>
    <col min="19" max="19" width="33.85546875" style="1" customWidth="1"/>
    <col min="20" max="16384" width="11.42578125" style="1"/>
  </cols>
  <sheetData>
    <row r="1" spans="1:19" ht="57" customHeight="1" x14ac:dyDescent="0.25">
      <c r="A1" s="64" t="s">
        <v>240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20.25" customHeight="1" x14ac:dyDescent="0.25">
      <c r="A2" s="12" t="s">
        <v>185</v>
      </c>
      <c r="B2" s="12" t="s">
        <v>118</v>
      </c>
      <c r="C2" s="12" t="s">
        <v>186</v>
      </c>
      <c r="D2" s="12" t="s">
        <v>187</v>
      </c>
      <c r="E2" s="12" t="s">
        <v>188</v>
      </c>
      <c r="F2" s="12" t="s">
        <v>189</v>
      </c>
      <c r="G2" s="12" t="s">
        <v>190</v>
      </c>
      <c r="H2" s="12" t="s">
        <v>191</v>
      </c>
      <c r="I2" s="12" t="s">
        <v>192</v>
      </c>
      <c r="J2" s="12" t="s">
        <v>193</v>
      </c>
      <c r="K2" s="12" t="s">
        <v>194</v>
      </c>
      <c r="L2" s="12" t="s">
        <v>195</v>
      </c>
      <c r="M2" s="12" t="s">
        <v>196</v>
      </c>
      <c r="N2" s="12" t="s">
        <v>197</v>
      </c>
      <c r="O2" s="12" t="s">
        <v>198</v>
      </c>
      <c r="P2" s="12" t="s">
        <v>199</v>
      </c>
      <c r="Q2" s="12" t="s">
        <v>200</v>
      </c>
      <c r="R2" s="12" t="s">
        <v>201</v>
      </c>
      <c r="S2" s="12" t="s">
        <v>202</v>
      </c>
    </row>
    <row r="3" spans="1:19" ht="20.25" customHeight="1" x14ac:dyDescent="0.25">
      <c r="A3" s="19" t="s">
        <v>241</v>
      </c>
    </row>
    <row r="4" spans="1:19" ht="20.25" customHeight="1" x14ac:dyDescent="0.25">
      <c r="A4" s="1" t="s">
        <v>242</v>
      </c>
      <c r="B4" s="1" t="s">
        <v>176</v>
      </c>
      <c r="C4" s="42"/>
      <c r="D4" s="13">
        <f>'💶 Budget annuel'!D52</f>
        <v>0</v>
      </c>
      <c r="E4" s="13">
        <f>C4-D4</f>
        <v>0</v>
      </c>
      <c r="F4" s="42"/>
      <c r="G4" s="13">
        <f>'💶 Budget annuel'!E52</f>
        <v>0</v>
      </c>
      <c r="H4" s="13">
        <f>F4-G4</f>
        <v>0</v>
      </c>
      <c r="I4" s="42"/>
      <c r="J4" s="13">
        <f>'💶 Budget annuel'!F52</f>
        <v>0</v>
      </c>
      <c r="K4" s="13">
        <f>I4-J4</f>
        <v>0</v>
      </c>
      <c r="L4" s="42"/>
      <c r="M4" s="13">
        <f>'💶 Budget annuel'!G52</f>
        <v>0</v>
      </c>
      <c r="N4" s="13">
        <f>L4-M4</f>
        <v>0</v>
      </c>
      <c r="O4" s="13">
        <f>C4+F4+I4+L4</f>
        <v>0</v>
      </c>
      <c r="P4" s="13">
        <f>D4+G4+J4+M4</f>
        <v>0</v>
      </c>
      <c r="Q4" s="13">
        <f>O4-P4</f>
        <v>0</v>
      </c>
      <c r="R4" s="13"/>
      <c r="S4" s="13"/>
    </row>
    <row r="5" spans="1:19" ht="20.25" customHeight="1" x14ac:dyDescent="0.25">
      <c r="A5" s="1" t="s">
        <v>243</v>
      </c>
      <c r="B5" s="1" t="s">
        <v>176</v>
      </c>
      <c r="C5" s="42"/>
      <c r="D5" s="13">
        <f>'💶 Budget annuel'!D53</f>
        <v>0</v>
      </c>
      <c r="E5" s="13">
        <f t="shared" ref="E5:E7" si="0">C5-D5</f>
        <v>0</v>
      </c>
      <c r="F5" s="42"/>
      <c r="G5" s="13">
        <f>'💶 Budget annuel'!E53</f>
        <v>0</v>
      </c>
      <c r="H5" s="13">
        <f t="shared" ref="H5:H7" si="1">F5-G5</f>
        <v>0</v>
      </c>
      <c r="I5" s="42"/>
      <c r="J5" s="13">
        <f>'💶 Budget annuel'!F53</f>
        <v>0</v>
      </c>
      <c r="K5" s="13">
        <f t="shared" ref="K5:K7" si="2">I5-J5</f>
        <v>0</v>
      </c>
      <c r="L5" s="42"/>
      <c r="M5" s="13">
        <f>'💶 Budget annuel'!G53</f>
        <v>0</v>
      </c>
      <c r="N5" s="13">
        <f t="shared" ref="N5:N7" si="3">L5-M5</f>
        <v>0</v>
      </c>
      <c r="O5" s="13">
        <f t="shared" ref="O5:O7" si="4">C5+F5+I5+L5</f>
        <v>0</v>
      </c>
      <c r="P5" s="13">
        <f t="shared" ref="P5:P7" si="5">D5+G5+J5+M5</f>
        <v>0</v>
      </c>
      <c r="Q5" s="13">
        <f t="shared" ref="Q5:Q7" si="6">O5-P5</f>
        <v>0</v>
      </c>
      <c r="R5" s="13"/>
      <c r="S5" s="13"/>
    </row>
    <row r="6" spans="1:19" ht="20.25" customHeight="1" x14ac:dyDescent="0.25">
      <c r="A6" s="1" t="s">
        <v>244</v>
      </c>
      <c r="B6" s="1" t="s">
        <v>179</v>
      </c>
      <c r="C6" s="42"/>
      <c r="D6" s="13">
        <f>'💶 Budget annuel'!D54</f>
        <v>0</v>
      </c>
      <c r="E6" s="13">
        <f t="shared" si="0"/>
        <v>0</v>
      </c>
      <c r="F6" s="42"/>
      <c r="G6" s="13">
        <f>'💶 Budget annuel'!E54</f>
        <v>0</v>
      </c>
      <c r="H6" s="13">
        <f t="shared" si="1"/>
        <v>0</v>
      </c>
      <c r="I6" s="42"/>
      <c r="J6" s="13">
        <f>'💶 Budget annuel'!F54</f>
        <v>0</v>
      </c>
      <c r="K6" s="13">
        <f t="shared" si="2"/>
        <v>0</v>
      </c>
      <c r="L6" s="42"/>
      <c r="M6" s="13">
        <f>'💶 Budget annuel'!G54</f>
        <v>0</v>
      </c>
      <c r="N6" s="13">
        <f t="shared" si="3"/>
        <v>0</v>
      </c>
      <c r="O6" s="13">
        <f t="shared" si="4"/>
        <v>0</v>
      </c>
      <c r="P6" s="13">
        <f t="shared" si="5"/>
        <v>0</v>
      </c>
      <c r="Q6" s="13">
        <f t="shared" si="6"/>
        <v>0</v>
      </c>
      <c r="R6" s="13"/>
      <c r="S6" s="13"/>
    </row>
    <row r="7" spans="1:19" ht="20.25" customHeight="1" x14ac:dyDescent="0.25">
      <c r="A7" s="1" t="s">
        <v>245</v>
      </c>
      <c r="B7" s="1" t="s">
        <v>246</v>
      </c>
      <c r="C7" s="42"/>
      <c r="D7" s="13">
        <f>'💶 Budget annuel'!D55</f>
        <v>0</v>
      </c>
      <c r="E7" s="13">
        <f t="shared" si="0"/>
        <v>0</v>
      </c>
      <c r="F7" s="42"/>
      <c r="G7" s="13">
        <f>'💶 Budget annuel'!E55</f>
        <v>0</v>
      </c>
      <c r="H7" s="13">
        <f t="shared" si="1"/>
        <v>0</v>
      </c>
      <c r="I7" s="42"/>
      <c r="J7" s="13">
        <f>'💶 Budget annuel'!F55</f>
        <v>0</v>
      </c>
      <c r="K7" s="13">
        <f t="shared" si="2"/>
        <v>0</v>
      </c>
      <c r="L7" s="42"/>
      <c r="M7" s="13">
        <f>'💶 Budget annuel'!G55</f>
        <v>0</v>
      </c>
      <c r="N7" s="13">
        <f t="shared" si="3"/>
        <v>0</v>
      </c>
      <c r="O7" s="13">
        <f t="shared" si="4"/>
        <v>0</v>
      </c>
      <c r="P7" s="13">
        <f t="shared" si="5"/>
        <v>0</v>
      </c>
      <c r="Q7" s="13">
        <f t="shared" si="6"/>
        <v>0</v>
      </c>
      <c r="R7" s="13"/>
      <c r="S7" s="13"/>
    </row>
    <row r="8" spans="1:19" ht="20.25" customHeight="1" x14ac:dyDescent="0.25">
      <c r="A8" s="19" t="s">
        <v>247</v>
      </c>
    </row>
    <row r="9" spans="1:19" ht="20.25" customHeight="1" x14ac:dyDescent="0.25">
      <c r="A9" s="1" t="s">
        <v>248</v>
      </c>
      <c r="B9" s="1" t="s">
        <v>181</v>
      </c>
      <c r="C9" s="42"/>
      <c r="D9" s="13"/>
      <c r="E9" s="13"/>
      <c r="F9" s="42"/>
      <c r="G9" s="13"/>
      <c r="H9" s="13"/>
      <c r="I9" s="42"/>
      <c r="J9" s="13"/>
      <c r="K9" s="13"/>
      <c r="L9" s="42"/>
      <c r="M9" s="13"/>
      <c r="N9" s="13"/>
      <c r="O9" s="13">
        <f t="shared" ref="O9:O11" si="7">C9+F9+I9+L9</f>
        <v>0</v>
      </c>
      <c r="P9" s="13">
        <f t="shared" ref="P9:P11" si="8">D9+G9+J9+M9</f>
        <v>0</v>
      </c>
      <c r="Q9" s="13">
        <f t="shared" ref="Q9:Q11" si="9">O9-P9</f>
        <v>0</v>
      </c>
      <c r="R9" s="13"/>
      <c r="S9" s="13"/>
    </row>
    <row r="10" spans="1:19" ht="20.25" customHeight="1" x14ac:dyDescent="0.25">
      <c r="A10" s="1" t="s">
        <v>249</v>
      </c>
      <c r="B10" s="1" t="s">
        <v>183</v>
      </c>
      <c r="C10" s="42"/>
      <c r="D10" s="13"/>
      <c r="E10" s="13"/>
      <c r="F10" s="42"/>
      <c r="G10" s="13"/>
      <c r="H10" s="13"/>
      <c r="I10" s="42"/>
      <c r="J10" s="13"/>
      <c r="K10" s="13"/>
      <c r="L10" s="42"/>
      <c r="M10" s="13"/>
      <c r="N10" s="13"/>
      <c r="O10" s="13">
        <f t="shared" si="7"/>
        <v>0</v>
      </c>
      <c r="P10" s="13">
        <f t="shared" si="8"/>
        <v>0</v>
      </c>
      <c r="Q10" s="13">
        <f t="shared" si="9"/>
        <v>0</v>
      </c>
      <c r="R10" s="13"/>
      <c r="S10" s="13"/>
    </row>
    <row r="11" spans="1:19" ht="20.25" customHeight="1" x14ac:dyDescent="0.25">
      <c r="A11" s="1" t="s">
        <v>250</v>
      </c>
      <c r="B11" s="1" t="s">
        <v>126</v>
      </c>
      <c r="C11" s="42"/>
      <c r="D11" s="13"/>
      <c r="E11" s="13"/>
      <c r="F11" s="42"/>
      <c r="G11" s="13"/>
      <c r="H11" s="13"/>
      <c r="I11" s="42"/>
      <c r="J11" s="13"/>
      <c r="K11" s="13"/>
      <c r="L11" s="42"/>
      <c r="M11" s="13"/>
      <c r="N11" s="13"/>
      <c r="O11" s="13">
        <f t="shared" si="7"/>
        <v>0</v>
      </c>
      <c r="P11" s="13">
        <f t="shared" si="8"/>
        <v>0</v>
      </c>
      <c r="Q11" s="13">
        <f t="shared" si="9"/>
        <v>0</v>
      </c>
      <c r="R11" s="13"/>
      <c r="S11" s="13"/>
    </row>
  </sheetData>
  <sheetProtection sheet="1" objects="1" scenarios="1"/>
  <mergeCells count="1">
    <mergeCell ref="A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8585-C936-497C-9524-6C187FBB0447}">
  <sheetPr>
    <tabColor rgb="FFD9CCE5"/>
  </sheetPr>
  <dimension ref="A1:G1"/>
  <sheetViews>
    <sheetView showGridLines="0" workbookViewId="0">
      <selection activeCell="L11" sqref="L11"/>
    </sheetView>
  </sheetViews>
  <sheetFormatPr baseColWidth="10" defaultColWidth="11.42578125" defaultRowHeight="15" x14ac:dyDescent="0.25"/>
  <sheetData>
    <row r="1" spans="1:7" s="25" customFormat="1" ht="57" customHeight="1" x14ac:dyDescent="0.25">
      <c r="A1" s="65" t="s">
        <v>251</v>
      </c>
      <c r="B1" s="65"/>
      <c r="C1" s="65"/>
      <c r="D1" s="65"/>
      <c r="E1" s="65"/>
      <c r="F1" s="65"/>
      <c r="G1" s="65"/>
    </row>
  </sheetData>
  <sheetProtection sheet="1" objects="1" scenarios="1"/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📘 Notice</vt:lpstr>
      <vt:lpstr>🧱 BDD brute</vt:lpstr>
      <vt:lpstr>💶 Budget annuel</vt:lpstr>
      <vt:lpstr>💰 Finances</vt:lpstr>
      <vt:lpstr>🎓 Pédagogie</vt:lpstr>
      <vt:lpstr>🏭 Production</vt:lpstr>
      <vt:lpstr>🏛️ Gouvernance</vt:lpstr>
      <vt:lpstr>🧾 Synthèse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dcterms:created xsi:type="dcterms:W3CDTF">2025-06-18T18:57:43Z</dcterms:created>
  <dcterms:modified xsi:type="dcterms:W3CDTF">2025-08-01T16:05:30Z</dcterms:modified>
  <cp:category/>
  <cp:contentStatus/>
</cp:coreProperties>
</file>