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585" windowWidth="10515" windowHeight="11310" tabRatio="695"/>
  </bookViews>
  <sheets>
    <sheet name="Случайная Таверна" sheetId="1" r:id="rId1"/>
    <sheet name="Название заведения" sheetId="2" r:id="rId2"/>
    <sheet name="Хозяин заведения" sheetId="3" r:id="rId3"/>
    <sheet name="Атмосфера" sheetId="4" r:id="rId4"/>
    <sheet name="Категории ПД и работники" sheetId="5" r:id="rId5"/>
    <sheet name="Особое меню" sheetId="7" r:id="rId6"/>
    <sheet name="ОБСУЖДАЕМЫЕ ТЕМЫ" sheetId="8" r:id="rId7"/>
    <sheet name="случайные события" sheetId="9" r:id="rId8"/>
    <sheet name="Посетители" sheetId="6" r:id="rId9"/>
  </sheets>
  <calcPr calcId="125725"/>
</workbook>
</file>

<file path=xl/calcChain.xml><?xml version="1.0" encoding="utf-8"?>
<calcChain xmlns="http://schemas.openxmlformats.org/spreadsheetml/2006/main">
  <c r="I10" i="6"/>
  <c r="I9"/>
  <c r="I8"/>
  <c r="I7"/>
  <c r="I6"/>
  <c r="I5"/>
  <c r="I4"/>
  <c r="I3"/>
  <c r="G8"/>
  <c r="G9"/>
  <c r="G7"/>
  <c r="G6"/>
  <c r="G5"/>
  <c r="G4"/>
  <c r="G3"/>
  <c r="E6"/>
  <c r="E7"/>
  <c r="E8"/>
  <c r="E5"/>
  <c r="E4"/>
  <c r="E3"/>
  <c r="A3"/>
  <c r="A4"/>
  <c r="A5"/>
  <c r="A6"/>
  <c r="A7"/>
  <c r="A8"/>
  <c r="A3" i="8"/>
  <c r="A4"/>
  <c r="A5"/>
  <c r="A6"/>
  <c r="A7"/>
  <c r="A8"/>
  <c r="A9"/>
  <c r="A10"/>
  <c r="A11"/>
  <c r="A12"/>
  <c r="A13"/>
  <c r="A14"/>
  <c r="A15"/>
  <c r="A16"/>
  <c r="A17"/>
  <c r="A18"/>
  <c r="A19"/>
  <c r="A20"/>
  <c r="A21"/>
  <c r="A2"/>
  <c r="A3" i="9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2"/>
  <c r="F9" i="6" l="1"/>
  <c r="B19" s="1"/>
  <c r="H14"/>
  <c r="H13" s="1"/>
  <c r="H10" s="1"/>
  <c r="C19" s="1"/>
  <c r="J11"/>
  <c r="D19" s="1"/>
  <c r="B23" i="8"/>
  <c r="B13" i="1" s="1"/>
  <c r="B42" i="9"/>
  <c r="B14" i="1" s="1"/>
  <c r="F14" i="7"/>
  <c r="E14"/>
  <c r="D156"/>
  <c r="D155"/>
  <c r="D154"/>
  <c r="D153"/>
  <c r="D152"/>
  <c r="D151"/>
  <c r="D150"/>
  <c r="D149"/>
  <c r="D148"/>
  <c r="D147"/>
  <c r="A155"/>
  <c r="A156"/>
  <c r="A154"/>
  <c r="A153"/>
  <c r="A152"/>
  <c r="A151"/>
  <c r="A150"/>
  <c r="A149"/>
  <c r="A148"/>
  <c r="A147"/>
  <c r="L1"/>
  <c r="L2"/>
  <c r="L3"/>
  <c r="L4"/>
  <c r="L5"/>
  <c r="L6"/>
  <c r="F3"/>
  <c r="F4"/>
  <c r="F5"/>
  <c r="F6"/>
  <c r="F7"/>
  <c r="F8"/>
  <c r="F9"/>
  <c r="F10"/>
  <c r="F11"/>
  <c r="F12"/>
  <c r="F13"/>
  <c r="F2"/>
  <c r="E13"/>
  <c r="E12"/>
  <c r="E11"/>
  <c r="E10"/>
  <c r="E9"/>
  <c r="E8"/>
  <c r="E7"/>
  <c r="E6"/>
  <c r="E5"/>
  <c r="E4"/>
  <c r="E3"/>
  <c r="E2"/>
  <c r="A39"/>
  <c r="D39"/>
  <c r="A40"/>
  <c r="D40"/>
  <c r="A41"/>
  <c r="D41"/>
  <c r="A42"/>
  <c r="D42"/>
  <c r="A43"/>
  <c r="D43"/>
  <c r="A44"/>
  <c r="D44"/>
  <c r="A45"/>
  <c r="D45"/>
  <c r="A46"/>
  <c r="D46"/>
  <c r="A47"/>
  <c r="D47"/>
  <c r="A48"/>
  <c r="D48"/>
  <c r="A51"/>
  <c r="D51"/>
  <c r="A52"/>
  <c r="D52"/>
  <c r="A53"/>
  <c r="D53"/>
  <c r="A54"/>
  <c r="D54"/>
  <c r="A55"/>
  <c r="D55"/>
  <c r="A56"/>
  <c r="D56"/>
  <c r="A57"/>
  <c r="D57"/>
  <c r="A58"/>
  <c r="D58"/>
  <c r="A59"/>
  <c r="D59"/>
  <c r="A60"/>
  <c r="D60"/>
  <c r="A63"/>
  <c r="D63"/>
  <c r="A64"/>
  <c r="D64"/>
  <c r="A65"/>
  <c r="D65"/>
  <c r="A66"/>
  <c r="D66"/>
  <c r="A67"/>
  <c r="D67"/>
  <c r="A68"/>
  <c r="D68"/>
  <c r="A69"/>
  <c r="D69"/>
  <c r="A70"/>
  <c r="D70"/>
  <c r="A71"/>
  <c r="D71"/>
  <c r="A72"/>
  <c r="D72"/>
  <c r="A75"/>
  <c r="D75"/>
  <c r="A76"/>
  <c r="D76"/>
  <c r="A77"/>
  <c r="D77"/>
  <c r="A78"/>
  <c r="D78"/>
  <c r="A79"/>
  <c r="D79"/>
  <c r="A80"/>
  <c r="D80"/>
  <c r="A81"/>
  <c r="D81"/>
  <c r="A82"/>
  <c r="D82"/>
  <c r="A83"/>
  <c r="D83"/>
  <c r="A84"/>
  <c r="D84"/>
  <c r="A87"/>
  <c r="D87"/>
  <c r="A88"/>
  <c r="D88"/>
  <c r="A89"/>
  <c r="D89"/>
  <c r="A90"/>
  <c r="D90"/>
  <c r="A91"/>
  <c r="D91"/>
  <c r="A92"/>
  <c r="D92"/>
  <c r="A93"/>
  <c r="D93"/>
  <c r="A94"/>
  <c r="D94"/>
  <c r="A95"/>
  <c r="D95"/>
  <c r="A96"/>
  <c r="D96"/>
  <c r="A99"/>
  <c r="D99"/>
  <c r="A100"/>
  <c r="D100"/>
  <c r="A101"/>
  <c r="D101"/>
  <c r="A102"/>
  <c r="D102"/>
  <c r="A103"/>
  <c r="D103"/>
  <c r="A104"/>
  <c r="D104"/>
  <c r="A105"/>
  <c r="D105"/>
  <c r="A106"/>
  <c r="D106"/>
  <c r="A107"/>
  <c r="D107"/>
  <c r="A108"/>
  <c r="D108"/>
  <c r="A111"/>
  <c r="D111"/>
  <c r="A112"/>
  <c r="D112"/>
  <c r="A113"/>
  <c r="D113"/>
  <c r="A114"/>
  <c r="D114"/>
  <c r="A115"/>
  <c r="D115"/>
  <c r="A116"/>
  <c r="D116"/>
  <c r="A117"/>
  <c r="D117"/>
  <c r="A118"/>
  <c r="D118"/>
  <c r="A119"/>
  <c r="D119"/>
  <c r="A120"/>
  <c r="D120"/>
  <c r="A123"/>
  <c r="D123"/>
  <c r="A124"/>
  <c r="D124"/>
  <c r="A125"/>
  <c r="D125"/>
  <c r="A126"/>
  <c r="D126"/>
  <c r="A127"/>
  <c r="D127"/>
  <c r="A128"/>
  <c r="D128"/>
  <c r="A129"/>
  <c r="D129"/>
  <c r="A130"/>
  <c r="D130"/>
  <c r="A131"/>
  <c r="D131"/>
  <c r="A132"/>
  <c r="D132"/>
  <c r="A135"/>
  <c r="D135"/>
  <c r="A136"/>
  <c r="D136"/>
  <c r="A137"/>
  <c r="D137"/>
  <c r="A138"/>
  <c r="D138"/>
  <c r="A139"/>
  <c r="D139"/>
  <c r="A140"/>
  <c r="D140"/>
  <c r="A141"/>
  <c r="D141"/>
  <c r="A142"/>
  <c r="D142"/>
  <c r="A143"/>
  <c r="D143"/>
  <c r="A144"/>
  <c r="D144"/>
  <c r="D36"/>
  <c r="D35"/>
  <c r="D34"/>
  <c r="D33"/>
  <c r="D32"/>
  <c r="D31"/>
  <c r="D30"/>
  <c r="D29"/>
  <c r="D28"/>
  <c r="D27"/>
  <c r="D24"/>
  <c r="D23"/>
  <c r="D22"/>
  <c r="D21"/>
  <c r="D20"/>
  <c r="D19"/>
  <c r="D18"/>
  <c r="D17"/>
  <c r="D16"/>
  <c r="D15"/>
  <c r="D12"/>
  <c r="D11"/>
  <c r="D10"/>
  <c r="D9"/>
  <c r="D8"/>
  <c r="D7"/>
  <c r="D6"/>
  <c r="D5"/>
  <c r="D4"/>
  <c r="D3"/>
  <c r="A3"/>
  <c r="A4"/>
  <c r="A5"/>
  <c r="A6"/>
  <c r="A7"/>
  <c r="A8"/>
  <c r="A9"/>
  <c r="A10"/>
  <c r="A11"/>
  <c r="A12"/>
  <c r="A15"/>
  <c r="A16"/>
  <c r="A17"/>
  <c r="A18"/>
  <c r="A19"/>
  <c r="A20"/>
  <c r="A21"/>
  <c r="A22"/>
  <c r="A23"/>
  <c r="A24"/>
  <c r="A27"/>
  <c r="A28"/>
  <c r="A29"/>
  <c r="A30"/>
  <c r="A31"/>
  <c r="A32"/>
  <c r="A33"/>
  <c r="A34"/>
  <c r="A35"/>
  <c r="A36"/>
  <c r="D1" i="5"/>
  <c r="D2"/>
  <c r="D3"/>
  <c r="D4"/>
  <c r="D5"/>
  <c r="D6"/>
  <c r="C10"/>
  <c r="C11"/>
  <c r="C12"/>
  <c r="C13"/>
  <c r="C14"/>
  <c r="C15"/>
  <c r="C16"/>
  <c r="C17"/>
  <c r="C18"/>
  <c r="C19"/>
  <c r="C20"/>
  <c r="C9"/>
  <c r="D2" i="4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1"/>
  <c r="B26" l="1"/>
  <c r="B5" i="1" s="1"/>
  <c r="E15" i="7"/>
  <c r="E16" s="1"/>
  <c r="B2" i="1" s="1"/>
  <c r="G3" i="7"/>
  <c r="H14"/>
  <c r="G14"/>
  <c r="H13"/>
  <c r="G13"/>
  <c r="H12"/>
  <c r="G12"/>
  <c r="H11"/>
  <c r="G11"/>
  <c r="H10"/>
  <c r="G10"/>
  <c r="G9"/>
  <c r="H9"/>
  <c r="H8"/>
  <c r="G8"/>
  <c r="H7"/>
  <c r="G7"/>
  <c r="H6"/>
  <c r="H5"/>
  <c r="H4"/>
  <c r="G6"/>
  <c r="G5"/>
  <c r="G4"/>
  <c r="H3"/>
  <c r="H2"/>
  <c r="G2"/>
  <c r="G21" i="5"/>
  <c r="E21"/>
  <c r="F21"/>
  <c r="E1"/>
  <c r="B21"/>
  <c r="A21"/>
  <c r="C26" i="4"/>
  <c r="B6" i="1" s="1"/>
  <c r="BI22" i="3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I4"/>
  <c r="BI3"/>
  <c r="BG22"/>
  <c r="BG21"/>
  <c r="BG20"/>
  <c r="BG19"/>
  <c r="BG18"/>
  <c r="BG17"/>
  <c r="BG16"/>
  <c r="BG15"/>
  <c r="BG14"/>
  <c r="BG13"/>
  <c r="BG12"/>
  <c r="BG11"/>
  <c r="BG10"/>
  <c r="BG9"/>
  <c r="BG8"/>
  <c r="BG7"/>
  <c r="BG6"/>
  <c r="BG5"/>
  <c r="BG4"/>
  <c r="BG3"/>
  <c r="BD22"/>
  <c r="BD21"/>
  <c r="BD20"/>
  <c r="BD19"/>
  <c r="BD18"/>
  <c r="BD17"/>
  <c r="BD16"/>
  <c r="BD15"/>
  <c r="BD14"/>
  <c r="BD13"/>
  <c r="BD12"/>
  <c r="BD11"/>
  <c r="BD10"/>
  <c r="BD9"/>
  <c r="BD8"/>
  <c r="BD7"/>
  <c r="BD6"/>
  <c r="BD5"/>
  <c r="BD4"/>
  <c r="BD3"/>
  <c r="BB22"/>
  <c r="BB21"/>
  <c r="BB20"/>
  <c r="BB19"/>
  <c r="BB18"/>
  <c r="BB17"/>
  <c r="BB16"/>
  <c r="BB15"/>
  <c r="BB14"/>
  <c r="BB13"/>
  <c r="BB12"/>
  <c r="BB11"/>
  <c r="BB10"/>
  <c r="BB9"/>
  <c r="BB8"/>
  <c r="BB7"/>
  <c r="BB6"/>
  <c r="BB5"/>
  <c r="BB4"/>
  <c r="BB3"/>
  <c r="AZ22"/>
  <c r="AZ21"/>
  <c r="AZ20"/>
  <c r="AZ19"/>
  <c r="AZ18"/>
  <c r="AZ17"/>
  <c r="AZ16"/>
  <c r="AZ15"/>
  <c r="AZ14"/>
  <c r="AZ13"/>
  <c r="AZ12"/>
  <c r="AZ11"/>
  <c r="AZ10"/>
  <c r="AZ9"/>
  <c r="AZ8"/>
  <c r="AZ7"/>
  <c r="AZ6"/>
  <c r="AZ5"/>
  <c r="AZ4"/>
  <c r="AZ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X4"/>
  <c r="AX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V4"/>
  <c r="AV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S4"/>
  <c r="AS3"/>
  <c r="AQ22"/>
  <c r="AQ21"/>
  <c r="AQ20"/>
  <c r="AQ19"/>
  <c r="AQ18"/>
  <c r="AQ17"/>
  <c r="AQ16"/>
  <c r="AQ15"/>
  <c r="AQ14"/>
  <c r="AQ13"/>
  <c r="AQ12"/>
  <c r="AQ11"/>
  <c r="AQ10"/>
  <c r="AQ9"/>
  <c r="AQ8"/>
  <c r="AQ7"/>
  <c r="AQ6"/>
  <c r="AQ5"/>
  <c r="AQ4"/>
  <c r="AQ3"/>
  <c r="AO22"/>
  <c r="AO21"/>
  <c r="AO20"/>
  <c r="AO19"/>
  <c r="AO18"/>
  <c r="AO17"/>
  <c r="AO16"/>
  <c r="AO15"/>
  <c r="AO14"/>
  <c r="AO13"/>
  <c r="AO12"/>
  <c r="AO11"/>
  <c r="AO10"/>
  <c r="AO9"/>
  <c r="AO8"/>
  <c r="AO7"/>
  <c r="AO6"/>
  <c r="AO5"/>
  <c r="AO4"/>
  <c r="AO3"/>
  <c r="AM22"/>
  <c r="AM21"/>
  <c r="AM20"/>
  <c r="AM19"/>
  <c r="AM18"/>
  <c r="AM17"/>
  <c r="AM16"/>
  <c r="AM15"/>
  <c r="AM14"/>
  <c r="AM13"/>
  <c r="AM12"/>
  <c r="AM11"/>
  <c r="AM10"/>
  <c r="AM9"/>
  <c r="AM8"/>
  <c r="AM7"/>
  <c r="AM6"/>
  <c r="AM5"/>
  <c r="AM4"/>
  <c r="AM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K4"/>
  <c r="AK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I4"/>
  <c r="AI3"/>
  <c r="AG22"/>
  <c r="AG21"/>
  <c r="AG20"/>
  <c r="AG19"/>
  <c r="AG18"/>
  <c r="AG17"/>
  <c r="AG16"/>
  <c r="AG15"/>
  <c r="AG14"/>
  <c r="AG13"/>
  <c r="AG12"/>
  <c r="AG11"/>
  <c r="AG10"/>
  <c r="AG9"/>
  <c r="AG8"/>
  <c r="AG7"/>
  <c r="AG6"/>
  <c r="AG5"/>
  <c r="AG4"/>
  <c r="AG3"/>
  <c r="AE22"/>
  <c r="AE21"/>
  <c r="AE20"/>
  <c r="AE19"/>
  <c r="AE18"/>
  <c r="AE17"/>
  <c r="AE16"/>
  <c r="AE15"/>
  <c r="AE14"/>
  <c r="AE13"/>
  <c r="AE12"/>
  <c r="AE11"/>
  <c r="AE10"/>
  <c r="AE9"/>
  <c r="AE8"/>
  <c r="AE7"/>
  <c r="AE6"/>
  <c r="AE5"/>
  <c r="AE4"/>
  <c r="AE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C4"/>
  <c r="AC3"/>
  <c r="AA22"/>
  <c r="AA21"/>
  <c r="AA20"/>
  <c r="AA19"/>
  <c r="AA18"/>
  <c r="AA17"/>
  <c r="AA16"/>
  <c r="AA15"/>
  <c r="AA14"/>
  <c r="AA13"/>
  <c r="AA12"/>
  <c r="AA11"/>
  <c r="AA10"/>
  <c r="AA9"/>
  <c r="AA8"/>
  <c r="AA7"/>
  <c r="AA6"/>
  <c r="AA5"/>
  <c r="AA4"/>
  <c r="AA3"/>
  <c r="Y22"/>
  <c r="Y21"/>
  <c r="Y20"/>
  <c r="Y19"/>
  <c r="Y18"/>
  <c r="Y17"/>
  <c r="Y16"/>
  <c r="Y15"/>
  <c r="Y14"/>
  <c r="Y13"/>
  <c r="Y12"/>
  <c r="Y11"/>
  <c r="Y10"/>
  <c r="Y9"/>
  <c r="Y8"/>
  <c r="Y7"/>
  <c r="Y6"/>
  <c r="Y5"/>
  <c r="Y4"/>
  <c r="Y3"/>
  <c r="W22"/>
  <c r="W21"/>
  <c r="W20"/>
  <c r="W19"/>
  <c r="W18"/>
  <c r="W17"/>
  <c r="W16"/>
  <c r="W15"/>
  <c r="W14"/>
  <c r="W13"/>
  <c r="W12"/>
  <c r="W11"/>
  <c r="W10"/>
  <c r="W9"/>
  <c r="W8"/>
  <c r="W7"/>
  <c r="W6"/>
  <c r="W5"/>
  <c r="W4"/>
  <c r="W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U22"/>
  <c r="U21"/>
  <c r="U20"/>
  <c r="U19"/>
  <c r="U18"/>
  <c r="U17"/>
  <c r="U16"/>
  <c r="U15"/>
  <c r="U14"/>
  <c r="U13"/>
  <c r="U12"/>
  <c r="U11"/>
  <c r="U10"/>
  <c r="U9"/>
  <c r="U8"/>
  <c r="U7"/>
  <c r="U6"/>
  <c r="U5"/>
  <c r="U4"/>
  <c r="U3"/>
  <c r="S22"/>
  <c r="S21"/>
  <c r="S20"/>
  <c r="S19"/>
  <c r="S18"/>
  <c r="S17"/>
  <c r="S16"/>
  <c r="S15"/>
  <c r="S14"/>
  <c r="S13"/>
  <c r="S12"/>
  <c r="S11"/>
  <c r="S10"/>
  <c r="S9"/>
  <c r="S8"/>
  <c r="S7"/>
  <c r="S6"/>
  <c r="S5"/>
  <c r="S4"/>
  <c r="S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M22"/>
  <c r="M21"/>
  <c r="M20"/>
  <c r="M19"/>
  <c r="M18"/>
  <c r="M17"/>
  <c r="M16"/>
  <c r="M15"/>
  <c r="M14"/>
  <c r="M13"/>
  <c r="M12"/>
  <c r="M11"/>
  <c r="M10"/>
  <c r="M9"/>
  <c r="M8"/>
  <c r="M7"/>
  <c r="M6"/>
  <c r="M5"/>
  <c r="M4"/>
  <c r="M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B10"/>
  <c r="D3"/>
  <c r="D2"/>
  <c r="B3"/>
  <c r="B4"/>
  <c r="B5"/>
  <c r="B6"/>
  <c r="B7"/>
  <c r="B8"/>
  <c r="B9"/>
  <c r="B2"/>
  <c r="E5"/>
  <c r="E4"/>
  <c r="E15"/>
  <c r="E14"/>
  <c r="E13"/>
  <c r="E12"/>
  <c r="E3"/>
  <c r="E2"/>
  <c r="E7"/>
  <c r="E6"/>
  <c r="E11"/>
  <c r="E10"/>
  <c r="E17"/>
  <c r="E16"/>
  <c r="E9"/>
  <c r="E8"/>
  <c r="C3" i="2"/>
  <c r="B9" i="6" l="1"/>
  <c r="B15" i="1" s="1"/>
  <c r="H15" i="7"/>
  <c r="G15"/>
  <c r="F26" i="5"/>
  <c r="M1" i="7"/>
  <c r="K7" s="1"/>
  <c r="E26" i="5"/>
  <c r="F25"/>
  <c r="E25"/>
  <c r="E24"/>
  <c r="B7" i="1" s="1"/>
  <c r="B8"/>
  <c r="BF23" i="3"/>
  <c r="AU23"/>
  <c r="AT23"/>
  <c r="L23"/>
  <c r="N23"/>
  <c r="R23"/>
  <c r="T23"/>
  <c r="P23"/>
  <c r="V23"/>
  <c r="X23"/>
  <c r="Z23"/>
  <c r="AB23"/>
  <c r="AD23"/>
  <c r="AF23"/>
  <c r="AH23"/>
  <c r="AJ23"/>
  <c r="AL23"/>
  <c r="AN23"/>
  <c r="AP23"/>
  <c r="AR23"/>
  <c r="AW23"/>
  <c r="AY23"/>
  <c r="BA23"/>
  <c r="BC23"/>
  <c r="BE23"/>
  <c r="BH23"/>
  <c r="J23"/>
  <c r="H23"/>
  <c r="F23"/>
  <c r="A33"/>
  <c r="D3" i="2"/>
  <c r="D4"/>
  <c r="D5"/>
  <c r="D6"/>
  <c r="D7"/>
  <c r="D8"/>
  <c r="D9"/>
  <c r="D2"/>
  <c r="P2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C9" i="6" l="1"/>
  <c r="J8" i="7"/>
  <c r="K8"/>
  <c r="B12" i="1" s="1"/>
  <c r="J7" i="7"/>
  <c r="B10" i="1"/>
  <c r="B9"/>
  <c r="C33" i="3"/>
  <c r="BE24" s="1"/>
  <c r="BE25" s="1"/>
  <c r="C6" i="2"/>
  <c r="R11" s="1"/>
  <c r="O101"/>
  <c r="O100"/>
  <c r="O99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2"/>
  <c r="BA24" i="3" l="1"/>
  <c r="AW24"/>
  <c r="AT24"/>
  <c r="C34" s="1"/>
  <c r="A3" i="1"/>
  <c r="AP24" i="3"/>
  <c r="AD24"/>
  <c r="AJ24"/>
  <c r="R24"/>
  <c r="X24"/>
  <c r="F24"/>
  <c r="L24"/>
  <c r="B3" i="1"/>
  <c r="S12" i="2"/>
  <c r="R12" s="1"/>
  <c r="S13"/>
  <c r="R13" s="1"/>
  <c r="W3" s="1"/>
  <c r="AW25" i="3" l="1"/>
  <c r="A34" s="1"/>
  <c r="U12" i="2"/>
  <c r="T12"/>
  <c r="W2" s="1"/>
  <c r="B1" i="1" s="1"/>
  <c r="W6" i="2"/>
  <c r="T13"/>
  <c r="B4" i="1" l="1"/>
  <c r="W8" i="2"/>
  <c r="W7"/>
  <c r="W4"/>
  <c r="W5"/>
  <c r="B11" i="1"/>
</calcChain>
</file>

<file path=xl/sharedStrings.xml><?xml version="1.0" encoding="utf-8"?>
<sst xmlns="http://schemas.openxmlformats.org/spreadsheetml/2006/main" count="1994" uniqueCount="1568">
  <si>
    <t>Лукавый</t>
  </si>
  <si>
    <t>Ящер</t>
  </si>
  <si>
    <t>Сердитый</t>
  </si>
  <si>
    <t>Пахарь</t>
  </si>
  <si>
    <t>Кровавый</t>
  </si>
  <si>
    <t>Фонтан</t>
  </si>
  <si>
    <t>Храбрый</t>
  </si>
  <si>
    <t>Птица</t>
  </si>
  <si>
    <t>Сонный</t>
  </si>
  <si>
    <t>Бочка</t>
  </si>
  <si>
    <t>Коварный</t>
  </si>
  <si>
    <t>Кабан</t>
  </si>
  <si>
    <t>Одинокий</t>
  </si>
  <si>
    <t>Огр</t>
  </si>
  <si>
    <t>Жирный</t>
  </si>
  <si>
    <t>Каретник</t>
  </si>
  <si>
    <t>Неуклюжий</t>
  </si>
  <si>
    <t>Демон</t>
  </si>
  <si>
    <t>Пересохший</t>
  </si>
  <si>
    <t>Мельник</t>
  </si>
  <si>
    <t>Голодный</t>
  </si>
  <si>
    <t>Кобыла</t>
  </si>
  <si>
    <t>Скалящийся</t>
  </si>
  <si>
    <t>Жеребец</t>
  </si>
  <si>
    <t>Маленький</t>
  </si>
  <si>
    <t>Кинжал</t>
  </si>
  <si>
    <t>Тихий</t>
  </si>
  <si>
    <t>Пони</t>
  </si>
  <si>
    <t>Тенистый</t>
  </si>
  <si>
    <t>Котёл</t>
  </si>
  <si>
    <t>Счастливый</t>
  </si>
  <si>
    <t>Тролль</t>
  </si>
  <si>
    <t>Пьяный</t>
  </si>
  <si>
    <t>Грифон</t>
  </si>
  <si>
    <t>Смеющийся</t>
  </si>
  <si>
    <t>Гоблин</t>
  </si>
  <si>
    <t>Умный</t>
  </si>
  <si>
    <t>Череп</t>
  </si>
  <si>
    <t>Мёртвый</t>
  </si>
  <si>
    <t>Плут</t>
  </si>
  <si>
    <t>Гарцующий</t>
  </si>
  <si>
    <t>Нимфа</t>
  </si>
  <si>
    <t>Нежный</t>
  </si>
  <si>
    <t>Гарпия</t>
  </si>
  <si>
    <t>Потерявшийся</t>
  </si>
  <si>
    <t>Орк</t>
  </si>
  <si>
    <t>Тёмный</t>
  </si>
  <si>
    <t>Ложка</t>
  </si>
  <si>
    <t>Хихикающий</t>
  </si>
  <si>
    <t>Очаг</t>
  </si>
  <si>
    <t>Летающий</t>
  </si>
  <si>
    <t>Бард</t>
  </si>
  <si>
    <t>Грязный</t>
  </si>
  <si>
    <t>Дьявол</t>
  </si>
  <si>
    <t>Изворотливый</t>
  </si>
  <si>
    <t>Оруженосец</t>
  </si>
  <si>
    <t>Шумный</t>
  </si>
  <si>
    <t>Жаба</t>
  </si>
  <si>
    <t>Верный</t>
  </si>
  <si>
    <t>Бутылка</t>
  </si>
  <si>
    <t>Поющий</t>
  </si>
  <si>
    <t>Ремесленник</t>
  </si>
  <si>
    <t>Железный</t>
  </si>
  <si>
    <t>Гавань</t>
  </si>
  <si>
    <t>Ленивый</t>
  </si>
  <si>
    <t>Кролик</t>
  </si>
  <si>
    <t>Дружелюбный</t>
  </si>
  <si>
    <t>Поэт</t>
  </si>
  <si>
    <t>Небесный</t>
  </si>
  <si>
    <t>Замок</t>
  </si>
  <si>
    <t>Зелёный</t>
  </si>
  <si>
    <t>Жрец</t>
  </si>
  <si>
    <t>Глупый</t>
  </si>
  <si>
    <t>Волк</t>
  </si>
  <si>
    <t>Чёрный</t>
  </si>
  <si>
    <t>Дуб</t>
  </si>
  <si>
    <t>Грустный</t>
  </si>
  <si>
    <t>Великан</t>
  </si>
  <si>
    <t>Подвыпивший</t>
  </si>
  <si>
    <t>Орёл</t>
  </si>
  <si>
    <t>Капитан</t>
  </si>
  <si>
    <t>Быстрый</t>
  </si>
  <si>
    <t>Ястреб</t>
  </si>
  <si>
    <t>Неистовый</t>
  </si>
  <si>
    <t>Котелок</t>
  </si>
  <si>
    <t>Пыльный</t>
  </si>
  <si>
    <t>Фея</t>
  </si>
  <si>
    <t>Молодой</t>
  </si>
  <si>
    <t>Принцесса</t>
  </si>
  <si>
    <t>Фиолетовый</t>
  </si>
  <si>
    <t>Сад</t>
  </si>
  <si>
    <t>Робкий</t>
  </si>
  <si>
    <t>Дракон</t>
  </si>
  <si>
    <t>Заколдованный</t>
  </si>
  <si>
    <t>Принц</t>
  </si>
  <si>
    <t>Служанка</t>
  </si>
  <si>
    <t>Красный</t>
  </si>
  <si>
    <t>Девка</t>
  </si>
  <si>
    <t>Солёный</t>
  </si>
  <si>
    <t>Королева</t>
  </si>
  <si>
    <t>Танцующий</t>
  </si>
  <si>
    <t>Рыцарь</t>
  </si>
  <si>
    <t>Весёлый</t>
  </si>
  <si>
    <t>Дева</t>
  </si>
  <si>
    <t>Алый</t>
  </si>
  <si>
    <t>Единорог</t>
  </si>
  <si>
    <t>Удачливый</t>
  </si>
  <si>
    <t>Лебедь</t>
  </si>
  <si>
    <t>Серебряный</t>
  </si>
  <si>
    <t>Гончая</t>
  </si>
  <si>
    <t>Набожный</t>
  </si>
  <si>
    <t>Герб</t>
  </si>
  <si>
    <t>Прелестный</t>
  </si>
  <si>
    <t>Храм</t>
  </si>
  <si>
    <t>Жестокий</t>
  </si>
  <si>
    <t>Король</t>
  </si>
  <si>
    <t>Золотой</t>
  </si>
  <si>
    <t>Кружка</t>
  </si>
  <si>
    <t>Старый</t>
  </si>
  <si>
    <t>Дурак</t>
  </si>
  <si>
    <t>Предательский</t>
  </si>
  <si>
    <t>Кожевник</t>
  </si>
  <si>
    <t>Нервный</t>
  </si>
  <si>
    <t>Щит</t>
  </si>
  <si>
    <t>Осторожный</t>
  </si>
  <si>
    <t>Сокол</t>
  </si>
  <si>
    <t>Хрустальный</t>
  </si>
  <si>
    <t>Лучник</t>
  </si>
  <si>
    <t>Ловкий</t>
  </si>
  <si>
    <t>Сандалии</t>
  </si>
  <si>
    <t>Честный</t>
  </si>
  <si>
    <t>Лис</t>
  </si>
  <si>
    <t>Древний</t>
  </si>
  <si>
    <t>Графин</t>
  </si>
  <si>
    <t>Пират</t>
  </si>
  <si>
    <t>Напряжённый</t>
  </si>
  <si>
    <t>Колдун</t>
  </si>
  <si>
    <t>Бронзовый</t>
  </si>
  <si>
    <t>Ёжик</t>
  </si>
  <si>
    <t>Толстый</t>
  </si>
  <si>
    <t>Сапожник</t>
  </si>
  <si>
    <t>Лысый</t>
  </si>
  <si>
    <t>Медведь</t>
  </si>
  <si>
    <t>Фанатичный</t>
  </si>
  <si>
    <t>Охотник</t>
  </si>
  <si>
    <t>Похотливый</t>
  </si>
  <si>
    <t>Герой</t>
  </si>
  <si>
    <t>Пустой</t>
  </si>
  <si>
    <t>Бочонок</t>
  </si>
  <si>
    <t>Мрачный</t>
  </si>
  <si>
    <t>Садовник</t>
  </si>
  <si>
    <t>Суровый</t>
  </si>
  <si>
    <t>Странник</t>
  </si>
  <si>
    <t>Изумрудный</t>
  </si>
  <si>
    <t>Обезьяна</t>
  </si>
  <si>
    <t>Поддельный</t>
  </si>
  <si>
    <t>Героиня</t>
  </si>
  <si>
    <t>Благодарный</t>
  </si>
  <si>
    <t>Клинок</t>
  </si>
  <si>
    <t>Шут</t>
  </si>
  <si>
    <t>Безжалостный</t>
  </si>
  <si>
    <t>Змей</t>
  </si>
  <si>
    <t>Поножи</t>
  </si>
  <si>
    <t>Уродливый</t>
  </si>
  <si>
    <t>Страж</t>
  </si>
  <si>
    <t>Радостный</t>
  </si>
  <si>
    <t>Лжец</t>
  </si>
  <si>
    <t>Янтарный</t>
  </si>
  <si>
    <t>Покорный</t>
  </si>
  <si>
    <t>Глашатай</t>
  </si>
  <si>
    <t>Моряк</t>
  </si>
  <si>
    <t>Жадный</t>
  </si>
  <si>
    <t>Крестьянин</t>
  </si>
  <si>
    <t>Дух</t>
  </si>
  <si>
    <t>Серый</t>
  </si>
  <si>
    <t>Белка</t>
  </si>
  <si>
    <t>Рубиновый</t>
  </si>
  <si>
    <t>Стрела</t>
  </si>
  <si>
    <t>Свистящий</t>
  </si>
  <si>
    <t>Охотница</t>
  </si>
  <si>
    <t>Упрямый</t>
  </si>
  <si>
    <t>Змея</t>
  </si>
  <si>
    <t>Пьяница</t>
  </si>
  <si>
    <t>Озорной</t>
  </si>
  <si>
    <t>Галера</t>
  </si>
  <si>
    <t>Латунный</t>
  </si>
  <si>
    <t>Чаша</t>
  </si>
  <si>
    <t>Кривой</t>
  </si>
  <si>
    <t>Полководец</t>
  </si>
  <si>
    <t>Липкий</t>
  </si>
  <si>
    <t>Стервятник</t>
  </si>
  <si>
    <t>Десять</t>
  </si>
  <si>
    <t>Три</t>
  </si>
  <si>
    <t>Два</t>
  </si>
  <si>
    <t>Добавьте слово «таверна», а название возьмите в именительном падеже: Таверна «Сонный огр»</t>
  </si>
  <si>
    <t>Добавьте «постоялый двор», а название возьмите в родительном падеже: «Постоялый двор сонного огра»</t>
  </si>
  <si>
    <t>Добавьте «постоялый двор», а название возьмите в именительном падеже: Постоялый двор «Сонный огр»</t>
  </si>
  <si>
    <t>Возьмите одно только название в именительном падеже: «Сонный огр»</t>
  </si>
  <si>
    <t>Совершите два броска по колонке Б предыдущей таблицы: «Сонный огр и нимфа»</t>
  </si>
  <si>
    <t>Добавьте слово «пивная», а название возьмите в именительном падеже: Пивная «Сонный огр»</t>
  </si>
  <si>
    <t>Добавьте слово «трактир», а название возьмите в именительном падеже: Трактир «Сонный огр»</t>
  </si>
  <si>
    <t>Возьмите имя тавернщика (смотрите ниже) и добавьте характер заведения: «Пивная Рунтропа»</t>
  </si>
  <si>
    <t>Таверна</t>
  </si>
  <si>
    <t>Постоялый двор</t>
  </si>
  <si>
    <t>Пивная</t>
  </si>
  <si>
    <t>Трактир</t>
  </si>
  <si>
    <t>Лукавая</t>
  </si>
  <si>
    <t>Сердитая</t>
  </si>
  <si>
    <t>Кровавая</t>
  </si>
  <si>
    <t>Храбрая</t>
  </si>
  <si>
    <t>Сонная</t>
  </si>
  <si>
    <t>Коварная</t>
  </si>
  <si>
    <t>Жирная</t>
  </si>
  <si>
    <t>Голодная</t>
  </si>
  <si>
    <t>Тенистая</t>
  </si>
  <si>
    <t>Счастливая</t>
  </si>
  <si>
    <t>Пьяная</t>
  </si>
  <si>
    <t>Умная</t>
  </si>
  <si>
    <t>Мёртвая</t>
  </si>
  <si>
    <t>Нежная</t>
  </si>
  <si>
    <t>Тёмная</t>
  </si>
  <si>
    <t>Грязная</t>
  </si>
  <si>
    <t>Изворотливая</t>
  </si>
  <si>
    <t>Шумная</t>
  </si>
  <si>
    <t>Верная</t>
  </si>
  <si>
    <t>Железная</t>
  </si>
  <si>
    <t>Ленивая</t>
  </si>
  <si>
    <t>Дружелюбная</t>
  </si>
  <si>
    <t>Небесная</t>
  </si>
  <si>
    <t>Зелёная</t>
  </si>
  <si>
    <t>Глупая</t>
  </si>
  <si>
    <t>Чёрная</t>
  </si>
  <si>
    <t>Грустная</t>
  </si>
  <si>
    <t>Быстрая</t>
  </si>
  <si>
    <t>Неистовая</t>
  </si>
  <si>
    <t>Пыльная</t>
  </si>
  <si>
    <t>Фиолетовая</t>
  </si>
  <si>
    <t>Заколдованная</t>
  </si>
  <si>
    <t>Красная</t>
  </si>
  <si>
    <t>Солёная</t>
  </si>
  <si>
    <t>Весёлая</t>
  </si>
  <si>
    <t>Алая</t>
  </si>
  <si>
    <t>Удачливая</t>
  </si>
  <si>
    <t>Серебряная</t>
  </si>
  <si>
    <t>Набожная</t>
  </si>
  <si>
    <t>Прелестная</t>
  </si>
  <si>
    <t>Старая</t>
  </si>
  <si>
    <t>Нервная</t>
  </si>
  <si>
    <t>Осторожная</t>
  </si>
  <si>
    <t>Хрустальная</t>
  </si>
  <si>
    <t>Честная</t>
  </si>
  <si>
    <t>Напряжённая</t>
  </si>
  <si>
    <t>Бронзовая</t>
  </si>
  <si>
    <t>Толстая</t>
  </si>
  <si>
    <t>Лысая</t>
  </si>
  <si>
    <t>Фанатичная</t>
  </si>
  <si>
    <t>Похотливая</t>
  </si>
  <si>
    <t>Мрачная</t>
  </si>
  <si>
    <t>Суровая</t>
  </si>
  <si>
    <t>Изумрудная</t>
  </si>
  <si>
    <t>Поддельная</t>
  </si>
  <si>
    <t>Благодарная</t>
  </si>
  <si>
    <t>Безжалостная</t>
  </si>
  <si>
    <t>Уродливая</t>
  </si>
  <si>
    <t>Радостная</t>
  </si>
  <si>
    <t>Янтарная</t>
  </si>
  <si>
    <t>Покорная</t>
  </si>
  <si>
    <t>Жадная</t>
  </si>
  <si>
    <t>Серая</t>
  </si>
  <si>
    <t>Рубиновая</t>
  </si>
  <si>
    <t>Упрямая</t>
  </si>
  <si>
    <t>Латунная</t>
  </si>
  <si>
    <t>Хихикающая</t>
  </si>
  <si>
    <t>Летающая</t>
  </si>
  <si>
    <t>Поющая</t>
  </si>
  <si>
    <t>Подвыпившая</t>
  </si>
  <si>
    <t>Робкая</t>
  </si>
  <si>
    <t>Танцующая</t>
  </si>
  <si>
    <t>Жестокая</t>
  </si>
  <si>
    <t>Предательская</t>
  </si>
  <si>
    <t>Ловкая</t>
  </si>
  <si>
    <t>Древная</t>
  </si>
  <si>
    <t>Свистящая</t>
  </si>
  <si>
    <t>Липкая</t>
  </si>
  <si>
    <t>Одинокая</t>
  </si>
  <si>
    <t>Неуклюжая</t>
  </si>
  <si>
    <t>Пересохшая</t>
  </si>
  <si>
    <t>Скалящаяся</t>
  </si>
  <si>
    <t>Маленькая</t>
  </si>
  <si>
    <t>Тихая</t>
  </si>
  <si>
    <t>Смеющаяся</t>
  </si>
  <si>
    <t>Гарцующая</t>
  </si>
  <si>
    <t>Потерявшаяся</t>
  </si>
  <si>
    <t>Лукавого</t>
  </si>
  <si>
    <t>Сердитого</t>
  </si>
  <si>
    <t>Кровавого</t>
  </si>
  <si>
    <t>Храброго</t>
  </si>
  <si>
    <t>Сонного</t>
  </si>
  <si>
    <t>Коварного</t>
  </si>
  <si>
    <t>Одинокого</t>
  </si>
  <si>
    <t>Жирного</t>
  </si>
  <si>
    <t>Неуклюжого</t>
  </si>
  <si>
    <t>Пересохшого</t>
  </si>
  <si>
    <t>Голодного</t>
  </si>
  <si>
    <t>Маленького</t>
  </si>
  <si>
    <t>Тихого</t>
  </si>
  <si>
    <t>Тенистого</t>
  </si>
  <si>
    <t>Счастливого</t>
  </si>
  <si>
    <t>Пьяного</t>
  </si>
  <si>
    <t>Смеющогося</t>
  </si>
  <si>
    <t>Умного</t>
  </si>
  <si>
    <t>Мёртвого</t>
  </si>
  <si>
    <t>Гарцующого</t>
  </si>
  <si>
    <t>Нежного</t>
  </si>
  <si>
    <t>Потерявшогося</t>
  </si>
  <si>
    <t>Тёмного</t>
  </si>
  <si>
    <t>Хихикающого</t>
  </si>
  <si>
    <t>Летающого</t>
  </si>
  <si>
    <t>Грязного</t>
  </si>
  <si>
    <t>Изворотливого</t>
  </si>
  <si>
    <t>Шумного</t>
  </si>
  <si>
    <t>Верного</t>
  </si>
  <si>
    <t>Поющого</t>
  </si>
  <si>
    <t>Железного</t>
  </si>
  <si>
    <t>Ленивого</t>
  </si>
  <si>
    <t>Дружелюбного</t>
  </si>
  <si>
    <t>Небесного</t>
  </si>
  <si>
    <t>Зелёного</t>
  </si>
  <si>
    <t>Глупого</t>
  </si>
  <si>
    <t>Чёрного</t>
  </si>
  <si>
    <t>Грустного</t>
  </si>
  <si>
    <t>Подвыпившого</t>
  </si>
  <si>
    <t>Быстрого</t>
  </si>
  <si>
    <t>Неистового</t>
  </si>
  <si>
    <t>Пыльного</t>
  </si>
  <si>
    <t>Фиолетового</t>
  </si>
  <si>
    <t>Робкого</t>
  </si>
  <si>
    <t>Заколдованного</t>
  </si>
  <si>
    <t>Красного</t>
  </si>
  <si>
    <t>Солёного</t>
  </si>
  <si>
    <t>Танцующого</t>
  </si>
  <si>
    <t>Весёлого</t>
  </si>
  <si>
    <t>Алого</t>
  </si>
  <si>
    <t>Удачливого</t>
  </si>
  <si>
    <t>Серебряного</t>
  </si>
  <si>
    <t>Набожного</t>
  </si>
  <si>
    <t>Прелестного</t>
  </si>
  <si>
    <t>Жестокого</t>
  </si>
  <si>
    <t>Старого</t>
  </si>
  <si>
    <t>Предательского</t>
  </si>
  <si>
    <t>Нервного</t>
  </si>
  <si>
    <t>Осторожного</t>
  </si>
  <si>
    <t>Хрустального</t>
  </si>
  <si>
    <t>Ловкого</t>
  </si>
  <si>
    <t>Честного</t>
  </si>
  <si>
    <t>Древного</t>
  </si>
  <si>
    <t>Напряжённого</t>
  </si>
  <si>
    <t>Бронзового</t>
  </si>
  <si>
    <t>Толстого</t>
  </si>
  <si>
    <t>Лысого</t>
  </si>
  <si>
    <t>Фанатичного</t>
  </si>
  <si>
    <t>Похотливого</t>
  </si>
  <si>
    <t>Мрачного</t>
  </si>
  <si>
    <t>Сурового</t>
  </si>
  <si>
    <t>Изумрудного</t>
  </si>
  <si>
    <t>Поддельного</t>
  </si>
  <si>
    <t>Благодарного</t>
  </si>
  <si>
    <t>Безжалостного</t>
  </si>
  <si>
    <t>Уродливого</t>
  </si>
  <si>
    <t>Радостного</t>
  </si>
  <si>
    <t>Янтарного</t>
  </si>
  <si>
    <t>Покорного</t>
  </si>
  <si>
    <t>Жадного</t>
  </si>
  <si>
    <t>Серого</t>
  </si>
  <si>
    <t>Рубинового</t>
  </si>
  <si>
    <t>Свистящого</t>
  </si>
  <si>
    <t>Упрямого</t>
  </si>
  <si>
    <t>Латунного</t>
  </si>
  <si>
    <t>Липкого</t>
  </si>
  <si>
    <t>Лукавой</t>
  </si>
  <si>
    <t>Сердитой</t>
  </si>
  <si>
    <t>Кровавой</t>
  </si>
  <si>
    <t>Храброй</t>
  </si>
  <si>
    <t>Сонной</t>
  </si>
  <si>
    <t>Коварной</t>
  </si>
  <si>
    <t>Одинокой</t>
  </si>
  <si>
    <t>Жирной</t>
  </si>
  <si>
    <t>Неуклюжой</t>
  </si>
  <si>
    <t>Пересохшой</t>
  </si>
  <si>
    <t>Голодной</t>
  </si>
  <si>
    <t>Маленькой</t>
  </si>
  <si>
    <t>Тихой</t>
  </si>
  <si>
    <t>Тенистой</t>
  </si>
  <si>
    <t>Счастливой</t>
  </si>
  <si>
    <t>Пьяной</t>
  </si>
  <si>
    <t>Смеющойся</t>
  </si>
  <si>
    <t>Умной</t>
  </si>
  <si>
    <t>Мёртвой</t>
  </si>
  <si>
    <t>Гарцующой</t>
  </si>
  <si>
    <t>Нежной</t>
  </si>
  <si>
    <t>Потерявшойся</t>
  </si>
  <si>
    <t>Тёмной</t>
  </si>
  <si>
    <t>Хихикающой</t>
  </si>
  <si>
    <t>Летающой</t>
  </si>
  <si>
    <t>Грязной</t>
  </si>
  <si>
    <t>Изворотливой</t>
  </si>
  <si>
    <t>Шумной</t>
  </si>
  <si>
    <t>Верной</t>
  </si>
  <si>
    <t>Поющой</t>
  </si>
  <si>
    <t>Железной</t>
  </si>
  <si>
    <t>Ленивой</t>
  </si>
  <si>
    <t>Дружелюбной</t>
  </si>
  <si>
    <t>Небесной</t>
  </si>
  <si>
    <t>Зелёной</t>
  </si>
  <si>
    <t>Глупой</t>
  </si>
  <si>
    <t>Чёрной</t>
  </si>
  <si>
    <t>Грустной</t>
  </si>
  <si>
    <t>Подвыпившой</t>
  </si>
  <si>
    <t>Быстрой</t>
  </si>
  <si>
    <t>Неистовой</t>
  </si>
  <si>
    <t>Пыльной</t>
  </si>
  <si>
    <t>Фиолетовой</t>
  </si>
  <si>
    <t>Робкой</t>
  </si>
  <si>
    <t>Заколдованной</t>
  </si>
  <si>
    <t>Красной</t>
  </si>
  <si>
    <t>Солёной</t>
  </si>
  <si>
    <t>Танцующой</t>
  </si>
  <si>
    <t>Весёлой</t>
  </si>
  <si>
    <t>Алой</t>
  </si>
  <si>
    <t>Удачливой</t>
  </si>
  <si>
    <t>Серебряной</t>
  </si>
  <si>
    <t>Набожной</t>
  </si>
  <si>
    <t>Прелестной</t>
  </si>
  <si>
    <t>Жестокой</t>
  </si>
  <si>
    <t>Старой</t>
  </si>
  <si>
    <t>Предательской</t>
  </si>
  <si>
    <t>Нервной</t>
  </si>
  <si>
    <t>Осторожной</t>
  </si>
  <si>
    <t>Хрустальной</t>
  </si>
  <si>
    <t>Ловкой</t>
  </si>
  <si>
    <t>Честной</t>
  </si>
  <si>
    <t>Древной</t>
  </si>
  <si>
    <t>Напряжённой</t>
  </si>
  <si>
    <t>Бронзовой</t>
  </si>
  <si>
    <t>Толстой</t>
  </si>
  <si>
    <t>Лысой</t>
  </si>
  <si>
    <t>Фанатичной</t>
  </si>
  <si>
    <t>Похотливой</t>
  </si>
  <si>
    <t>Мрачной</t>
  </si>
  <si>
    <t>Суровой</t>
  </si>
  <si>
    <t>Изумрудной</t>
  </si>
  <si>
    <t>Поддельной</t>
  </si>
  <si>
    <t>Благодарной</t>
  </si>
  <si>
    <t>Безжалостной</t>
  </si>
  <si>
    <t>Уродливой</t>
  </si>
  <si>
    <t>Радостной</t>
  </si>
  <si>
    <t>Янтарной</t>
  </si>
  <si>
    <t>Покорной</t>
  </si>
  <si>
    <t>Жадной</t>
  </si>
  <si>
    <t>Серой</t>
  </si>
  <si>
    <t>Рубиновой</t>
  </si>
  <si>
    <t>Свистящой</t>
  </si>
  <si>
    <t>Упрямой</t>
  </si>
  <si>
    <t>Латунной</t>
  </si>
  <si>
    <t>Липкой</t>
  </si>
  <si>
    <t>Ящера</t>
  </si>
  <si>
    <t>Пахаря</t>
  </si>
  <si>
    <t>Фонтана</t>
  </si>
  <si>
    <t>Птицы</t>
  </si>
  <si>
    <t>Бочки</t>
  </si>
  <si>
    <t>Кабана</t>
  </si>
  <si>
    <t>Огра</t>
  </si>
  <si>
    <t>Каретника</t>
  </si>
  <si>
    <t>Демона</t>
  </si>
  <si>
    <t>Мельника</t>
  </si>
  <si>
    <t>Кобылы</t>
  </si>
  <si>
    <t>Жеребеца</t>
  </si>
  <si>
    <t>Кинжала</t>
  </si>
  <si>
    <t>Котла</t>
  </si>
  <si>
    <t>Тролля</t>
  </si>
  <si>
    <t>Грифона</t>
  </si>
  <si>
    <t>Гоблина</t>
  </si>
  <si>
    <t>Черепа</t>
  </si>
  <si>
    <t>Плута</t>
  </si>
  <si>
    <t>Нимфы</t>
  </si>
  <si>
    <t>Гарпии</t>
  </si>
  <si>
    <t>Орка</t>
  </si>
  <si>
    <t>Ложки</t>
  </si>
  <si>
    <t>Очага</t>
  </si>
  <si>
    <t>Барда</t>
  </si>
  <si>
    <t>Дьявола</t>
  </si>
  <si>
    <t>Оруженосца</t>
  </si>
  <si>
    <t>Жабы</t>
  </si>
  <si>
    <t>Бутылки</t>
  </si>
  <si>
    <t>Ремесленника</t>
  </si>
  <si>
    <t>Гавани</t>
  </si>
  <si>
    <t>Кролика</t>
  </si>
  <si>
    <t>Поэта</t>
  </si>
  <si>
    <t>Замка</t>
  </si>
  <si>
    <t>Жреца</t>
  </si>
  <si>
    <t>Волка</t>
  </si>
  <si>
    <t>Дуба</t>
  </si>
  <si>
    <t>Великана</t>
  </si>
  <si>
    <t>Орла</t>
  </si>
  <si>
    <t>Капитана</t>
  </si>
  <si>
    <t>Ястреба</t>
  </si>
  <si>
    <t>Котелка</t>
  </si>
  <si>
    <t>Феи</t>
  </si>
  <si>
    <t>Принцессы</t>
  </si>
  <si>
    <t>Сада</t>
  </si>
  <si>
    <t>Дракона</t>
  </si>
  <si>
    <t>Принца</t>
  </si>
  <si>
    <t>Служанки</t>
  </si>
  <si>
    <t>Девки</t>
  </si>
  <si>
    <t>Королевы</t>
  </si>
  <si>
    <t>Рыцаря</t>
  </si>
  <si>
    <t>Девы</t>
  </si>
  <si>
    <t>Единорога</t>
  </si>
  <si>
    <t>Лебедя</t>
  </si>
  <si>
    <t>Гончей</t>
  </si>
  <si>
    <t>Герба</t>
  </si>
  <si>
    <t>Храма</t>
  </si>
  <si>
    <t>Короля</t>
  </si>
  <si>
    <t>Кружки</t>
  </si>
  <si>
    <t>Дурака</t>
  </si>
  <si>
    <t>Кожевника</t>
  </si>
  <si>
    <t>Щита</t>
  </si>
  <si>
    <t>Лучника</t>
  </si>
  <si>
    <t>Сокола</t>
  </si>
  <si>
    <t>Сандалия</t>
  </si>
  <si>
    <t>Лиса</t>
  </si>
  <si>
    <t>Графина</t>
  </si>
  <si>
    <t>Стервятника</t>
  </si>
  <si>
    <t>Полководеца</t>
  </si>
  <si>
    <t>Чаши</t>
  </si>
  <si>
    <t>Галеры</t>
  </si>
  <si>
    <t>Пьяницы</t>
  </si>
  <si>
    <t>Змеи</t>
  </si>
  <si>
    <t>Охотницы</t>
  </si>
  <si>
    <t>Стрелы</t>
  </si>
  <si>
    <t>Белки</t>
  </si>
  <si>
    <t>Духа</t>
  </si>
  <si>
    <t>Крестьянина</t>
  </si>
  <si>
    <t>Моряка</t>
  </si>
  <si>
    <t>Глашатого</t>
  </si>
  <si>
    <t>Лжеца</t>
  </si>
  <si>
    <t>Стража</t>
  </si>
  <si>
    <t>Шута</t>
  </si>
  <si>
    <t>Поножа</t>
  </si>
  <si>
    <t>Понож</t>
  </si>
  <si>
    <t>Сапожника</t>
  </si>
  <si>
    <t>Ёжика</t>
  </si>
  <si>
    <t>Пирата</t>
  </si>
  <si>
    <t>Колдуна</t>
  </si>
  <si>
    <t>Охотника</t>
  </si>
  <si>
    <t>Героя</t>
  </si>
  <si>
    <t>Бочонка</t>
  </si>
  <si>
    <t>Садовника</t>
  </si>
  <si>
    <t>Странника</t>
  </si>
  <si>
    <t>Обезьяны</t>
  </si>
  <si>
    <t>Героини</t>
  </si>
  <si>
    <t>Клинка</t>
  </si>
  <si>
    <t>Глашатых</t>
  </si>
  <si>
    <t>Глашатая</t>
  </si>
  <si>
    <t>Две</t>
  </si>
  <si>
    <t>Трёх</t>
  </si>
  <si>
    <t>Двух</t>
  </si>
  <si>
    <t>Десяти</t>
  </si>
  <si>
    <t>какой/какая</t>
  </si>
  <si>
    <t>какого/какой</t>
  </si>
  <si>
    <t>два/три</t>
  </si>
  <si>
    <t>двух/трех/десять/десяти</t>
  </si>
  <si>
    <t>Ящеров</t>
  </si>
  <si>
    <t>Пахарей</t>
  </si>
  <si>
    <t>Фонтанов</t>
  </si>
  <si>
    <t>Птиц</t>
  </si>
  <si>
    <t>Бочек</t>
  </si>
  <si>
    <t>Кабанов</t>
  </si>
  <si>
    <t>Огров</t>
  </si>
  <si>
    <t>Каретников</t>
  </si>
  <si>
    <t>Демонов</t>
  </si>
  <si>
    <t>Мельников</t>
  </si>
  <si>
    <t>Кобыл</t>
  </si>
  <si>
    <t>Жеребецов</t>
  </si>
  <si>
    <t>Кинжалов</t>
  </si>
  <si>
    <t>Котлов</t>
  </si>
  <si>
    <t>Троллей</t>
  </si>
  <si>
    <t>Грифонов</t>
  </si>
  <si>
    <t>Гоблинов</t>
  </si>
  <si>
    <t>Черепов</t>
  </si>
  <si>
    <t>Плутов</t>
  </si>
  <si>
    <t>Нимф</t>
  </si>
  <si>
    <t>Гарпий</t>
  </si>
  <si>
    <t>Орков</t>
  </si>
  <si>
    <t>Ложек</t>
  </si>
  <si>
    <t>Очагов</t>
  </si>
  <si>
    <t>Бардов</t>
  </si>
  <si>
    <t>Дьяволов</t>
  </si>
  <si>
    <t>Оруженосцев</t>
  </si>
  <si>
    <t>Жаб</t>
  </si>
  <si>
    <t>Бутылок</t>
  </si>
  <si>
    <t>Ремесленников</t>
  </si>
  <si>
    <t>Гаваней</t>
  </si>
  <si>
    <t>Кроликов</t>
  </si>
  <si>
    <t>Поэтов</t>
  </si>
  <si>
    <t>Замков</t>
  </si>
  <si>
    <t>Жрецов</t>
  </si>
  <si>
    <t>Волков</t>
  </si>
  <si>
    <t>Дубов</t>
  </si>
  <si>
    <t>Великанов</t>
  </si>
  <si>
    <t>Орлов</t>
  </si>
  <si>
    <t>Капитанов</t>
  </si>
  <si>
    <t>Ястребов</t>
  </si>
  <si>
    <t>Котелков</t>
  </si>
  <si>
    <t>Фей</t>
  </si>
  <si>
    <t>Принцесс</t>
  </si>
  <si>
    <t>Садов</t>
  </si>
  <si>
    <t>Драконов</t>
  </si>
  <si>
    <t>Принцев</t>
  </si>
  <si>
    <t>Служанок</t>
  </si>
  <si>
    <t>Девок</t>
  </si>
  <si>
    <t>Королев</t>
  </si>
  <si>
    <t>Рыцарей</t>
  </si>
  <si>
    <t>Дев</t>
  </si>
  <si>
    <t>Единорогов</t>
  </si>
  <si>
    <t>Лебедей</t>
  </si>
  <si>
    <t>Гончих</t>
  </si>
  <si>
    <t>Гончии</t>
  </si>
  <si>
    <t>Гербов</t>
  </si>
  <si>
    <t>Храмов</t>
  </si>
  <si>
    <t>Королей</t>
  </si>
  <si>
    <t>Кружек</t>
  </si>
  <si>
    <t>Дураков</t>
  </si>
  <si>
    <t>Кожевников</t>
  </si>
  <si>
    <t>Щитов</t>
  </si>
  <si>
    <t>Соколов</t>
  </si>
  <si>
    <t>Лучников</t>
  </si>
  <si>
    <t>Сандалий</t>
  </si>
  <si>
    <t>Лисов</t>
  </si>
  <si>
    <t>Графинов</t>
  </si>
  <si>
    <t>Пиратов</t>
  </si>
  <si>
    <t>Колдунов</t>
  </si>
  <si>
    <t>Ёжиков</t>
  </si>
  <si>
    <t>Медведя</t>
  </si>
  <si>
    <t>Сапожников</t>
  </si>
  <si>
    <t>Медведей</t>
  </si>
  <si>
    <t>Охотников</t>
  </si>
  <si>
    <t>Героев</t>
  </si>
  <si>
    <t>Бочонков</t>
  </si>
  <si>
    <t>Садовников</t>
  </si>
  <si>
    <t>Странников</t>
  </si>
  <si>
    <t>Обезьян</t>
  </si>
  <si>
    <t>Героинь</t>
  </si>
  <si>
    <t>Клинков</t>
  </si>
  <si>
    <t>Шутов</t>
  </si>
  <si>
    <t>Стражей</t>
  </si>
  <si>
    <t>Лжецов</t>
  </si>
  <si>
    <t>Моряков</t>
  </si>
  <si>
    <t>Крестьян</t>
  </si>
  <si>
    <t>Духов</t>
  </si>
  <si>
    <t>Белок</t>
  </si>
  <si>
    <t>Стрел</t>
  </si>
  <si>
    <t>Охотниц</t>
  </si>
  <si>
    <t>Пьяниц</t>
  </si>
  <si>
    <t>Галер</t>
  </si>
  <si>
    <t>Чаш</t>
  </si>
  <si>
    <t>Полководецев</t>
  </si>
  <si>
    <t>Стервятников</t>
  </si>
  <si>
    <t>Скалящегося</t>
  </si>
  <si>
    <t>Скалящейся</t>
  </si>
  <si>
    <t>Название заведения</t>
  </si>
  <si>
    <t>Возраст хозяина</t>
  </si>
  <si>
    <t>Имена дварфов</t>
  </si>
  <si>
    <t>Имена драконорожденных</t>
  </si>
  <si>
    <t>Имена людей</t>
  </si>
  <si>
    <t>Имена полуросликов</t>
  </si>
  <si>
    <t>Имена тифлингов</t>
  </si>
  <si>
    <t>Имена элдаринов</t>
  </si>
  <si>
    <t>Имя М</t>
  </si>
  <si>
    <t>Имя Ж</t>
  </si>
  <si>
    <t>Фамилия/Клан</t>
  </si>
  <si>
    <t>Имена эльфов</t>
  </si>
  <si>
    <t>Терин</t>
  </si>
  <si>
    <t>Ортиния</t>
  </si>
  <si>
    <t>Жестокобород</t>
  </si>
  <si>
    <t>Конитир</t>
  </si>
  <si>
    <t>Уиннтри</t>
  </si>
  <si>
    <t>Темнокамень</t>
  </si>
  <si>
    <t>Гунтраз</t>
  </si>
  <si>
    <t>Диесина</t>
  </si>
  <si>
    <t>Пьянокровь</t>
  </si>
  <si>
    <t>Фуганор</t>
  </si>
  <si>
    <t>Гортрисс</t>
  </si>
  <si>
    <t>Рудобой</t>
  </si>
  <si>
    <t>Хитдрен</t>
  </si>
  <si>
    <t>Листра</t>
  </si>
  <si>
    <t>Камнеждун</t>
  </si>
  <si>
    <t>Окино</t>
  </si>
  <si>
    <t>Ладрейн</t>
  </si>
  <si>
    <t>Кузнедух</t>
  </si>
  <si>
    <t>Бадрик</t>
  </si>
  <si>
    <t>Тристрид</t>
  </si>
  <si>
    <t>Камнежуй</t>
  </si>
  <si>
    <t>Кордрек</t>
  </si>
  <si>
    <t>Трейка</t>
  </si>
  <si>
    <t>Рудолорд</t>
  </si>
  <si>
    <t>Реберн</t>
  </si>
  <si>
    <t>Пинзла</t>
  </si>
  <si>
    <t>Среброшлем</t>
  </si>
  <si>
    <t>Грантрим</t>
  </si>
  <si>
    <t>Делдит</t>
  </si>
  <si>
    <t>Руднеглот</t>
  </si>
  <si>
    <t>Торелин</t>
  </si>
  <si>
    <t>Нориан</t>
  </si>
  <si>
    <t>Рунощерб</t>
  </si>
  <si>
    <t>Карракис</t>
  </si>
  <si>
    <t>Яртрея</t>
  </si>
  <si>
    <t>Огнебров</t>
  </si>
  <si>
    <t>Донвел</t>
  </si>
  <si>
    <t>Артена</t>
  </si>
  <si>
    <t>Сталеглот</t>
  </si>
  <si>
    <t>Тромфир</t>
  </si>
  <si>
    <t>Торера</t>
  </si>
  <si>
    <t>Кровобород</t>
  </si>
  <si>
    <t>Деребен</t>
  </si>
  <si>
    <t>Хелини</t>
  </si>
  <si>
    <t>Камнещит</t>
  </si>
  <si>
    <t>Вавек</t>
  </si>
  <si>
    <t>Селтенн</t>
  </si>
  <si>
    <t>Пивоног</t>
  </si>
  <si>
    <t>Мабергор</t>
  </si>
  <si>
    <t>Рунефисс</t>
  </si>
  <si>
    <t>Песнь Молота</t>
  </si>
  <si>
    <t>Скирилат</t>
  </si>
  <si>
    <t>Геселен</t>
  </si>
  <si>
    <t>Ковосерд</t>
  </si>
  <si>
    <t>Дуттрок</t>
  </si>
  <si>
    <t>Доа</t>
  </si>
  <si>
    <t>Камнешлем</t>
  </si>
  <si>
    <t>Зорлгрум</t>
  </si>
  <si>
    <t>Нилн</t>
  </si>
  <si>
    <t>Холмодав</t>
  </si>
  <si>
    <t>Хельдеофол</t>
  </si>
  <si>
    <t>Сокра</t>
  </si>
  <si>
    <t>Огнеглот</t>
  </si>
  <si>
    <t>Нумеш</t>
  </si>
  <si>
    <t>Зирни</t>
  </si>
  <si>
    <t>Кулзабеш</t>
  </si>
  <si>
    <t>Кескур</t>
  </si>
  <si>
    <t>Харина</t>
  </si>
  <si>
    <t>Жлезоплав</t>
  </si>
  <si>
    <t>Джунвар</t>
  </si>
  <si>
    <t>Аоринза</t>
  </si>
  <si>
    <t>Френтависс</t>
  </si>
  <si>
    <t>Талассет</t>
  </si>
  <si>
    <t>Ливиа</t>
  </si>
  <si>
    <t>Сешларон</t>
  </si>
  <si>
    <t>Гретних</t>
  </si>
  <si>
    <t>Арвена</t>
  </si>
  <si>
    <t>Туреш</t>
  </si>
  <si>
    <t>Радонаар</t>
  </si>
  <si>
    <t>Дерра</t>
  </si>
  <si>
    <t>Углесерд</t>
  </si>
  <si>
    <t>Воркил</t>
  </si>
  <si>
    <t>Тайлора</t>
  </si>
  <si>
    <t>Назтурон</t>
  </si>
  <si>
    <t>Шудрех</t>
  </si>
  <si>
    <t>Квортесса</t>
  </si>
  <si>
    <t>Ульзарисс</t>
  </si>
  <si>
    <t>Дарангрет</t>
  </si>
  <si>
    <t>Сутини</t>
  </si>
  <si>
    <t>Хладоклят</t>
  </si>
  <si>
    <t>Кутрин</t>
  </si>
  <si>
    <t>Хишведи</t>
  </si>
  <si>
    <t>Акралех</t>
  </si>
  <si>
    <t>Рендурсс</t>
  </si>
  <si>
    <t>Мерува</t>
  </si>
  <si>
    <t>Делберон</t>
  </si>
  <si>
    <t>Панат</t>
  </si>
  <si>
    <t>Летин</t>
  </si>
  <si>
    <t>Буренос</t>
  </si>
  <si>
    <t>Чулмет</t>
  </si>
  <si>
    <t>Соренлех</t>
  </si>
  <si>
    <t>Ретрелек</t>
  </si>
  <si>
    <t>Трунев</t>
  </si>
  <si>
    <t>Наренн</t>
  </si>
  <si>
    <t>Тетнувеш</t>
  </si>
  <si>
    <t>Перетул</t>
  </si>
  <si>
    <t>Вуресси</t>
  </si>
  <si>
    <t>Ядоклык</t>
  </si>
  <si>
    <t>Крензул</t>
  </si>
  <si>
    <t>Тренела</t>
  </si>
  <si>
    <t>Джорлсенвисс</t>
  </si>
  <si>
    <t>Гаракс</t>
  </si>
  <si>
    <t>Эдетей</t>
  </si>
  <si>
    <t>Осснелех</t>
  </si>
  <si>
    <t>Зуван</t>
  </si>
  <si>
    <t>Опнатра</t>
  </si>
  <si>
    <t>Литнарон</t>
  </si>
  <si>
    <t>Лортнул</t>
  </si>
  <si>
    <t>Суриан</t>
  </si>
  <si>
    <t>Бекрашесс</t>
  </si>
  <si>
    <t>Валек</t>
  </si>
  <si>
    <t>Алиана</t>
  </si>
  <si>
    <t>Чернозим</t>
  </si>
  <si>
    <t>Ленхерроу</t>
  </si>
  <si>
    <t>Кисани</t>
  </si>
  <si>
    <t>Хетингтон</t>
  </si>
  <si>
    <t>Криз</t>
  </si>
  <si>
    <t>Шая</t>
  </si>
  <si>
    <t>Нубингнор</t>
  </si>
  <si>
    <t>Мирли</t>
  </si>
  <si>
    <t>Петриви</t>
  </si>
  <si>
    <t>Ортегана</t>
  </si>
  <si>
    <t>Джор</t>
  </si>
  <si>
    <t>Эльтез</t>
  </si>
  <si>
    <t>Ночнострел</t>
  </si>
  <si>
    <t>Донлин</t>
  </si>
  <si>
    <t>Джува</t>
  </si>
  <si>
    <t>Рунтроп</t>
  </si>
  <si>
    <t>Алеб</t>
  </si>
  <si>
    <t>Нана</t>
  </si>
  <si>
    <t>Белдок</t>
  </si>
  <si>
    <t>Мирул</t>
  </si>
  <si>
    <t>Мири</t>
  </si>
  <si>
    <t>Алгой</t>
  </si>
  <si>
    <t>Брен</t>
  </si>
  <si>
    <t>Сасс</t>
  </si>
  <si>
    <t>Граш</t>
  </si>
  <si>
    <t>Эльтид</t>
  </si>
  <si>
    <t>Мико</t>
  </si>
  <si>
    <t>Нарарис</t>
  </si>
  <si>
    <t>Витглен</t>
  </si>
  <si>
    <t>Элисия</t>
  </si>
  <si>
    <t>Велниб</t>
  </si>
  <si>
    <t>Бессир</t>
  </si>
  <si>
    <t>Стаси</t>
  </si>
  <si>
    <t>Гридж</t>
  </si>
  <si>
    <t>Грефдон</t>
  </si>
  <si>
    <t>Гвин</t>
  </si>
  <si>
    <t>Хилден</t>
  </si>
  <si>
    <t>Брентор</t>
  </si>
  <si>
    <t>Шилли</t>
  </si>
  <si>
    <t>Греткин</t>
  </si>
  <si>
    <t>Мартеган</t>
  </si>
  <si>
    <t>Пенересил</t>
  </si>
  <si>
    <t>МакРафрик</t>
  </si>
  <si>
    <t>Дрантен</t>
  </si>
  <si>
    <t>Мирн</t>
  </si>
  <si>
    <t>Тебрил</t>
  </si>
  <si>
    <t>Пронлак</t>
  </si>
  <si>
    <t>Малонни</t>
  </si>
  <si>
    <t>Калмин</t>
  </si>
  <si>
    <t>Мэнни</t>
  </si>
  <si>
    <t>Элли</t>
  </si>
  <si>
    <t>Ренфолд</t>
  </si>
  <si>
    <t>Урик</t>
  </si>
  <si>
    <t>Дрея</t>
  </si>
  <si>
    <t>Кенисвиль</t>
  </si>
  <si>
    <t>Делин</t>
  </si>
  <si>
    <t>Фарила</t>
  </si>
  <si>
    <t>МакАндрик</t>
  </si>
  <si>
    <t>Нарши</t>
  </si>
  <si>
    <t>Джилли</t>
  </si>
  <si>
    <t>Быстропал</t>
  </si>
  <si>
    <t>Хаффи</t>
  </si>
  <si>
    <t>Лиллик</t>
  </si>
  <si>
    <t>Кармашек</t>
  </si>
  <si>
    <t>Чуви</t>
  </si>
  <si>
    <t>Дейя</t>
  </si>
  <si>
    <t>Быстроног</t>
  </si>
  <si>
    <t>Руккер</t>
  </si>
  <si>
    <t>Нашана</t>
  </si>
  <si>
    <t>Древопрыг</t>
  </si>
  <si>
    <t>Террин</t>
  </si>
  <si>
    <t>Аденна</t>
  </si>
  <si>
    <t>Мышедав</t>
  </si>
  <si>
    <t>Френни</t>
  </si>
  <si>
    <t>Чусси</t>
  </si>
  <si>
    <t>Длинноног</t>
  </si>
  <si>
    <t>Неммер</t>
  </si>
  <si>
    <t>Кебрина</t>
  </si>
  <si>
    <t>Прыгозёр</t>
  </si>
  <si>
    <t>Мазал</t>
  </si>
  <si>
    <t>Тавара</t>
  </si>
  <si>
    <t>Болтун</t>
  </si>
  <si>
    <t>Яндер</t>
  </si>
  <si>
    <t>Янелия</t>
  </si>
  <si>
    <t>Звонник</t>
  </si>
  <si>
    <t>Воррик</t>
  </si>
  <si>
    <t>Луц</t>
  </si>
  <si>
    <t>Остроух</t>
  </si>
  <si>
    <t>Туннер</t>
  </si>
  <si>
    <t>Кинити</t>
  </si>
  <si>
    <t>Ловкомеч</t>
  </si>
  <si>
    <t>Неррим</t>
  </si>
  <si>
    <t>Аллена</t>
  </si>
  <si>
    <t>Быстрорук</t>
  </si>
  <si>
    <t>Банадил</t>
  </si>
  <si>
    <t>Куерин</t>
  </si>
  <si>
    <t>Драгонос</t>
  </si>
  <si>
    <t>Педин</t>
  </si>
  <si>
    <t>Сунил</t>
  </si>
  <si>
    <t>Меткопращ</t>
  </si>
  <si>
    <t>Слир</t>
  </si>
  <si>
    <t>Квенло</t>
  </si>
  <si>
    <t>Судьбобег</t>
  </si>
  <si>
    <t>Виндел</t>
  </si>
  <si>
    <t>Деллен</t>
  </si>
  <si>
    <t>Ловконог</t>
  </si>
  <si>
    <t>Солструн</t>
  </si>
  <si>
    <t>Палунае</t>
  </si>
  <si>
    <t>Везунчик</t>
  </si>
  <si>
    <t>Зульм</t>
  </si>
  <si>
    <t>Веруни</t>
  </si>
  <si>
    <t>Метёлка</t>
  </si>
  <si>
    <t>Джунан</t>
  </si>
  <si>
    <t>Сулерис</t>
  </si>
  <si>
    <t>Норожил</t>
  </si>
  <si>
    <t>Лаффер</t>
  </si>
  <si>
    <t>Пеффи</t>
  </si>
  <si>
    <t>Ежевождь</t>
  </si>
  <si>
    <t>Зул</t>
  </si>
  <si>
    <t>Трейни</t>
  </si>
  <si>
    <t>Лафиан</t>
  </si>
  <si>
    <t>Делатос</t>
  </si>
  <si>
    <t>Дельзидиае</t>
  </si>
  <si>
    <t>Хлещехвост</t>
  </si>
  <si>
    <t>Камадос</t>
  </si>
  <si>
    <t>Зоа</t>
  </si>
  <si>
    <t>Мрачнохмыл</t>
  </si>
  <si>
    <t>Кверинакс</t>
  </si>
  <si>
    <t>Дересияй</t>
  </si>
  <si>
    <t>Желчебой</t>
  </si>
  <si>
    <t>Менос</t>
  </si>
  <si>
    <t>Лиселис</t>
  </si>
  <si>
    <t>Цезбулан</t>
  </si>
  <si>
    <t>Хортос</t>
  </si>
  <si>
    <t>Тизерия</t>
  </si>
  <si>
    <t>Джеферлох</t>
  </si>
  <si>
    <t>Слутис</t>
  </si>
  <si>
    <t>Морианна</t>
  </si>
  <si>
    <t>Дозмордин</t>
  </si>
  <si>
    <t>Эмокесс</t>
  </si>
  <si>
    <t>Теринна</t>
  </si>
  <si>
    <t>Курелех</t>
  </si>
  <si>
    <t>Терат</t>
  </si>
  <si>
    <t>Фобития</t>
  </si>
  <si>
    <t>Темнопламень</t>
  </si>
  <si>
    <t>Саракка</t>
  </si>
  <si>
    <t>Тактра</t>
  </si>
  <si>
    <t>Рельздехун</t>
  </si>
  <si>
    <t>Динусин</t>
  </si>
  <si>
    <t>Скрайя</t>
  </si>
  <si>
    <t>Грашт</t>
  </si>
  <si>
    <t>Сиадисс</t>
  </si>
  <si>
    <t>Равертиа</t>
  </si>
  <si>
    <t>Пуледиз</t>
  </si>
  <si>
    <t>Москиз</t>
  </si>
  <si>
    <t>Вашери</t>
  </si>
  <si>
    <t>Армансусс</t>
  </si>
  <si>
    <t>Анмен</t>
  </si>
  <si>
    <t>Пелуна</t>
  </si>
  <si>
    <t>Черногонь</t>
  </si>
  <si>
    <t>Талусс</t>
  </si>
  <si>
    <t>Думенсель</t>
  </si>
  <si>
    <t>Вревиликус</t>
  </si>
  <si>
    <t>Кутреш</t>
  </si>
  <si>
    <t>Валлистра</t>
  </si>
  <si>
    <t>Керевон</t>
  </si>
  <si>
    <t>Рулеф</t>
  </si>
  <si>
    <t>Ируведи</t>
  </si>
  <si>
    <t>Офензул</t>
  </si>
  <si>
    <t>Эделандросс</t>
  </si>
  <si>
    <t>Гедонастрая</t>
  </si>
  <si>
    <t>Тетенбри</t>
  </si>
  <si>
    <t>Малих</t>
  </si>
  <si>
    <t>Ламита</t>
  </si>
  <si>
    <t>Чеммидон</t>
  </si>
  <si>
    <t>Ксанрос</t>
  </si>
  <si>
    <t>Терсели</t>
  </si>
  <si>
    <t>Проклярость</t>
  </si>
  <si>
    <t>Дижулиан</t>
  </si>
  <si>
    <t>Леанния</t>
  </si>
  <si>
    <t>Кантилутиан</t>
  </si>
  <si>
    <t>Лартон</t>
  </si>
  <si>
    <t>Кейлейх</t>
  </si>
  <si>
    <t>Ткач Рассказов</t>
  </si>
  <si>
    <t>Тайерен</t>
  </si>
  <si>
    <t>Бетидела</t>
  </si>
  <si>
    <t>Рукуелар</t>
  </si>
  <si>
    <t>Аризлакуза</t>
  </si>
  <si>
    <t>Лериа</t>
  </si>
  <si>
    <t>Инкантиус</t>
  </si>
  <si>
    <t>Саравис</t>
  </si>
  <si>
    <t>Куинала</t>
  </si>
  <si>
    <t>Песнь Фей</t>
  </si>
  <si>
    <t>Лелетир</t>
  </si>
  <si>
    <t>Тистрани</t>
  </si>
  <si>
    <t>Валинора</t>
  </si>
  <si>
    <t>Гавилиндан</t>
  </si>
  <si>
    <t>Анисвилан</t>
  </si>
  <si>
    <t>Эфемер</t>
  </si>
  <si>
    <t>Иммилен</t>
  </si>
  <si>
    <t>Кейрин</t>
  </si>
  <si>
    <t>Тресквиар</t>
  </si>
  <si>
    <t>Лайнет</t>
  </si>
  <si>
    <t>Телениса</t>
  </si>
  <si>
    <t>Келдраннор</t>
  </si>
  <si>
    <t>Прамилар</t>
  </si>
  <si>
    <t>Салиар</t>
  </si>
  <si>
    <t>Лендалир</t>
  </si>
  <si>
    <t>Куалиас</t>
  </si>
  <si>
    <t>Вайнара</t>
  </si>
  <si>
    <t>Мифоземис</t>
  </si>
  <si>
    <t>Ревуналор</t>
  </si>
  <si>
    <t>Алеат</t>
  </si>
  <si>
    <t>Дуирсариан</t>
  </si>
  <si>
    <t>Динартисар</t>
  </si>
  <si>
    <t>Летири</t>
  </si>
  <si>
    <t>Кореллис</t>
  </si>
  <si>
    <t>Беркиан</t>
  </si>
  <si>
    <t>Телониа</t>
  </si>
  <si>
    <t>Звёздный Ткач</t>
  </si>
  <si>
    <t>Мойанзир</t>
  </si>
  <si>
    <t>Шенвринн</t>
  </si>
  <si>
    <t>Сильмантор</t>
  </si>
  <si>
    <t>Райазан</t>
  </si>
  <si>
    <t>Андориель</t>
  </si>
  <si>
    <t>Граталь</t>
  </si>
  <si>
    <t>Алазар</t>
  </si>
  <si>
    <t>Леветиэнь</t>
  </si>
  <si>
    <t>Астралания</t>
  </si>
  <si>
    <t>Леовориан</t>
  </si>
  <si>
    <t>Сиварея</t>
  </si>
  <si>
    <t>Вельшара</t>
  </si>
  <si>
    <t>Фарлиет</t>
  </si>
  <si>
    <t>Арванерия</t>
  </si>
  <si>
    <t>Зимний Пламень</t>
  </si>
  <si>
    <t>Релатар</t>
  </si>
  <si>
    <t>Квендили</t>
  </si>
  <si>
    <t>Песенная Звезда</t>
  </si>
  <si>
    <t>Рэйвен</t>
  </si>
  <si>
    <t>Трелорин</t>
  </si>
  <si>
    <t>Тёмная Тень</t>
  </si>
  <si>
    <t>Дельтор</t>
  </si>
  <si>
    <t>Лафар</t>
  </si>
  <si>
    <t>Речной Туман</t>
  </si>
  <si>
    <t>Нунель</t>
  </si>
  <si>
    <t>Хиарус</t>
  </si>
  <si>
    <t>Буревая Птица</t>
  </si>
  <si>
    <t>Маррдрин</t>
  </si>
  <si>
    <t>Айла</t>
  </si>
  <si>
    <t>Закатный Шёпот</t>
  </si>
  <si>
    <t>Нелор</t>
  </si>
  <si>
    <t>Аннун</t>
  </si>
  <si>
    <t>Быстрая Стрела</t>
  </si>
  <si>
    <t>Олорион</t>
  </si>
  <si>
    <t>Леайри</t>
  </si>
  <si>
    <t>Сверкающая Луна</t>
  </si>
  <si>
    <t>Венолен</t>
  </si>
  <si>
    <t>Лотус</t>
  </si>
  <si>
    <t>Рождённый Облаком</t>
  </si>
  <si>
    <t>Нерепар</t>
  </si>
  <si>
    <t>Тиа</t>
  </si>
  <si>
    <t>Зовущий Волка</t>
  </si>
  <si>
    <t>Леневелон</t>
  </si>
  <si>
    <t>Калатиана</t>
  </si>
  <si>
    <t>Песнь Ястреба</t>
  </si>
  <si>
    <t>Васарен</t>
  </si>
  <si>
    <t>Пасарин</t>
  </si>
  <si>
    <t>Ветер Духов</t>
  </si>
  <si>
    <t>Нетерин</t>
  </si>
  <si>
    <t>Джулна</t>
  </si>
  <si>
    <t>Начало Утра</t>
  </si>
  <si>
    <t>Релеан</t>
  </si>
  <si>
    <t>Раник</t>
  </si>
  <si>
    <t>Золотое Дерево</t>
  </si>
  <si>
    <t>Талон</t>
  </si>
  <si>
    <t>Вашара</t>
  </si>
  <si>
    <t>Мерцающее Солнце</t>
  </si>
  <si>
    <t>Тинарис</t>
  </si>
  <si>
    <t>Эридиун</t>
  </si>
  <si>
    <t>Упавшая Звезда</t>
  </si>
  <si>
    <t>Хиранель</t>
  </si>
  <si>
    <t>Осери</t>
  </si>
  <si>
    <t>Говорящий Ручей</t>
  </si>
  <si>
    <t>Варрик</t>
  </si>
  <si>
    <t>Лоринея</t>
  </si>
  <si>
    <t>Лунный Блеск</t>
  </si>
  <si>
    <t>Буренус</t>
  </si>
  <si>
    <t>Розен</t>
  </si>
  <si>
    <t>Красные Листья</t>
  </si>
  <si>
    <t>Кинсалор</t>
  </si>
  <si>
    <t>Фералия</t>
  </si>
  <si>
    <t>Далёкий Выстрел</t>
  </si>
  <si>
    <t>Гутрин</t>
  </si>
  <si>
    <t>Фокси</t>
  </si>
  <si>
    <t>Мерцающая Заря</t>
  </si>
  <si>
    <t>Хильсадар</t>
  </si>
  <si>
    <t>Юлия</t>
  </si>
  <si>
    <t>Поющая Ива</t>
  </si>
  <si>
    <t>Имена полуэльфов</t>
  </si>
  <si>
    <t>Имя М (человек)</t>
  </si>
  <si>
    <t>Имя Ж (Человек)</t>
  </si>
  <si>
    <t>Фамилия/Клан (человек)</t>
  </si>
  <si>
    <t>Имя М (Эльф)</t>
  </si>
  <si>
    <t>Фамилия/Клан (Эльф)</t>
  </si>
  <si>
    <t>Имя Ж (Эльф)</t>
  </si>
  <si>
    <t>Хозяин</t>
  </si>
  <si>
    <t>Раса хозяина</t>
  </si>
  <si>
    <t>Пол хозяина</t>
  </si>
  <si>
    <t>мужчина</t>
  </si>
  <si>
    <t>женщина</t>
  </si>
  <si>
    <t>Тифлинг</t>
  </si>
  <si>
    <t>Эльф</t>
  </si>
  <si>
    <t>Полурослик</t>
  </si>
  <si>
    <t>Дварф</t>
  </si>
  <si>
    <t>Человек</t>
  </si>
  <si>
    <t>Полуэльф</t>
  </si>
  <si>
    <t>Драконорождённая</t>
  </si>
  <si>
    <t>Эладрин</t>
  </si>
  <si>
    <t>Драконорождённый</t>
  </si>
  <si>
    <t>Рождённая Облаком</t>
  </si>
  <si>
    <t>Зовущая Волка</t>
  </si>
  <si>
    <t>Атмосфера</t>
  </si>
  <si>
    <t>Депрессия</t>
  </si>
  <si>
    <t>Приостановлены поставки алкоголя, отчего припасы заканчиваются и цены увеличиваются.</t>
  </si>
  <si>
    <t>Угнетение</t>
  </si>
  <si>
    <t>Настроение жителей испорчено неудачной торговлей или плохой погодой.</t>
  </si>
  <si>
    <t>Мрак</t>
  </si>
  <si>
    <t>Посетители горюют из-за войны, разорившей их земли. Многие погибли, и в разговорах преобладают скорбные темы.</t>
  </si>
  <si>
    <t>Злость</t>
  </si>
  <si>
    <t>Вражеское поселение вмешалось в местную торговлю, нарушив экономику.</t>
  </si>
  <si>
    <t>Страх</t>
  </si>
  <si>
    <t>В воздухе витает боязнь. Люди говорят приглушённо, и часто перешёптываются.</t>
  </si>
  <si>
    <t>Напряжение</t>
  </si>
  <si>
    <t>Посетители громко возмущаются качеством еды, питья и обслуживания, и отказываются платить.</t>
  </si>
  <si>
    <t>Тревога</t>
  </si>
  <si>
    <t>Стоит погода, неблагоприятная для посевов. Это не только скажется на торговле, но также может вызвать голод.</t>
  </si>
  <si>
    <t>Необычность</t>
  </si>
  <si>
    <t>Бард играет какую-то... странную музыку. Люди смеются непонятно над чем. Ребёнок в углу сидит один, раскачиваясь взад и вперёд.</t>
  </si>
  <si>
    <t>Печаль</t>
  </si>
  <si>
    <t>Смерть местного жреца оказала сильное влияние на поселение, а сегодня годовщина его смерти.</t>
  </si>
  <si>
    <t>Скука</t>
  </si>
  <si>
    <t>Пища безвкусна, равно как и напитки. Никто не разговаривает и не улыбается друг другу.</t>
  </si>
  <si>
    <t>Тишина</t>
  </si>
  <si>
    <t>Из-за предыдущей ночи пьянства и веселья большая часть посетителей сидит тихо, и старается не совершать резких движений.</t>
  </si>
  <si>
    <t>Покой</t>
  </si>
  <si>
    <t>Общий настрой тихий, но не мрачный, посетители общаются между собой.</t>
  </si>
  <si>
    <t>Уют</t>
  </si>
  <si>
    <t>Из-за успешной торговли пища и эль есть в больших количествах и отличного качества. Цены умеренны, парни и девушки веселы, а посетители счастливы.</t>
  </si>
  <si>
    <t>Лёгкость</t>
  </si>
  <si>
    <t>Урожай хорош, население здорово, и хмельной мёд течёт рекой. Люди с радостью дарят друг другу улыбки.</t>
  </si>
  <si>
    <t>Радость</t>
  </si>
  <si>
    <t>Дела идут на лад, а неприятности кажутся в далёком прошлом.</t>
  </si>
  <si>
    <t>Веселье</t>
  </si>
  <si>
    <t>Владелец сделал всё правильно, будь то меню, медовуха, большие порции или низкие цены.</t>
  </si>
  <si>
    <t>Безмятежность</t>
  </si>
  <si>
    <t>Песня резонирует со стенами, словно здание и голос стали одним инструментом.</t>
  </si>
  <si>
    <t>Хозяин решил рассказать пару смешных рассказов, отчего раздаются вспышки смеха и грохот кулаков по столам.</t>
  </si>
  <si>
    <t>Шум</t>
  </si>
  <si>
    <t>Пей! На подходе новая бочка! Гулянка идёт полным ходом, местные и чужаки обмениваются рассказами и угощают друг друга пивом.</t>
  </si>
  <si>
    <t>Восторг</t>
  </si>
  <si>
    <t>Ведутся подготовки к местному празднику. Пиво и вино дегустируют в больших количествах, чтобы убедиться в их качестве.</t>
  </si>
  <si>
    <t>Общий зал</t>
  </si>
  <si>
    <t>2 мм</t>
  </si>
  <si>
    <t>Обычная комната</t>
  </si>
  <si>
    <t>5 мм</t>
  </si>
  <si>
    <t>2 см</t>
  </si>
  <si>
    <t>5 см</t>
  </si>
  <si>
    <t>2 зм</t>
  </si>
  <si>
    <t>Аппартаменты дворянина</t>
  </si>
  <si>
    <t>10 зм</t>
  </si>
  <si>
    <t>1 прислуга</t>
  </si>
  <si>
    <t>2 прислуги</t>
  </si>
  <si>
    <t>3 прислуги, 1 вышибала</t>
  </si>
  <si>
    <t>4 прислуги, 2 вышибалы</t>
  </si>
  <si>
    <t>5 прислуг, 2 вышибалы</t>
  </si>
  <si>
    <t>6 прислуг, 2 вышибалы</t>
  </si>
  <si>
    <t>7 прислуг, 2 вышибалы</t>
  </si>
  <si>
    <t>7 прислуг, 4 вышибалы</t>
  </si>
  <si>
    <t>12+</t>
  </si>
  <si>
    <t>8+ прислуг, 6+ вышибал</t>
  </si>
  <si>
    <t>Персонал</t>
  </si>
  <si>
    <t>Комнат</t>
  </si>
  <si>
    <t>Дешёвое</t>
  </si>
  <si>
    <t>Обычное</t>
  </si>
  <si>
    <t>Роскошное</t>
  </si>
  <si>
    <t>Особое блюдо</t>
  </si>
  <si>
    <t>Особый напиток</t>
  </si>
  <si>
    <t>3 мм</t>
  </si>
  <si>
    <t>1 мм</t>
  </si>
  <si>
    <t>1 см</t>
  </si>
  <si>
    <t>1 зм</t>
  </si>
  <si>
    <t>Это...</t>
  </si>
  <si>
    <t>Имея две комнаты и одного работника, это заведение не лучше и не хуже других.</t>
  </si>
  <si>
    <t>без каких либо жилых помещений, а единственный работник бегает не переставая.</t>
  </si>
  <si>
    <t>с четырьмя комнатами обслуживается парой работниов.</t>
  </si>
  <si>
    <t>пожалуй лучшее, что можно позволить за те деньги, что тут просят. Целых 4 комнаты, 3 прислуги и даже один вышибала.</t>
  </si>
  <si>
    <t>Не смотря на свой статус, это заведение очень даже ничего. Есть свободные комнаты, прислуга и охрана.</t>
  </si>
  <si>
    <t>похоже очень сильно любит своих клиентов, такого обслуживая и охраны свет еще не видывал.</t>
  </si>
  <si>
    <t>однако, общее положение дел оставляет желвть лучшего.</t>
  </si>
  <si>
    <t>. Здесь хотя бы есть где переночевать, но в остальном не лучшее место за такие деньги.</t>
  </si>
  <si>
    <t>. Здесь хотя бы есть где переночевать и шанс что вас не убьют во сне, но в остальном не лучшее место за такие деньги.</t>
  </si>
  <si>
    <t>с небольшим количеством комнат, и хорошим штатом рабочих.</t>
  </si>
  <si>
    <t>с обычным количеством комнат, и хорошим штатом рабочих.</t>
  </si>
  <si>
    <t>с обычным количеством комнат, и обширным штатом рабочих.</t>
  </si>
  <si>
    <t>Не смотря на свой статус, это заведение имеет большое количество комнат, прислуги и охраны.</t>
  </si>
  <si>
    <t>, но что в нем такого роскошного не понятно. Комнат нет, прислуги считай, что тоже... Ужас!</t>
  </si>
  <si>
    <t>, но что в нем такого роскошного не понятно. Комнат мало, прислуги считай тоже... Ужас!</t>
  </si>
  <si>
    <t>, но что в нем такого роскошного не понятно. Комнат мало, прислуги считай тоже... Ужас! Хорошо что хоть кто-то здесь следит за порядком.</t>
  </si>
  <si>
    <t>, но что в нем такого роскошного не понятно. Самое обычное заведение, комнаты, прислуга. Правда денег просят за это не мерено.</t>
  </si>
  <si>
    <t>Не самое худшее заведение, но до роскошного не дотягивает.</t>
  </si>
  <si>
    <t>Пожалуй, это заведение стоит своих денег, но могло быть и лучше.</t>
  </si>
  <si>
    <t>Пожалуй, это заведение стоит своих денег.</t>
  </si>
  <si>
    <t>Это самое лучшее заведение, что я когда либо видел.</t>
  </si>
  <si>
    <t>Стоимость комнат</t>
  </si>
  <si>
    <t>Стоимость еды</t>
  </si>
  <si>
    <t>БОЛОТО</t>
  </si>
  <si>
    <t>Блюдо</t>
  </si>
  <si>
    <t>Напиток</t>
  </si>
  <si>
    <t>Жареная водяная змея в соусе из бархатцев</t>
  </si>
  <si>
    <t>Настойка «Болотные огоньки»</t>
  </si>
  <si>
    <t>Лягушачьи лапки с камышом</t>
  </si>
  <si>
    <t>Эль «Погибель тролля»</t>
  </si>
  <si>
    <t>Жареная цапля с порубленной росянкой</t>
  </si>
  <si>
    <t>Клюквенный сидр</t>
  </si>
  <si>
    <t>Ломтики бабочек в лилиях</t>
  </si>
  <si>
    <t>Лилиевый ликёр</t>
  </si>
  <si>
    <t>Клёцки из болотных жуков</t>
  </si>
  <si>
    <t>«Камышовый бренди»</t>
  </si>
  <si>
    <t>Воробьиное рагу и суп из рогоза</t>
  </si>
  <si>
    <t>Смородиновый сок</t>
  </si>
  <si>
    <t>Аллигатор, тушёный в чёрной смородине</t>
  </si>
  <si>
    <t>«Шиповниковый бочонок»</t>
  </si>
  <si>
    <t>Подрумяненные стрекозы с клюквой</t>
  </si>
  <si>
    <t>Пиво на красной смородине</t>
  </si>
  <si>
    <t>Рагу из певчих птиц и черничный хлеб</t>
  </si>
  <si>
    <t>Чай из чёрной ивы</t>
  </si>
  <si>
    <t>Жареный крокодил с пюре шиповника</t>
  </si>
  <si>
    <t>Медовуха из росянки</t>
  </si>
  <si>
    <t>БОЛЬШОЙ ГОРОД</t>
  </si>
  <si>
    <t>Тушёная говядина с грушами и имбирём</t>
  </si>
  <si>
    <t>Огненный хмельной мёд</t>
  </si>
  <si>
    <t>Жареная треска с картофельным пюре</t>
  </si>
  <si>
    <t>«Королевский эль»</t>
  </si>
  <si>
    <t>Мятный гороховый суп</t>
  </si>
  <si>
    <t>«Двойная дварфская доза»</t>
  </si>
  <si>
    <t>Пирог с говядиной и почками</t>
  </si>
  <si>
    <t>«Бочонок Кореллона»</t>
  </si>
  <si>
    <t>Тушёная утка с ячменём</t>
  </si>
  <si>
    <t>Пряный яблочный сидр</t>
  </si>
  <si>
    <t>Жареные рёбрышки с овощами</t>
  </si>
  <si>
    <t>«Фейское вино»</t>
  </si>
  <si>
    <t>Моллюски с чесноком</t>
  </si>
  <si>
    <t>«Звёздное» вино</t>
  </si>
  <si>
    <t>Лосось на кедровых дощечках</t>
  </si>
  <si>
    <t>«Пиво лордов»</t>
  </si>
  <si>
    <t>Бараний окорок с печёной картошкой</t>
  </si>
  <si>
    <t>«Королевский бочонок»</t>
  </si>
  <si>
    <t>Совершите бросок по таблице соседней местности</t>
  </si>
  <si>
    <t>ГОРЫ</t>
  </si>
  <si>
    <t>Рагу из дикого пастернака</t>
  </si>
  <si>
    <t>Сидр из ягод эвстрефуса</t>
  </si>
  <si>
    <t>Пирог с соболем и боярышником</t>
  </si>
  <si>
    <t>Козлиное молоко и бренди</t>
  </si>
  <si>
    <t>Жареный лось и земляная орхидея</t>
  </si>
  <si>
    <t>Соболиная настойка</t>
  </si>
  <si>
    <t>Жареная куропатка с репой</t>
  </si>
  <si>
    <t>Чертополоховый салат с жареными личинками</t>
  </si>
  <si>
    <t>Вино из дикой орхидеи</t>
  </si>
  <si>
    <t>Картофель со свежими червями на вертеле</t>
  </si>
  <si>
    <t>«Медовуха Морадина»</t>
  </si>
  <si>
    <t>Жареный козий бок</t>
  </si>
  <si>
    <t>«Земляное бренди»</t>
  </si>
  <si>
    <t>Моховые бисквиты с сиропом</t>
  </si>
  <si>
    <t>«Тройная кружка»</t>
  </si>
  <si>
    <t>Жареная антилопа с салатом из корнеплодов</t>
  </si>
  <si>
    <t>Медовуха «Серебряная луна»</t>
  </si>
  <si>
    <t>Совершите бросок по таблице Подземья</t>
  </si>
  <si>
    <t>ДЕРЕВНЯ</t>
  </si>
  <si>
    <t>Жареная курица с картошкой</t>
  </si>
  <si>
    <t>«Пастушья настойка»</t>
  </si>
  <si>
    <t>Гуляш с лепёшками</t>
  </si>
  <si>
    <t>Рисовое вино</t>
  </si>
  <si>
    <t>Сырный пирог и луковый суп</t>
  </si>
  <si>
    <t>«Портвейн пахарей»</t>
  </si>
  <si>
    <t>Грибной суп с чесночными гренками</t>
  </si>
  <si>
    <t>«Самогонка мельника»</t>
  </si>
  <si>
    <t>Свинина с галушками</t>
  </si>
  <si>
    <t>Мятный чай на травах с бренди</t>
  </si>
  <si>
    <t>Ломоть баранины</t>
  </si>
  <si>
    <t>Печёный кабан с зеленью</t>
  </si>
  <si>
    <t>«Виски тележника»</t>
  </si>
  <si>
    <t>Уха</t>
  </si>
  <si>
    <t>Берёзовый сок</t>
  </si>
  <si>
    <t>Тушёная зайчатина</t>
  </si>
  <si>
    <t>Сливовое вино</t>
  </si>
  <si>
    <t>Жаркое из оленины с фасолью</t>
  </si>
  <si>
    <t>ЗАБРОШЕННАЯ ДОРОГА</t>
  </si>
  <si>
    <t>Солёный лук и хлеб</t>
  </si>
  <si>
    <t>Тёмный дорожный эль</t>
  </si>
  <si>
    <t>Заячье рагу с чёрствым хлебом</t>
  </si>
  <si>
    <t>Звёздный самогон</t>
  </si>
  <si>
    <t>Черемша с ягодой</t>
  </si>
  <si>
    <t>Яблочный сидр</t>
  </si>
  <si>
    <t>Яичница-болтунья с ростками фасоли</t>
  </si>
  <si>
    <t>Абрикосовый сидр</t>
  </si>
  <si>
    <t>Молочная тюря с перцем</t>
  </si>
  <si>
    <t>Пряный эль</t>
  </si>
  <si>
    <t>Резаная капуста</t>
  </si>
  <si>
    <t>Виски странников</t>
  </si>
  <si>
    <t>Рис с горохом</t>
  </si>
  <si>
    <t>«Настойка Фарлангуна»</t>
  </si>
  <si>
    <t>Суп из цветной капусты с кукурузой</t>
  </si>
  <si>
    <t>Жимолостная медовуха</t>
  </si>
  <si>
    <t>Жареная лосятина с брокколи</t>
  </si>
  <si>
    <t>Сливовый сидр</t>
  </si>
  <si>
    <t>Пирог с олениной и хлебом</t>
  </si>
  <si>
    <t>Бродяжное пойло</t>
  </si>
  <si>
    <t>ПОДЗЕМЬЕ</t>
  </si>
  <si>
    <t>Салат из светящихся грибов с пещерными личинками</t>
  </si>
  <si>
    <t>Ликёр «лишайный»</t>
  </si>
  <si>
    <t>Слепой угорь кубиками с глубинными солями</t>
  </si>
  <si>
    <t>«Минеральная медовуха»</t>
  </si>
  <si>
    <t>Янтарный лишайник и каменный хлеб</t>
  </si>
  <si>
    <t>Эль на водорослях</t>
  </si>
  <si>
    <t>Рагу из прозрачных раков</t>
  </si>
  <si>
    <t>Грибная самогонка</t>
  </si>
  <si>
    <t>Пирожки с кровавым мхом и пещерное желе</t>
  </si>
  <si>
    <t>Бульон из раков с железной буханкой</t>
  </si>
  <si>
    <t>«Глубинный эль»</t>
  </si>
  <si>
    <t>Жареные личинки с водорослевым соусом</t>
  </si>
  <si>
    <t>Жареная саламандра с минеральным перцем</t>
  </si>
  <si>
    <t>«Кружка тени»</t>
  </si>
  <si>
    <t>Пауклёцки с жареными грибами</t>
  </si>
  <si>
    <t>«Настойка скальной породы»</t>
  </si>
  <si>
    <t>Совершите бросок по таблице гор</t>
  </si>
  <si>
    <t>ПОЛЯРНАЯ ТУНДРА</t>
  </si>
  <si>
    <t>Мускусный суп из буйвола с толокнянкой</t>
  </si>
  <si>
    <t>«Особый олений бочонок»</t>
  </si>
  <si>
    <t>Тушёная щука с чертополохом</t>
  </si>
  <si>
    <t>Кипрейное виски</t>
  </si>
  <si>
    <t>Жареный сиг с корнями тростника</t>
  </si>
  <si>
    <t>Ягодный бренди</t>
  </si>
  <si>
    <t>Заячье рагу с ивовыми крекерами</t>
  </si>
  <si>
    <t>Вино «Северный лёд»</t>
  </si>
  <si>
    <t>Варёный морж с семенами чертополоха</t>
  </si>
  <si>
    <t>Моховой хмельной мёд</t>
  </si>
  <si>
    <t>Ломти тюленя с подливой из лишайника</t>
  </si>
  <si>
    <t>Ивовый чай</t>
  </si>
  <si>
    <t>Оленье жаркое с сухариками мохового хлеба</t>
  </si>
  <si>
    <t>Сидр из водяники</t>
  </si>
  <si>
    <t>Суп из леммингов и ягод</t>
  </si>
  <si>
    <t>Чертополоховый портвейн</t>
  </si>
  <si>
    <t>Оленьи рёбра с бульоном из желудей</t>
  </si>
  <si>
    <t>Ликёр «Ледяной лишайник»</t>
  </si>
  <si>
    <t>Пирог с водяникой с копчёной лосятиной</t>
  </si>
  <si>
    <t>Сок можжевельника</t>
  </si>
  <si>
    <t>ПОРТОВЫЙ ГОРОД</t>
  </si>
  <si>
    <t>Жареная курица с тимьяном</t>
  </si>
  <si>
    <t>Омар в томатно-сливочном соусе</t>
  </si>
  <si>
    <t>Бараний окорок</t>
  </si>
  <si>
    <t>«Вино умертвий»</t>
  </si>
  <si>
    <t>Хвост омара, фаршированный крабами</t>
  </si>
  <si>
    <t>«Эль архонов»</t>
  </si>
  <si>
    <t>Говядина с каменной солью</t>
  </si>
  <si>
    <t>Свиное филе с подливой</t>
  </si>
  <si>
    <t>Мидии на пару с фенхелем</t>
  </si>
  <si>
    <t>Вино «Западные врата»</t>
  </si>
  <si>
    <t>Жареный фазан в устричном соусе</t>
  </si>
  <si>
    <t>«Весёлая настойка»</t>
  </si>
  <si>
    <t>Салат из осьминогов и сельдерея с лимоном</t>
  </si>
  <si>
    <t>Совершите бросок по таблице любой другой местности</t>
  </si>
  <si>
    <t>ПУСТЫНЯ</t>
  </si>
  <si>
    <t>Суши из сырой конины с каменным салатом</t>
  </si>
  <si>
    <t>«Бочонок скорпионьего варева»</t>
  </si>
  <si>
    <t>Печёная гремучая змея с петрушкой</t>
  </si>
  <si>
    <t>Вино «Пустынная звезда»</t>
  </si>
  <si>
    <t>Печёная верблюжатина и салат из ломкой поросли</t>
  </si>
  <si>
    <t>Кактусовая самогонка</t>
  </si>
  <si>
    <t>Лапки сусликов на палочке</t>
  </si>
  <si>
    <t>Маковый портвейн</t>
  </si>
  <si>
    <t>Кусочки игуаны с клопогоновым соусом</t>
  </si>
  <si>
    <t>«Фиолетовый песочный сок»</t>
  </si>
  <si>
    <t>Жареный страус с омлетом</t>
  </si>
  <si>
    <t>Тюльпанный хмельной мёд</t>
  </si>
  <si>
    <t>Сурикатовые клёцки с шалфеем</t>
  </si>
  <si>
    <t>Льняной хмельной мёд</t>
  </si>
  <si>
    <t>Солёная верблюжатина с хлебом из синего льна</t>
  </si>
  <si>
    <t>Мятный чай</t>
  </si>
  <si>
    <t>Скорпионий суп с крекерами из жуков</t>
  </si>
  <si>
    <t>Бренди из пустынной лилии</t>
  </si>
  <si>
    <t>Пряный жареный койот с цветами</t>
  </si>
  <si>
    <t>Ликёр из кейсии</t>
  </si>
  <si>
    <t>РАВНИНА</t>
  </si>
  <si>
    <t>Жареный буйвол и шалфеевый хлеб</t>
  </si>
  <si>
    <t>Бренди «Охотник на бизонов»</t>
  </si>
  <si>
    <t>Кролик с печёной тыквой</t>
  </si>
  <si>
    <t>Лосиный бок с диким зелёным салатом</t>
  </si>
  <si>
    <t>Виски «Странник»</t>
  </si>
  <si>
    <t>Рагу из зелёного чили</t>
  </si>
  <si>
    <t>Портвейн «Житель равнин»</t>
  </si>
  <si>
    <t>Клёцки из синего маиса</t>
  </si>
  <si>
    <t>Бренди из диких ягод</t>
  </si>
  <si>
    <t>Суп из бизоньего рога</t>
  </si>
  <si>
    <t>«Медовая медовуха»</t>
  </si>
  <si>
    <t>Стейк из жареного лося</t>
  </si>
  <si>
    <t>Охотничий чай</t>
  </si>
  <si>
    <t>Кусок лосятины с медовой кукурузой</t>
  </si>
  <si>
    <t>Тыквенный сидр</t>
  </si>
  <si>
    <t>Варёные и перчёные перепелиные яйца</t>
  </si>
  <si>
    <t>Настойка шалфея</t>
  </si>
  <si>
    <t>Копчёный лосось с дикими ягодами</t>
  </si>
  <si>
    <t>Самогонка на лосиных рогах</t>
  </si>
  <si>
    <t>ТРОПИКИ</t>
  </si>
  <si>
    <t>Картофельное пюре с корицей</t>
  </si>
  <si>
    <t>Кофе</t>
  </si>
  <si>
    <t>Жареная змея с орехами</t>
  </si>
  <si>
    <t>Мандариновый бренди</t>
  </si>
  <si>
    <t>Жареный крокодил в кокосовом молоке</t>
  </si>
  <si>
    <t>Лягушки на шампурах из сахарного тростника</t>
  </si>
  <si>
    <t>Настойка на орхидее</t>
  </si>
  <si>
    <t>Муравьи в шоколаде и жареный пеликан</t>
  </si>
  <si>
    <t>Манговый сидр</t>
  </si>
  <si>
    <t>Тушёный барсук с какао</t>
  </si>
  <si>
    <t>Маисовый ликёр</t>
  </si>
  <si>
    <t>Суп из аллигатора с дынной выпечкой</t>
  </si>
  <si>
    <t>Чай из сливовых листьев</t>
  </si>
  <si>
    <t>Жареная камбала с папайей</t>
  </si>
  <si>
    <t>Шоколадное молоко с бренди</t>
  </si>
  <si>
    <t>Пряные обезьяньи хвосты с кешью</t>
  </si>
  <si>
    <t>Вино из лепестков лотоса</t>
  </si>
  <si>
    <t>Овсянка с мясом ящериц и ореховым хлебом</t>
  </si>
  <si>
    <t>Чай с папайей</t>
  </si>
  <si>
    <t>ЛЕСА</t>
  </si>
  <si>
    <t>Суп из желудей</t>
  </si>
  <si>
    <t>Тушёные в меду рёбра кабана</t>
  </si>
  <si>
    <t>Жареный фазан с луком</t>
  </si>
  <si>
    <t>Жареные кабаньи щёки</t>
  </si>
  <si>
    <t>Пирог с кешью и ягодами</t>
  </si>
  <si>
    <t>Жареная оленина в соусе из оленьих рогов</t>
  </si>
  <si>
    <t>Сверкающая медовуха</t>
  </si>
  <si>
    <t>Шашлык из лося</t>
  </si>
  <si>
    <t>«Виски лесника»</t>
  </si>
  <si>
    <t>Жареный лосось с картошкой</t>
  </si>
  <si>
    <t>«Бочонок следопыта»</t>
  </si>
  <si>
    <t>Грибное рагу с кукурузным хлебом</t>
  </si>
  <si>
    <t>Жареные ножки индюков</t>
  </si>
  <si>
    <t>Местность</t>
  </si>
  <si>
    <t>Месторасположение</t>
  </si>
  <si>
    <t>Хрустящие жуки и пудинг из личинок</t>
  </si>
  <si>
    <t>Бурда</t>
  </si>
  <si>
    <t>Потроха с капустой</t>
  </si>
  <si>
    <t>Холодный грог</t>
  </si>
  <si>
    <t>Несвежий рис в кислом козьем молоке</t>
  </si>
  <si>
    <t>Разбавленные остатки</t>
  </si>
  <si>
    <t>Зелёная говядина с коричневым луком</t>
  </si>
  <si>
    <t>Эль «Плевок ангела»</t>
  </si>
  <si>
    <t>Жареные очистки и сальный хлеб</t>
  </si>
  <si>
    <t>Орочья настойка</t>
  </si>
  <si>
    <t>Жареные потроха</t>
  </si>
  <si>
    <t>На-четверть-медовуха</t>
  </si>
  <si>
    <t>Солёные глаза и морковные хвостики</t>
  </si>
  <si>
    <t>Сальное пиво</t>
  </si>
  <si>
    <t>Рагу из смеси крови и костей</t>
  </si>
  <si>
    <t>«Почти эль»</t>
  </si>
  <si>
    <t>Пирог с латуком, печенью и лёгкими</t>
  </si>
  <si>
    <t>Реповое вино</t>
  </si>
  <si>
    <t>Яйца с тухлыми копчёностями</t>
  </si>
  <si>
    <t>«Эль Бездны»</t>
  </si>
  <si>
    <t>КАКАЯ ГАДОСТЬ!</t>
  </si>
  <si>
    <t>КОЛИЧЕСТВО ПОСЕТИТЕЛЕЙ</t>
  </si>
  <si>
    <t>Заполненность</t>
  </si>
  <si>
    <t>Количество МП</t>
  </si>
  <si>
    <t>Пусто</t>
  </si>
  <si>
    <t>Несколько человек</t>
  </si>
  <si>
    <t>1к8</t>
  </si>
  <si>
    <t>Небольшая толпа</t>
  </si>
  <si>
    <t>1к6 + 10</t>
  </si>
  <si>
    <t>Суматоха</t>
  </si>
  <si>
    <t>1к8 + 5 × количество комнат</t>
  </si>
  <si>
    <t>Толпа</t>
  </si>
  <si>
    <t>1к10 + 10 × количество комнат</t>
  </si>
  <si>
    <t>Переполненное заведение</t>
  </si>
  <si>
    <t>2к10 + 15 × количество комнат</t>
  </si>
  <si>
    <t>ПОСЕТИТЕЛИ ДЕШЁВОГО ЗАВЕДЕНИЯ</t>
  </si>
  <si>
    <t>Посетитель</t>
  </si>
  <si>
    <t>Городской страж</t>
  </si>
  <si>
    <t>Нищий</t>
  </si>
  <si>
    <t>Подозрительный тип</t>
  </si>
  <si>
    <t>Обыватель</t>
  </si>
  <si>
    <t>МП искатель приключений</t>
  </si>
  <si>
    <t>ПОСЕТИТЕЛИ ОБЫЧНОГО ЗАВЕДЕНИЯ</t>
  </si>
  <si>
    <t>Торговец</t>
  </si>
  <si>
    <t>Важный МП (к4): 1— Жрец; 2 — Военная элита; 3 — Дворянин; 4 — Другое</t>
  </si>
  <si>
    <t>ПОСЕТИТЕЛИ ДОРОГОГО ЗАВЕДЕНИЯ</t>
  </si>
  <si>
    <t>Дворянин</t>
  </si>
  <si>
    <t>Военная элита</t>
  </si>
  <si>
    <t>Другое</t>
  </si>
  <si>
    <t>Поситители</t>
  </si>
  <si>
    <t>ОБСУЖДАЕМЫЕ ТЕМЫ</t>
  </si>
  <si>
    <t>Два посетителя тихо обсуждают сделку по продаже местных товаров.</t>
  </si>
  <si>
    <t>Местного жителя снова выгнала из дому жена. Сплетники обсуждают, что в этот раз могло её разозлить.</t>
  </si>
  <si>
    <t>Стоит плохая погода. Народ надеется, что она улучшится до того, как из-за неё пострадает торговля.</t>
  </si>
  <si>
    <t>Поддатые посетители жалуются на десятину и налоги.</t>
  </si>
  <si>
    <t>Идёт оживлённая дискуссия о том, где лучше покупать домашний скот и каких цен стоит ожидать.</t>
  </si>
  <si>
    <t>У жителей не хватает рабочих лошадей, так что урожай собирать будет очень неудобно.</t>
  </si>
  <si>
    <t>Посетители спорят, чей эль вкуснее, и где самые красивые служанки.</t>
  </si>
  <si>
    <t>Хозяин рассказывает юному посетителю, как добиваться расположения девушек. Тот слушает очень внимательно.</t>
  </si>
  <si>
    <t>Родители ругаются на то, что их дети мечтают когда-нибудь стать искателями приключений.</t>
  </si>
  <si>
    <t>Торговля в последнее время идёт хорошо. Говорят, богатый торговец ищет в городе помещение, чтобы открыть новое дело.</t>
  </si>
  <si>
    <t>Пьяный посетитель еле слышно бубнит о том, что он потерял свою истинную любовь.</t>
  </si>
  <si>
    <t>Кто-то расхваливает одежду другого, и тут же просит заплатить за него по счетам — «в последний раз».</t>
  </si>
  <si>
    <t>Гремят кружки в честь давно умершего друга. Все делятся рассказами и воспоминаниями.</t>
  </si>
  <si>
    <t>Пожар последней зимой был не случаен. Он возник из-за пьяного беспечного путника, перепутавшего заклинания.</t>
  </si>
  <si>
    <t>Пришедшие в город менестрели очень красивые. Особенно тот, что в красном!</t>
  </si>
  <si>
    <t>Старый посетитель осуждает манеры молодого спутника, которого не интересует мнение старика.</t>
  </si>
  <si>
    <t>Посетитель жалуется на предстоящую тяжёлую работу. Ему не хочется две недели сопровождать работодателя в поездке.</t>
  </si>
  <si>
    <t>Отпив ещё эля, одинокий посетитель зачитывает вслух написанное им любовное письмо, в котором он старался подобрать правильные слова. Окружающие хихикают над ним.</t>
  </si>
  <si>
    <t>Посетители за одним столиком оплачивают за свой счёт еду и питьё всех присутствующих.</t>
  </si>
  <si>
    <t>Посетитель шепчет служанке на ухо что-то про «прогулку под луной», а та хихикает.</t>
  </si>
  <si>
    <t>СЛУЧАЙНЫЕ СОБЫТИЯ</t>
  </si>
  <si>
    <t>Кто-то роняет кружку, и раздаётся взрыв смеха.</t>
  </si>
  <si>
    <t>Как только приоткрывается входная дверь, на улицу выбегает крыса.</t>
  </si>
  <si>
    <t>Посетитель, пошатывающийся у барной стойки, падает, теряя горсть монет.</t>
  </si>
  <si>
    <t>Кто-то громко рыгает, после чего тихо хихикает.</t>
  </si>
  <si>
    <t>Со стороны кухни слышно, как что-то бьют и ломают.</t>
  </si>
  <si>
    <t>От внезапного удара грома некоторые посетители подпрыгивают на месте.</t>
  </si>
  <si>
    <t>За одним столом разгорелся спор. Собеседники оттолкнули свои стулья, и вот-вот начнётся драка.</t>
  </si>
  <si>
    <t>Служанка случайно проливает на посетителя напиток, и теперь обильно извиняется.</t>
  </si>
  <si>
    <t>Полено в очаге громко щёлкает, и на пол вылетает несколько угольков. Служанка быстро их тушит.</t>
  </si>
  <si>
    <t>Посетитель чересчур увлёкся служанкой, и получает быстрый и резкий отворот.</t>
  </si>
  <si>
    <t>Посетители ищут хозяина и прислугу, которых нигде не видно.</t>
  </si>
  <si>
    <t>В заведение входят несколько невероятно красивых женщин, которые садятся за стол и игнорируют всех вокруг.</t>
  </si>
  <si>
    <t>Одно из настенных украшений, находящихся за барной стойкой, падает, и хозяин ловит его в прыжке на уровне пола.</t>
  </si>
  <si>
    <t>По ту сторону окна садятся две птицы. Они видят еду на столах, и одна из них начинает клевать окно.</t>
  </si>
  <si>
    <t>На серебряной кружке ненадолго проступает чьё-то лицо. Несколько посетителей вскрикивают от ужаса.</t>
  </si>
  <si>
    <t>С потолка срывается капля жидкости цвета тёмной крови.</t>
  </si>
  <si>
    <t>Посетитель машет хозяину и ловко кидает ему монетку. Хозяин монетку ловит.</t>
  </si>
  <si>
    <t>На улице кто-то стоит, ожидая, что кто-то выйдет из таверны (или войдёт в неё). Он заметно волнуется.</t>
  </si>
  <si>
    <t>Кому-то из посетителей плеснули в лицо напитком. Назревает заварушка.</t>
  </si>
  <si>
    <t>На лютне барда лопается струна. Бард чудесным образом тут же подстраивается под новое звучание.</t>
  </si>
  <si>
    <t>Кто-то выиграл в карточную игру. Раздаются громкие поздравления и несколько проклятий. Победитель с улыбкой сгребает кучу ставок.</t>
  </si>
  <si>
    <t>Служанка наступает на хвост кота и раздаётся вопль. Кот убегает под стол и его не видно.</t>
  </si>
  <si>
    <t>По ногам дует сквозняк, и всем становится зябко.</t>
  </si>
  <si>
    <t>С громким возгласом два посетителя встают и начинают танцевать безо всякого ритма. Они явно пьяны.</t>
  </si>
  <si>
    <t>По стеклу начинает бить дождь, но он тут же прекращается.</t>
  </si>
  <si>
    <t>Один посетитель начинает громко смеяться, а его товарищ выглядит смущённым.</t>
  </si>
  <si>
    <t>Когда входит новый посетитель, вместе с порывом ветра в заведение влетают небольшие предметы.</t>
  </si>
  <si>
    <t>На один столик ставят поднос с грудой еды; посетитель с предвкушением потирает руки.</t>
  </si>
  <si>
    <t>Кто-то скрипнул ножом по тарелке. Многие поёжились от неприятного звука.</t>
  </si>
  <si>
    <t>Пьяница в углу окончательно отрубается; его голова со стуком впечатывается в наполовину полную тарелку с едой.</t>
  </si>
  <si>
    <t>Уронив вилку, посетитель пытается её достать, и опрокидывает свой напиток.</t>
  </si>
  <si>
    <t>Двое влюблённых кормят друг друга с ложечки и умилённо переглядываются.</t>
  </si>
  <si>
    <t>Между хозяином и посетителем вспыхивает короткая перепалка, и посетителю приказывают уйти.</t>
  </si>
  <si>
    <t>Один посетитель встаёт с кружкой в руке и радостно сообщает всем, что следующий заказ можно сделать за его счёт.</t>
  </si>
  <si>
    <t>Вы замечаете посетителя, тайком собирающего остатки еды с ничейных тарелок.</t>
  </si>
  <si>
    <t>До вас доносится чудесный цветочный аромат от кого-то прошедшего мимо.</t>
  </si>
  <si>
    <t>Хозяин случайно проливает на стойку эль и открывает рот, когда пиво принимает форму вопящего черепа. Он быстро смахивает его тряпкой и с тревогой смотрит на вас.</t>
  </si>
  <si>
    <t>Посетитель вытворяет трюк с монеткой, после чего кидает её служанке; та с улыбкой ловит монету и подмигивает.</t>
  </si>
  <si>
    <t>Масляная лампа тухнет. Немного погодя лампа опять вспыхивает.</t>
  </si>
  <si>
    <t>Сегодня обсуждают...</t>
  </si>
  <si>
    <t>Что-то произошло...</t>
  </si>
  <si>
    <t>Дорогое</t>
  </si>
  <si>
    <t>заполненность всего</t>
  </si>
  <si>
    <t>В помещении...</t>
  </si>
</sst>
</file>

<file path=xl/styles.xml><?xml version="1.0" encoding="utf-8"?>
<styleSheet xmlns="http://schemas.openxmlformats.org/spreadsheetml/2006/main">
  <numFmts count="1">
    <numFmt numFmtId="164" formatCode="0.0"/>
  </numFmts>
  <fonts count="9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8" borderId="0" applyNumberFormat="0" applyBorder="0" applyAlignment="0" applyProtection="0"/>
    <xf numFmtId="0" fontId="4" fillId="9" borderId="0" applyNumberFormat="0" applyBorder="0" applyAlignment="0" applyProtection="0"/>
    <xf numFmtId="0" fontId="5" fillId="10" borderId="0" applyNumberFormat="0" applyBorder="0" applyAlignment="0" applyProtection="0"/>
  </cellStyleXfs>
  <cellXfs count="14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5" borderId="0" xfId="0" applyFont="1" applyFill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6" borderId="13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6" borderId="17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5" borderId="25" xfId="0" applyFill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 wrapText="1"/>
    </xf>
    <xf numFmtId="164" fontId="0" fillId="0" borderId="9" xfId="0" applyNumberFormat="1" applyBorder="1" applyAlignment="1">
      <alignment horizontal="center" vertical="center" wrapText="1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2" borderId="26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7" borderId="26" xfId="0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 wrapText="1"/>
    </xf>
    <xf numFmtId="0" fontId="0" fillId="0" borderId="29" xfId="0" applyBorder="1"/>
    <xf numFmtId="0" fontId="0" fillId="0" borderId="30" xfId="0" applyBorder="1"/>
    <xf numFmtId="0" fontId="0" fillId="0" borderId="32" xfId="0" applyBorder="1"/>
    <xf numFmtId="0" fontId="0" fillId="0" borderId="33" xfId="0" applyBorder="1"/>
    <xf numFmtId="0" fontId="0" fillId="0" borderId="35" xfId="0" applyBorder="1"/>
    <xf numFmtId="0" fontId="3" fillId="8" borderId="13" xfId="1" applyBorder="1"/>
    <xf numFmtId="0" fontId="3" fillId="8" borderId="11" xfId="1" applyBorder="1"/>
    <xf numFmtId="0" fontId="3" fillId="8" borderId="12" xfId="1" applyBorder="1"/>
    <xf numFmtId="0" fontId="3" fillId="8" borderId="8" xfId="1" applyBorder="1"/>
    <xf numFmtId="0" fontId="3" fillId="8" borderId="9" xfId="1" applyBorder="1"/>
    <xf numFmtId="0" fontId="5" fillId="10" borderId="13" xfId="3" applyBorder="1"/>
    <xf numFmtId="0" fontId="5" fillId="10" borderId="11" xfId="3" applyBorder="1"/>
    <xf numFmtId="0" fontId="5" fillId="10" borderId="12" xfId="3" applyBorder="1"/>
    <xf numFmtId="0" fontId="5" fillId="10" borderId="8" xfId="3" applyBorder="1"/>
    <xf numFmtId="0" fontId="5" fillId="10" borderId="9" xfId="3" applyBorder="1"/>
    <xf numFmtId="0" fontId="4" fillId="9" borderId="13" xfId="2" applyBorder="1"/>
    <xf numFmtId="0" fontId="4" fillId="9" borderId="11" xfId="2" applyBorder="1"/>
    <xf numFmtId="0" fontId="4" fillId="9" borderId="12" xfId="2" applyBorder="1"/>
    <xf numFmtId="0" fontId="4" fillId="9" borderId="8" xfId="2" applyBorder="1"/>
    <xf numFmtId="0" fontId="4" fillId="9" borderId="9" xfId="2" applyBorder="1"/>
    <xf numFmtId="0" fontId="3" fillId="0" borderId="0" xfId="1" applyFill="1" applyBorder="1"/>
    <xf numFmtId="0" fontId="3" fillId="0" borderId="36" xfId="1" applyFill="1" applyBorder="1"/>
    <xf numFmtId="0" fontId="7" fillId="0" borderId="27" xfId="0" applyFont="1" applyFill="1" applyBorder="1"/>
    <xf numFmtId="0" fontId="7" fillId="0" borderId="28" xfId="1" applyFont="1" applyFill="1" applyBorder="1"/>
    <xf numFmtId="0" fontId="4" fillId="9" borderId="5" xfId="2" applyBorder="1" applyAlignment="1">
      <alignment horizontal="center" vertical="center"/>
    </xf>
    <xf numFmtId="0" fontId="4" fillId="9" borderId="6" xfId="2" applyBorder="1"/>
    <xf numFmtId="0" fontId="5" fillId="10" borderId="5" xfId="3" applyBorder="1" applyAlignment="1">
      <alignment horizontal="center" vertical="center"/>
    </xf>
    <xf numFmtId="0" fontId="5" fillId="10" borderId="6" xfId="3" applyBorder="1"/>
    <xf numFmtId="0" fontId="3" fillId="8" borderId="5" xfId="1" applyBorder="1" applyAlignment="1">
      <alignment horizontal="center" vertical="center"/>
    </xf>
    <xf numFmtId="0" fontId="3" fillId="8" borderId="6" xfId="1" applyBorder="1"/>
    <xf numFmtId="0" fontId="3" fillId="8" borderId="7" xfId="1" applyBorder="1" applyAlignment="1">
      <alignment horizontal="center" vertical="center"/>
    </xf>
    <xf numFmtId="0" fontId="0" fillId="0" borderId="26" xfId="0" applyBorder="1"/>
    <xf numFmtId="0" fontId="8" fillId="0" borderId="0" xfId="0" applyFont="1"/>
    <xf numFmtId="164" fontId="8" fillId="0" borderId="0" xfId="0" applyNumberFormat="1" applyFont="1"/>
    <xf numFmtId="0" fontId="8" fillId="0" borderId="25" xfId="0" applyFont="1" applyBorder="1"/>
    <xf numFmtId="0" fontId="8" fillId="0" borderId="30" xfId="0" applyFont="1" applyBorder="1" applyAlignment="1">
      <alignment horizontal="center"/>
    </xf>
    <xf numFmtId="0" fontId="8" fillId="0" borderId="31" xfId="0" applyFont="1" applyBorder="1"/>
    <xf numFmtId="164" fontId="8" fillId="0" borderId="0" xfId="0" applyNumberFormat="1" applyFont="1" applyBorder="1"/>
    <xf numFmtId="0" fontId="8" fillId="0" borderId="32" xfId="0" applyFont="1" applyBorder="1"/>
    <xf numFmtId="0" fontId="8" fillId="0" borderId="33" xfId="0" applyFont="1" applyBorder="1"/>
    <xf numFmtId="164" fontId="8" fillId="0" borderId="34" xfId="0" applyNumberFormat="1" applyFont="1" applyBorder="1"/>
    <xf numFmtId="0" fontId="8" fillId="0" borderId="35" xfId="0" applyFont="1" applyBorder="1"/>
    <xf numFmtId="0" fontId="8" fillId="0" borderId="29" xfId="0" applyFont="1" applyBorder="1" applyAlignment="1">
      <alignment horizontal="center"/>
    </xf>
    <xf numFmtId="0" fontId="8" fillId="0" borderId="37" xfId="0" applyFont="1" applyBorder="1"/>
    <xf numFmtId="0" fontId="8" fillId="0" borderId="38" xfId="0" applyFont="1" applyBorder="1"/>
    <xf numFmtId="0" fontId="8" fillId="0" borderId="39" xfId="0" applyFont="1" applyBorder="1"/>
    <xf numFmtId="0" fontId="8" fillId="0" borderId="26" xfId="0" applyFont="1" applyBorder="1"/>
    <xf numFmtId="0" fontId="0" fillId="0" borderId="3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29" xfId="0" applyBorder="1" applyAlignment="1">
      <alignment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0" xfId="0" applyNumberFormat="1" applyAlignment="1">
      <alignment horizontal="left" vertical="center"/>
    </xf>
    <xf numFmtId="0" fontId="0" fillId="0" borderId="25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7" borderId="1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0" fillId="5" borderId="23" xfId="0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</cellXfs>
  <cellStyles count="4">
    <cellStyle name="Нейтральный" xfId="3" builtinId="28"/>
    <cellStyle name="Обычный" xfId="0" builtinId="0"/>
    <cellStyle name="Плохой" xfId="2" builtinId="27"/>
    <cellStyle name="Хороший" xfId="1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16327</xdr:colOff>
      <xdr:row>0</xdr:row>
      <xdr:rowOff>0</xdr:rowOff>
    </xdr:from>
    <xdr:to>
      <xdr:col>11</xdr:col>
      <xdr:colOff>600075</xdr:colOff>
      <xdr:row>26</xdr:row>
      <xdr:rowOff>184256</xdr:rowOff>
    </xdr:to>
    <xdr:pic>
      <xdr:nvPicPr>
        <xdr:cNvPr id="3" name="Рисунок 2" descr="menu-paper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74152" y="0"/>
          <a:ext cx="5460548" cy="73280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B15"/>
  <sheetViews>
    <sheetView tabSelected="1" zoomScaleNormal="100" zoomScaleSheetLayoutView="115" workbookViewId="0">
      <selection activeCell="T6" sqref="T6"/>
    </sheetView>
  </sheetViews>
  <sheetFormatPr defaultRowHeight="15"/>
  <cols>
    <col min="1" max="1" width="22" customWidth="1"/>
    <col min="2" max="2" width="51" bestFit="1" customWidth="1"/>
    <col min="3" max="3" width="8.85546875" customWidth="1"/>
  </cols>
  <sheetData>
    <row r="1" spans="1:2">
      <c r="A1" s="3" t="s">
        <v>670</v>
      </c>
      <c r="B1" s="2" t="str">
        <f ca="1">'Название заведения'!W2</f>
        <v>Постоялый двор "Свистящая Жаба"</v>
      </c>
    </row>
    <row r="2" spans="1:2">
      <c r="A2" s="3" t="s">
        <v>1451</v>
      </c>
      <c r="B2" s="2" t="str">
        <f ca="1">'Особое меню'!E16</f>
        <v>ТРОПИКИ</v>
      </c>
    </row>
    <row r="3" spans="1:2">
      <c r="A3" s="3" t="str">
        <f ca="1">CONCATENATE(IF('Хозяин заведения'!C33='Хозяин заведения'!C2,"Хозяин","Хозяйка")," ", "заведения")</f>
        <v>Хозяйка заведения</v>
      </c>
      <c r="B3" s="2" t="str">
        <f ca="1">CONCATENATE('Хозяин заведения'!A33," ",'Хозяин заведения'!C33)</f>
        <v>Тифлинг женщина</v>
      </c>
    </row>
    <row r="4" spans="1:2">
      <c r="A4" s="3"/>
      <c r="B4" s="2" t="str">
        <f ca="1">CONCATENATE('Хозяин заведения'!A34," ",'Хозяин заведения'!C34)</f>
        <v>Трейни Проклярость</v>
      </c>
    </row>
    <row r="5" spans="1:2">
      <c r="A5" s="3" t="s">
        <v>1125</v>
      </c>
      <c r="B5" s="2" t="str">
        <f ca="1">CONCATENATE("В таверне царит"," ",Атмосфера!B26,)</f>
        <v>В таверне царит Уют</v>
      </c>
    </row>
    <row r="6" spans="1:2" ht="67.5" customHeight="1">
      <c r="A6" s="3"/>
      <c r="B6" s="3" t="str">
        <f ca="1">Атмосфера!C26</f>
        <v>Из-за успешной торговли пища и эль есть в больших количествах и отличного качества. Цены умеренны, парни и девушки веселы, а посетители счастливы.</v>
      </c>
    </row>
    <row r="7" spans="1:2" ht="60">
      <c r="A7" s="3" t="s">
        <v>1195</v>
      </c>
      <c r="B7" s="3" t="str">
        <f ca="1">CONCATENATE("Это ",LOWER('Категории ПД и работники'!E1)," ","заведение.",'Категории ПД и работники'!E24,)</f>
        <v>Это дешёвое заведение.пожалуй лучшее, что можно позволить за те деньги, что тут просят. Целых 4 комнаты, 3 прислуги и даже один вышибала.</v>
      </c>
    </row>
    <row r="8" spans="1:2">
      <c r="A8" s="3"/>
      <c r="B8" s="2" t="str">
        <f ca="1">CONCATENATE("Комнат: ", 'Категории ПД и работники'!A21,",  ", 'Категории ПД и работники'!B21,)</f>
        <v>Комнат: 4,  3 прислуги, 1 вышибала</v>
      </c>
    </row>
    <row r="9" spans="1:2">
      <c r="A9" s="3" t="s">
        <v>1217</v>
      </c>
      <c r="B9" s="2" t="str">
        <f ca="1">CONCATENATE('Категории ПД и работники'!E25," ","-",'Категории ПД и работники'!F25)</f>
        <v>Общий зал -2 мм</v>
      </c>
    </row>
    <row r="10" spans="1:2">
      <c r="A10" s="3"/>
      <c r="B10" s="2" t="str">
        <f ca="1">CONCATENATE('Категории ПД и работники'!E26," ","-",'Категории ПД и работники'!F26)</f>
        <v>Обычная комната -5 мм</v>
      </c>
    </row>
    <row r="11" spans="1:2">
      <c r="A11" s="3" t="s">
        <v>1218</v>
      </c>
      <c r="B11" s="2" t="str">
        <f ca="1">CONCATENATE('Особое меню'!G15," ","-",'Особое меню'!K7)</f>
        <v>Муравьи в шоколаде и жареный пеликан -3 мм</v>
      </c>
    </row>
    <row r="12" spans="1:2">
      <c r="A12" s="3"/>
      <c r="B12" s="2" t="str">
        <f ca="1">CONCATENATE('Особое меню'!H15," ","-",'Особое меню'!K8)</f>
        <v>Шоколадное молоко с бренди -1 мм</v>
      </c>
    </row>
    <row r="13" spans="1:2" ht="45.75" customHeight="1">
      <c r="A13" s="3" t="s">
        <v>1563</v>
      </c>
      <c r="B13" s="3" t="str">
        <f ca="1">'ОБСУЖДАЕМЫЕ ТЕМЫ'!B23</f>
        <v>Пришедшие в город менестрели очень красивые. Особенно тот, что в красном!</v>
      </c>
    </row>
    <row r="14" spans="1:2" ht="74.25" customHeight="1">
      <c r="A14" s="3" t="s">
        <v>1564</v>
      </c>
      <c r="B14" s="3" t="str">
        <f ca="1">'случайные события'!B42</f>
        <v>В заведение входят несколько невероятно красивых женщин, которые садятся за стол и игнорируют всех вокруг.</v>
      </c>
    </row>
    <row r="15" spans="1:2">
      <c r="A15" s="3" t="s">
        <v>1567</v>
      </c>
      <c r="B15" s="125" t="str">
        <f ca="1">Посетители!B9</f>
        <v>Переполненное заведение</v>
      </c>
    </row>
  </sheetData>
  <pageMargins left="0.7" right="0.7" top="0.75" bottom="0.75" header="0.3" footer="0.3"/>
  <pageSetup paperSize="9" orientation="portrait" r:id="rId1"/>
  <drawing r:id="rId2"/>
  <legacyDrawing r:id="rId3"/>
  <controls>
    <control shapeId="1029" r:id="rId4" name="меню"/>
    <control shapeId="1030" r:id="rId5" name="напиток"/>
    <control shapeId="1031" r:id="rId6" name="блюдо"/>
    <control shapeId="1034" r:id="rId7" name="Label2"/>
    <control shapeId="1035" r:id="rId8" name="Label3"/>
    <control shapeId="1036" r:id="rId9" name="Label4"/>
    <control shapeId="1037" r:id="rId10" name="комната"/>
    <control shapeId="1038" r:id="rId11" name="Label6"/>
    <control shapeId="1039" r:id="rId12" name="аппартаменты"/>
    <control shapeId="1040" r:id="rId13" name="Label8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W101"/>
  <sheetViews>
    <sheetView topLeftCell="B1" zoomScaleNormal="100" workbookViewId="0">
      <pane ySplit="1" topLeftCell="A2" activePane="bottomLeft" state="frozen"/>
      <selection pane="bottomLeft" activeCell="C9" sqref="C9"/>
    </sheetView>
  </sheetViews>
  <sheetFormatPr defaultRowHeight="15"/>
  <cols>
    <col min="1" max="1" width="2" bestFit="1" customWidth="1"/>
    <col min="2" max="2" width="39" bestFit="1" customWidth="1"/>
    <col min="3" max="3" width="21.28515625" customWidth="1"/>
    <col min="4" max="4" width="3.5703125" bestFit="1" customWidth="1"/>
    <col min="5" max="5" width="4" bestFit="1" customWidth="1"/>
    <col min="6" max="6" width="15.5703125" bestFit="1" customWidth="1"/>
    <col min="7" max="7" width="15" bestFit="1" customWidth="1"/>
    <col min="8" max="8" width="16" bestFit="1" customWidth="1"/>
    <col min="9" max="9" width="15.28515625" bestFit="1" customWidth="1"/>
    <col min="10" max="10" width="3.5703125" bestFit="1" customWidth="1"/>
    <col min="11" max="11" width="13.5703125" bestFit="1" customWidth="1"/>
    <col min="12" max="13" width="14.5703125" bestFit="1" customWidth="1"/>
    <col min="14" max="14" width="15.7109375" bestFit="1" customWidth="1"/>
    <col min="15" max="16" width="3.5703125" bestFit="1" customWidth="1"/>
    <col min="17" max="17" width="2.85546875" customWidth="1"/>
    <col min="18" max="18" width="15.5703125" customWidth="1"/>
    <col min="19" max="19" width="11.5703125" customWidth="1"/>
    <col min="20" max="20" width="7" customWidth="1"/>
    <col min="21" max="21" width="12.140625" customWidth="1"/>
    <col min="22" max="22" width="8" customWidth="1"/>
  </cols>
  <sheetData>
    <row r="1" spans="1:23" ht="25.5" customHeight="1">
      <c r="F1" s="5"/>
      <c r="G1" s="5"/>
      <c r="H1" s="6"/>
      <c r="I1" s="6"/>
      <c r="K1" s="5" t="s">
        <v>568</v>
      </c>
      <c r="L1" s="6" t="s">
        <v>569</v>
      </c>
      <c r="M1" s="7" t="s">
        <v>570</v>
      </c>
      <c r="N1" s="9" t="s">
        <v>571</v>
      </c>
    </row>
    <row r="2" spans="1:23" ht="45">
      <c r="A2" s="2">
        <v>1</v>
      </c>
      <c r="B2" s="3" t="s">
        <v>194</v>
      </c>
      <c r="C2" s="2" t="s">
        <v>202</v>
      </c>
      <c r="D2" s="1">
        <f ca="1">RAND()</f>
        <v>0.57755169549538565</v>
      </c>
      <c r="E2">
        <v>1</v>
      </c>
      <c r="F2" t="s">
        <v>0</v>
      </c>
      <c r="G2" s="4" t="s">
        <v>206</v>
      </c>
      <c r="H2" s="4" t="s">
        <v>293</v>
      </c>
      <c r="I2" s="4" t="s">
        <v>379</v>
      </c>
      <c r="J2" s="1">
        <f ca="1">RAND()</f>
        <v>5.7220615779493222E-2</v>
      </c>
      <c r="K2" t="s">
        <v>1</v>
      </c>
      <c r="L2" t="s">
        <v>465</v>
      </c>
      <c r="M2" t="s">
        <v>465</v>
      </c>
      <c r="N2" t="s">
        <v>572</v>
      </c>
      <c r="O2" s="1">
        <f ca="1">RAND()</f>
        <v>0.73149849577412684</v>
      </c>
      <c r="P2" s="1">
        <f ca="1">RAND()</f>
        <v>0.55668552590589826</v>
      </c>
      <c r="W2" s="2" t="str">
        <f ca="1">IF($R$11=C2,CONCATENATE($R$11," ","""",$R$12," ",IF(OR(F50=R12,G50=R12,F90=R12,G90=R12,),$T$12,$S$12),""""),IF($R$11=C3,CONCATENATE($R$11,LOWER($R$13)," ",LOWER($S$13),),IF($R$11=C4,CONCATENATE($R$11," ","""",$R$12," ",IF(OR(F50=R12,G50=R12,F90=R12,G90=R12,),$T$12,$S$12),""""),IF($R$11=C5,CONCATENATE(" ","""",$R$12," ",IF(OR(F50=R12,G50=R12,F90=R12,G90=R12,),$T$12,$S$12),""""),IF($R$11=C6,CONCATENATE(" ","""",$R$12," ",IF(OR(F50=R12,G50=R12,F90=R12,G90=R12,),$T$12,$S$12)," ",$R$11,""""),IF($R$11=C7,CONCATENATE($R$11," ","""",$R$12," ",IF(OR(F50=R12,G50=R12,F90=R12,G90=R12,),$T$12,$S$12),""""),IF($R$11=C8,CONCATENATE($R$11," ","""",$R$12," ",IF(OR(F50=R12,G50=R12,F90=R12,G90=R12,),$T$12,$S$12),""""),FALSE)))))))</f>
        <v>Постоялый двор "Свистящая Жаба"</v>
      </c>
    </row>
    <row r="3" spans="1:23" ht="45">
      <c r="A3" s="2">
        <v>2</v>
      </c>
      <c r="B3" s="3" t="s">
        <v>195</v>
      </c>
      <c r="C3" s="2" t="str">
        <f>"Постоялый двор "</f>
        <v xml:space="preserve">Постоялый двор </v>
      </c>
      <c r="D3" s="1">
        <f t="shared" ref="D3:D9" ca="1" si="0">RAND()</f>
        <v>0.26700526694960836</v>
      </c>
      <c r="E3">
        <v>2</v>
      </c>
      <c r="F3" t="s">
        <v>2</v>
      </c>
      <c r="G3" s="4" t="s">
        <v>207</v>
      </c>
      <c r="H3" s="4" t="s">
        <v>294</v>
      </c>
      <c r="I3" s="4" t="s">
        <v>380</v>
      </c>
      <c r="J3" s="1">
        <f t="shared" ref="J3:P66" ca="1" si="1">RAND()</f>
        <v>0.87820412901574052</v>
      </c>
      <c r="K3" t="s">
        <v>3</v>
      </c>
      <c r="L3" t="s">
        <v>466</v>
      </c>
      <c r="M3" t="s">
        <v>466</v>
      </c>
      <c r="N3" t="s">
        <v>573</v>
      </c>
      <c r="O3" s="1">
        <f t="shared" ca="1" si="1"/>
        <v>0.96545766924924248</v>
      </c>
      <c r="P3" s="1">
        <f t="shared" ca="1" si="1"/>
        <v>5.9327299096568531E-2</v>
      </c>
      <c r="W3" s="13" t="b">
        <f ca="1">IF($R$11=C3,CONCATENATE($R$11,LOWER($R$13)," ",LOWER($S$13),),FALSE)</f>
        <v>0</v>
      </c>
    </row>
    <row r="4" spans="1:23" ht="45">
      <c r="A4" s="2">
        <v>3</v>
      </c>
      <c r="B4" s="3" t="s">
        <v>196</v>
      </c>
      <c r="C4" s="2" t="s">
        <v>203</v>
      </c>
      <c r="D4" s="1">
        <f t="shared" ca="1" si="0"/>
        <v>0.16357476460382747</v>
      </c>
      <c r="E4">
        <v>3</v>
      </c>
      <c r="F4" t="s">
        <v>4</v>
      </c>
      <c r="G4" s="4" t="s">
        <v>208</v>
      </c>
      <c r="H4" s="4" t="s">
        <v>295</v>
      </c>
      <c r="I4" s="4" t="s">
        <v>381</v>
      </c>
      <c r="J4" s="1">
        <f t="shared" ca="1" si="1"/>
        <v>0.77536364862376317</v>
      </c>
      <c r="K4" t="s">
        <v>5</v>
      </c>
      <c r="L4" t="s">
        <v>467</v>
      </c>
      <c r="M4" t="s">
        <v>467</v>
      </c>
      <c r="N4" t="s">
        <v>574</v>
      </c>
      <c r="O4" s="1">
        <f t="shared" ca="1" si="1"/>
        <v>0.47285145393609884</v>
      </c>
      <c r="P4" s="1">
        <f t="shared" ca="1" si="1"/>
        <v>0.51153518159740496</v>
      </c>
      <c r="W4" s="13" t="str">
        <f ca="1">IF($R$11=C4,CONCATENATE($R$11," ","""",$R$12," ",IF(OR(F50=R12,G50=R12,F90=R12,G90=R12,),$T$12,$S$12),""""),FALSE)</f>
        <v>Постоялый двор "Свистящая Жаба"</v>
      </c>
    </row>
    <row r="5" spans="1:23" ht="30">
      <c r="A5" s="2">
        <v>4</v>
      </c>
      <c r="B5" s="3" t="s">
        <v>197</v>
      </c>
      <c r="C5" s="2"/>
      <c r="D5" s="1">
        <f t="shared" ca="1" si="0"/>
        <v>9.1800275035759604E-2</v>
      </c>
      <c r="E5">
        <v>4</v>
      </c>
      <c r="F5" t="s">
        <v>6</v>
      </c>
      <c r="G5" s="4" t="s">
        <v>209</v>
      </c>
      <c r="H5" s="4" t="s">
        <v>296</v>
      </c>
      <c r="I5" s="4" t="s">
        <v>382</v>
      </c>
      <c r="J5" s="1">
        <f t="shared" ca="1" si="1"/>
        <v>0.57790841044887342</v>
      </c>
      <c r="K5" t="s">
        <v>7</v>
      </c>
      <c r="L5" t="s">
        <v>468</v>
      </c>
      <c r="M5" t="s">
        <v>468</v>
      </c>
      <c r="N5" t="s">
        <v>575</v>
      </c>
      <c r="O5" s="1">
        <f t="shared" ca="1" si="1"/>
        <v>0.48827154960132568</v>
      </c>
      <c r="P5" s="1">
        <f t="shared" ca="1" si="1"/>
        <v>0.58694766918540164</v>
      </c>
      <c r="W5" s="13" t="b">
        <f ca="1">IF($R$11=C5,CONCATENATE(" ","""",$R$12," ",IF(OR(F50=R12,G50=R12,F90=R12,G90=R12,),$T$12,$S$12),""""),FALSE)</f>
        <v>0</v>
      </c>
    </row>
    <row r="6" spans="1:23" ht="45">
      <c r="A6" s="2">
        <v>5</v>
      </c>
      <c r="B6" s="3" t="s">
        <v>198</v>
      </c>
      <c r="C6" t="str">
        <f ca="1">CONCATENATE("и ",INDEX(K2:K101,RANK(P2,P2:P101)))</f>
        <v>и Дракон</v>
      </c>
      <c r="D6" s="1">
        <f t="shared" ca="1" si="0"/>
        <v>0.69925666817251564</v>
      </c>
      <c r="E6">
        <v>5</v>
      </c>
      <c r="F6" t="s">
        <v>8</v>
      </c>
      <c r="G6" s="4" t="s">
        <v>210</v>
      </c>
      <c r="H6" s="4" t="s">
        <v>297</v>
      </c>
      <c r="I6" s="4" t="s">
        <v>383</v>
      </c>
      <c r="J6" s="1">
        <f t="shared" ca="1" si="1"/>
        <v>0.78039422508386047</v>
      </c>
      <c r="K6" t="s">
        <v>9</v>
      </c>
      <c r="L6" t="s">
        <v>469</v>
      </c>
      <c r="M6" t="s">
        <v>469</v>
      </c>
      <c r="N6" t="s">
        <v>576</v>
      </c>
      <c r="O6" s="1">
        <f t="shared" ca="1" si="1"/>
        <v>0.45354557152935904</v>
      </c>
      <c r="P6" s="1">
        <f t="shared" ca="1" si="1"/>
        <v>0.49430133765360562</v>
      </c>
      <c r="W6" s="13" t="b">
        <f ca="1">IF($R$11=C6,CONCATENATE(" ","""",$R$12," ",IF(OR(F50=R12,G50=R12,F90=R12,G90=R12,),$T$12,$S$12)," ",$R$11,""""),FALSE)</f>
        <v>0</v>
      </c>
    </row>
    <row r="7" spans="1:23" ht="45">
      <c r="A7" s="2">
        <v>6</v>
      </c>
      <c r="B7" s="3" t="s">
        <v>199</v>
      </c>
      <c r="C7" s="2" t="s">
        <v>204</v>
      </c>
      <c r="D7" s="1">
        <f t="shared" ca="1" si="0"/>
        <v>0.3044766878822367</v>
      </c>
      <c r="E7">
        <v>6</v>
      </c>
      <c r="F7" t="s">
        <v>10</v>
      </c>
      <c r="G7" s="4" t="s">
        <v>211</v>
      </c>
      <c r="H7" s="4" t="s">
        <v>298</v>
      </c>
      <c r="I7" s="4" t="s">
        <v>384</v>
      </c>
      <c r="J7" s="1">
        <f t="shared" ca="1" si="1"/>
        <v>0.91713168344924978</v>
      </c>
      <c r="K7" t="s">
        <v>11</v>
      </c>
      <c r="L7" t="s">
        <v>470</v>
      </c>
      <c r="M7" t="s">
        <v>470</v>
      </c>
      <c r="N7" t="s">
        <v>577</v>
      </c>
      <c r="O7" s="1">
        <f t="shared" ca="1" si="1"/>
        <v>0.71217468585763055</v>
      </c>
      <c r="P7" s="1">
        <f t="shared" ca="1" si="1"/>
        <v>0.12753954168977977</v>
      </c>
      <c r="W7" s="13" t="b">
        <f ca="1">IF($R$11=C7,CONCATENATE($R$11," ","""",$R$12," ",IF(OR(F50=R12,G50=R12,F90=R12,G90=R12,),$T$12,$S$12),""""),FALSE)</f>
        <v>0</v>
      </c>
    </row>
    <row r="8" spans="1:23" ht="45">
      <c r="A8" s="2">
        <v>7</v>
      </c>
      <c r="B8" s="3" t="s">
        <v>200</v>
      </c>
      <c r="C8" s="2" t="s">
        <v>205</v>
      </c>
      <c r="D8" s="1">
        <f t="shared" ca="1" si="0"/>
        <v>0.65843111909443297</v>
      </c>
      <c r="E8">
        <v>7</v>
      </c>
      <c r="F8" t="s">
        <v>12</v>
      </c>
      <c r="G8" s="4" t="s">
        <v>284</v>
      </c>
      <c r="H8" s="4" t="s">
        <v>299</v>
      </c>
      <c r="I8" s="4" t="s">
        <v>385</v>
      </c>
      <c r="J8" s="1">
        <f t="shared" ca="1" si="1"/>
        <v>0.89522066334183048</v>
      </c>
      <c r="K8" t="s">
        <v>13</v>
      </c>
      <c r="L8" t="s">
        <v>471</v>
      </c>
      <c r="M8" t="s">
        <v>471</v>
      </c>
      <c r="N8" t="s">
        <v>578</v>
      </c>
      <c r="O8" s="1">
        <f t="shared" ca="1" si="1"/>
        <v>0.88959010700388252</v>
      </c>
      <c r="P8" s="1">
        <f t="shared" ca="1" si="1"/>
        <v>0.20102525122000436</v>
      </c>
      <c r="W8" s="13" t="b">
        <f ca="1">IF($R$11=C8,CONCATENATE($R$11," ","""",$R$12," ",IF(OR(F50=R12,G50=R12,F90=R12,G90=R12,),$T$12,$S$12),""""),FALSE)</f>
        <v>0</v>
      </c>
    </row>
    <row r="9" spans="1:23" ht="45">
      <c r="A9" s="2">
        <v>8</v>
      </c>
      <c r="B9" s="3" t="s">
        <v>201</v>
      </c>
      <c r="C9" s="2"/>
      <c r="D9" s="1">
        <f t="shared" ca="1" si="0"/>
        <v>7.8016248555108803E-2</v>
      </c>
      <c r="E9">
        <v>8</v>
      </c>
      <c r="F9" t="s">
        <v>14</v>
      </c>
      <c r="G9" s="4" t="s">
        <v>212</v>
      </c>
      <c r="H9" s="4" t="s">
        <v>300</v>
      </c>
      <c r="I9" s="4" t="s">
        <v>386</v>
      </c>
      <c r="J9" s="1">
        <f t="shared" ca="1" si="1"/>
        <v>0.80660924549545321</v>
      </c>
      <c r="K9" t="s">
        <v>15</v>
      </c>
      <c r="L9" t="s">
        <v>472</v>
      </c>
      <c r="M9" t="s">
        <v>472</v>
      </c>
      <c r="N9" t="s">
        <v>579</v>
      </c>
      <c r="O9" s="1">
        <f t="shared" ca="1" si="1"/>
        <v>0.55232378398178117</v>
      </c>
      <c r="P9" s="1">
        <f t="shared" ca="1" si="1"/>
        <v>0.65548449521569818</v>
      </c>
      <c r="T9" s="2"/>
    </row>
    <row r="10" spans="1:23">
      <c r="E10">
        <v>9</v>
      </c>
      <c r="F10" t="s">
        <v>16</v>
      </c>
      <c r="G10" s="4" t="s">
        <v>285</v>
      </c>
      <c r="H10" s="4" t="s">
        <v>301</v>
      </c>
      <c r="I10" s="4" t="s">
        <v>387</v>
      </c>
      <c r="J10" s="1">
        <f t="shared" ca="1" si="1"/>
        <v>0.28780755467717478</v>
      </c>
      <c r="K10" t="s">
        <v>17</v>
      </c>
      <c r="L10" t="s">
        <v>473</v>
      </c>
      <c r="M10" t="s">
        <v>473</v>
      </c>
      <c r="N10" t="s">
        <v>580</v>
      </c>
      <c r="O10" s="1">
        <f t="shared" ca="1" si="1"/>
        <v>0.26068918340986058</v>
      </c>
      <c r="P10" s="1">
        <f t="shared" ca="1" si="1"/>
        <v>0.51263431362252931</v>
      </c>
    </row>
    <row r="11" spans="1:23">
      <c r="E11">
        <v>10</v>
      </c>
      <c r="F11" t="s">
        <v>18</v>
      </c>
      <c r="G11" s="4" t="s">
        <v>286</v>
      </c>
      <c r="H11" s="4" t="s">
        <v>302</v>
      </c>
      <c r="I11" s="4" t="s">
        <v>388</v>
      </c>
      <c r="J11" s="1">
        <f t="shared" ca="1" si="1"/>
        <v>0.42834705920729688</v>
      </c>
      <c r="K11" t="s">
        <v>19</v>
      </c>
      <c r="L11" t="s">
        <v>474</v>
      </c>
      <c r="M11" t="s">
        <v>474</v>
      </c>
      <c r="N11" t="s">
        <v>581</v>
      </c>
      <c r="O11" s="1">
        <f t="shared" ca="1" si="1"/>
        <v>9.1832710862670863E-2</v>
      </c>
      <c r="P11" s="1">
        <f t="shared" ca="1" si="1"/>
        <v>0.4755790415886425</v>
      </c>
      <c r="R11" t="str">
        <f ca="1">INDEX(C2:C9,RANK(D2,D2:D9))</f>
        <v>Постоялый двор</v>
      </c>
    </row>
    <row r="12" spans="1:23" ht="15.75" thickBot="1">
      <c r="E12">
        <v>11</v>
      </c>
      <c r="F12" t="s">
        <v>20</v>
      </c>
      <c r="G12" s="4" t="s">
        <v>213</v>
      </c>
      <c r="H12" s="4" t="s">
        <v>303</v>
      </c>
      <c r="I12" s="4" t="s">
        <v>389</v>
      </c>
      <c r="J12" s="1">
        <f t="shared" ca="1" si="1"/>
        <v>0.30265111178447612</v>
      </c>
      <c r="K12" t="s">
        <v>21</v>
      </c>
      <c r="L12" t="s">
        <v>475</v>
      </c>
      <c r="M12" t="s">
        <v>475</v>
      </c>
      <c r="N12" t="s">
        <v>582</v>
      </c>
      <c r="O12" s="1">
        <f t="shared" ca="1" si="1"/>
        <v>0.61389963895025446</v>
      </c>
      <c r="P12" s="1">
        <f t="shared" ca="1" si="1"/>
        <v>0.55158758154879894</v>
      </c>
      <c r="R12" t="str">
        <f ca="1">IF(OR(K5=S12,K6=S12,K12=S12,K22=S12,K23=S12,K25=S12,K30=S12,K31=S12,K33=S12,K45=S12,K46=S12,K50=S12,K51=S12,K52=S12,K57=S12,K61=S12,K80=S12,K81=S12,K88=S12,K93=S12,K94=S12,K95=S12,K96=S12,K98=S12,K99=S12,),INDEX(G2:G101,RANK(J2,J2:J101)),INDEX(F2:F101,RANK(J2,J2:J101)))</f>
        <v>Свистящая</v>
      </c>
      <c r="S12" t="str">
        <f ca="1">INDEX(K2:K101,RANK(O2,O2:O101))</f>
        <v>Жаба</v>
      </c>
      <c r="T12">
        <f ca="1">IF(OR(F50=R12,G50=R12,F90=R12,G90=R12,),INDEX(M2:M101,RANK(O2,O2:O101)),)</f>
        <v>0</v>
      </c>
      <c r="U12">
        <f ca="1">IF(OR(F97=R12,G97=R12,),INDEX(N3:N102,RANK(O2,O2:O101)),)</f>
        <v>0</v>
      </c>
    </row>
    <row r="13" spans="1:23" ht="15.75" thickBot="1">
      <c r="E13">
        <v>12</v>
      </c>
      <c r="F13" t="s">
        <v>22</v>
      </c>
      <c r="G13" s="4" t="s">
        <v>287</v>
      </c>
      <c r="H13" s="4" t="s">
        <v>668</v>
      </c>
      <c r="I13" s="4" t="s">
        <v>669</v>
      </c>
      <c r="J13" s="1">
        <f t="shared" ca="1" si="1"/>
        <v>0.80605305271624461</v>
      </c>
      <c r="K13" t="s">
        <v>23</v>
      </c>
      <c r="L13" t="s">
        <v>476</v>
      </c>
      <c r="M13" t="s">
        <v>476</v>
      </c>
      <c r="N13" t="s">
        <v>583</v>
      </c>
      <c r="O13" s="1">
        <f t="shared" ca="1" si="1"/>
        <v>0.82177607246823392</v>
      </c>
      <c r="P13" s="1">
        <f t="shared" ca="1" si="1"/>
        <v>0.71356186738732852</v>
      </c>
      <c r="R13" s="10">
        <f ca="1">IF(R11=C3,IF(OR(L5=S13,L6=S13,L12=S13,L22=S13,L23=S13,L25=S13,L30=S13,L31=S13,L33=S13,L45=S13,L46=S13,L50=S13,L51=S13,L52=S13,L57=S13,L61=S13,L80=S13,L81=S13,L88=S13,L93=S13,L94=S13,L95=S13,L96=S13,L98=S13,L99=S13,),INDEX(I2:I101,RANK(J2,J2:J101)),INDEX(H2:H101,RANK(J2,J2:J101))),)</f>
        <v>0</v>
      </c>
      <c r="S13" s="11">
        <f ca="1">IF(R11=C3,INDEX(L2:L101,RANK(O2,O2:O101)),)</f>
        <v>0</v>
      </c>
      <c r="T13" s="12">
        <f ca="1">IF(OR(H50=R12,I50=R12,I90=R12,H90=R12,),INDEX(N2:N101,RANK(O2,O2:O101)),)</f>
        <v>0</v>
      </c>
    </row>
    <row r="14" spans="1:23">
      <c r="E14">
        <v>13</v>
      </c>
      <c r="F14" t="s">
        <v>24</v>
      </c>
      <c r="G14" s="4" t="s">
        <v>288</v>
      </c>
      <c r="H14" s="4" t="s">
        <v>304</v>
      </c>
      <c r="I14" s="4" t="s">
        <v>390</v>
      </c>
      <c r="J14" s="1">
        <f t="shared" ca="1" si="1"/>
        <v>0.48554567996917419</v>
      </c>
      <c r="K14" t="s">
        <v>25</v>
      </c>
      <c r="L14" t="s">
        <v>477</v>
      </c>
      <c r="M14" t="s">
        <v>477</v>
      </c>
      <c r="N14" t="s">
        <v>584</v>
      </c>
      <c r="O14" s="1">
        <f t="shared" ca="1" si="1"/>
        <v>0.59446086967151546</v>
      </c>
      <c r="P14" s="1">
        <f t="shared" ca="1" si="1"/>
        <v>0.41267721922466549</v>
      </c>
    </row>
    <row r="15" spans="1:23">
      <c r="E15">
        <v>14</v>
      </c>
      <c r="F15" t="s">
        <v>26</v>
      </c>
      <c r="G15" s="4" t="s">
        <v>289</v>
      </c>
      <c r="H15" s="4" t="s">
        <v>305</v>
      </c>
      <c r="I15" s="4" t="s">
        <v>391</v>
      </c>
      <c r="J15" s="1">
        <f t="shared" ca="1" si="1"/>
        <v>0.53366502318339304</v>
      </c>
      <c r="K15" t="s">
        <v>27</v>
      </c>
      <c r="L15" t="s">
        <v>27</v>
      </c>
      <c r="M15" t="s">
        <v>27</v>
      </c>
      <c r="N15" t="s">
        <v>27</v>
      </c>
      <c r="O15" s="1">
        <f t="shared" ca="1" si="1"/>
        <v>8.5930192834142716E-2</v>
      </c>
      <c r="P15" s="1">
        <f t="shared" ca="1" si="1"/>
        <v>0.18354465155748745</v>
      </c>
    </row>
    <row r="16" spans="1:23">
      <c r="E16">
        <v>15</v>
      </c>
      <c r="F16" t="s">
        <v>28</v>
      </c>
      <c r="G16" s="4" t="s">
        <v>214</v>
      </c>
      <c r="H16" s="4" t="s">
        <v>306</v>
      </c>
      <c r="I16" s="4" t="s">
        <v>392</v>
      </c>
      <c r="J16" s="1">
        <f t="shared" ca="1" si="1"/>
        <v>0.90277539342640312</v>
      </c>
      <c r="K16" t="s">
        <v>29</v>
      </c>
      <c r="L16" t="s">
        <v>478</v>
      </c>
      <c r="M16" t="s">
        <v>478</v>
      </c>
      <c r="N16" t="s">
        <v>585</v>
      </c>
      <c r="O16" s="1">
        <f t="shared" ca="1" si="1"/>
        <v>0.60517934315292354</v>
      </c>
      <c r="P16" s="1">
        <f t="shared" ca="1" si="1"/>
        <v>0.12468046553203394</v>
      </c>
    </row>
    <row r="17" spans="5:16">
      <c r="E17">
        <v>16</v>
      </c>
      <c r="F17" t="s">
        <v>30</v>
      </c>
      <c r="G17" s="4" t="s">
        <v>215</v>
      </c>
      <c r="H17" s="4" t="s">
        <v>307</v>
      </c>
      <c r="I17" s="4" t="s">
        <v>393</v>
      </c>
      <c r="J17" s="1">
        <f t="shared" ca="1" si="1"/>
        <v>9.954085576516758E-2</v>
      </c>
      <c r="K17" t="s">
        <v>31</v>
      </c>
      <c r="L17" t="s">
        <v>479</v>
      </c>
      <c r="M17" t="s">
        <v>479</v>
      </c>
      <c r="N17" t="s">
        <v>586</v>
      </c>
      <c r="O17" s="1">
        <f t="shared" ca="1" si="1"/>
        <v>0.81298583620594211</v>
      </c>
      <c r="P17" s="1">
        <f t="shared" ca="1" si="1"/>
        <v>2.5059056301810934E-2</v>
      </c>
    </row>
    <row r="18" spans="5:16">
      <c r="E18">
        <v>17</v>
      </c>
      <c r="F18" t="s">
        <v>32</v>
      </c>
      <c r="G18" s="4" t="s">
        <v>216</v>
      </c>
      <c r="H18" s="4" t="s">
        <v>308</v>
      </c>
      <c r="I18" s="4" t="s">
        <v>394</v>
      </c>
      <c r="J18" s="1">
        <f t="shared" ca="1" si="1"/>
        <v>7.9399415081034874E-2</v>
      </c>
      <c r="K18" t="s">
        <v>33</v>
      </c>
      <c r="L18" t="s">
        <v>480</v>
      </c>
      <c r="M18" t="s">
        <v>480</v>
      </c>
      <c r="N18" t="s">
        <v>587</v>
      </c>
      <c r="O18" s="1">
        <f t="shared" ca="1" si="1"/>
        <v>0.88769768487340484</v>
      </c>
      <c r="P18" s="1">
        <f t="shared" ca="1" si="1"/>
        <v>0.94878006270031445</v>
      </c>
    </row>
    <row r="19" spans="5:16">
      <c r="E19">
        <v>18</v>
      </c>
      <c r="F19" t="s">
        <v>34</v>
      </c>
      <c r="G19" s="4" t="s">
        <v>290</v>
      </c>
      <c r="H19" s="4" t="s">
        <v>309</v>
      </c>
      <c r="I19" s="4" t="s">
        <v>395</v>
      </c>
      <c r="J19" s="1">
        <f t="shared" ca="1" si="1"/>
        <v>0.10832275226404775</v>
      </c>
      <c r="K19" t="s">
        <v>35</v>
      </c>
      <c r="L19" t="s">
        <v>481</v>
      </c>
      <c r="M19" t="s">
        <v>481</v>
      </c>
      <c r="N19" t="s">
        <v>588</v>
      </c>
      <c r="O19" s="1">
        <f t="shared" ca="1" si="1"/>
        <v>0.79733037007897911</v>
      </c>
      <c r="P19" s="1">
        <f t="shared" ca="1" si="1"/>
        <v>0.68515760118028268</v>
      </c>
    </row>
    <row r="20" spans="5:16">
      <c r="E20">
        <v>19</v>
      </c>
      <c r="F20" t="s">
        <v>36</v>
      </c>
      <c r="G20" s="4" t="s">
        <v>217</v>
      </c>
      <c r="H20" s="4" t="s">
        <v>310</v>
      </c>
      <c r="I20" s="4" t="s">
        <v>396</v>
      </c>
      <c r="J20" s="1">
        <f t="shared" ca="1" si="1"/>
        <v>0.96881186950978648</v>
      </c>
      <c r="K20" t="s">
        <v>37</v>
      </c>
      <c r="L20" t="s">
        <v>482</v>
      </c>
      <c r="M20" t="s">
        <v>482</v>
      </c>
      <c r="N20" t="s">
        <v>589</v>
      </c>
      <c r="O20" s="1">
        <f t="shared" ca="1" si="1"/>
        <v>0.79061360171434036</v>
      </c>
      <c r="P20" s="1">
        <f t="shared" ca="1" si="1"/>
        <v>0.18374998710501611</v>
      </c>
    </row>
    <row r="21" spans="5:16">
      <c r="E21">
        <v>20</v>
      </c>
      <c r="F21" t="s">
        <v>38</v>
      </c>
      <c r="G21" s="4" t="s">
        <v>218</v>
      </c>
      <c r="H21" s="4" t="s">
        <v>311</v>
      </c>
      <c r="I21" s="4" t="s">
        <v>397</v>
      </c>
      <c r="J21" s="1">
        <f t="shared" ca="1" si="1"/>
        <v>0.13872284164245663</v>
      </c>
      <c r="K21" t="s">
        <v>39</v>
      </c>
      <c r="L21" t="s">
        <v>483</v>
      </c>
      <c r="M21" t="s">
        <v>483</v>
      </c>
      <c r="N21" t="s">
        <v>590</v>
      </c>
      <c r="O21" s="1">
        <f t="shared" ca="1" si="1"/>
        <v>0.67066302287575752</v>
      </c>
      <c r="P21" s="1">
        <f t="shared" ca="1" si="1"/>
        <v>0.93487350241542466</v>
      </c>
    </row>
    <row r="22" spans="5:16">
      <c r="E22">
        <v>21</v>
      </c>
      <c r="F22" t="s">
        <v>40</v>
      </c>
      <c r="G22" s="4" t="s">
        <v>291</v>
      </c>
      <c r="H22" s="4" t="s">
        <v>312</v>
      </c>
      <c r="I22" s="4" t="s">
        <v>398</v>
      </c>
      <c r="J22" s="1">
        <f t="shared" ca="1" si="1"/>
        <v>0.23967175059318446</v>
      </c>
      <c r="K22" t="s">
        <v>41</v>
      </c>
      <c r="L22" t="s">
        <v>484</v>
      </c>
      <c r="M22" t="s">
        <v>484</v>
      </c>
      <c r="N22" t="s">
        <v>591</v>
      </c>
      <c r="O22" s="1">
        <f t="shared" ca="1" si="1"/>
        <v>0.31318993688949703</v>
      </c>
      <c r="P22" s="1">
        <f t="shared" ca="1" si="1"/>
        <v>0.23454026736186329</v>
      </c>
    </row>
    <row r="23" spans="5:16">
      <c r="E23">
        <v>22</v>
      </c>
      <c r="F23" t="s">
        <v>42</v>
      </c>
      <c r="G23" s="4" t="s">
        <v>219</v>
      </c>
      <c r="H23" s="4" t="s">
        <v>313</v>
      </c>
      <c r="I23" s="4" t="s">
        <v>399</v>
      </c>
      <c r="J23" s="1">
        <f t="shared" ca="1" si="1"/>
        <v>0.53229434380430796</v>
      </c>
      <c r="K23" t="s">
        <v>43</v>
      </c>
      <c r="L23" t="s">
        <v>485</v>
      </c>
      <c r="M23" t="s">
        <v>485</v>
      </c>
      <c r="N23" t="s">
        <v>592</v>
      </c>
      <c r="O23" s="1">
        <f t="shared" ca="1" si="1"/>
        <v>0.72377571836640708</v>
      </c>
      <c r="P23" s="1">
        <f t="shared" ca="1" si="1"/>
        <v>0.75598784097601102</v>
      </c>
    </row>
    <row r="24" spans="5:16">
      <c r="E24">
        <v>23</v>
      </c>
      <c r="F24" t="s">
        <v>44</v>
      </c>
      <c r="G24" s="4" t="s">
        <v>292</v>
      </c>
      <c r="H24" s="4" t="s">
        <v>314</v>
      </c>
      <c r="I24" s="4" t="s">
        <v>400</v>
      </c>
      <c r="J24" s="1">
        <f t="shared" ca="1" si="1"/>
        <v>0.3349154209719174</v>
      </c>
      <c r="K24" t="s">
        <v>45</v>
      </c>
      <c r="L24" t="s">
        <v>486</v>
      </c>
      <c r="M24" t="s">
        <v>486</v>
      </c>
      <c r="N24" t="s">
        <v>593</v>
      </c>
      <c r="O24" s="1">
        <f t="shared" ca="1" si="1"/>
        <v>0.85717586590601158</v>
      </c>
      <c r="P24" s="1">
        <f t="shared" ca="1" si="1"/>
        <v>8.6103425713608184E-2</v>
      </c>
    </row>
    <row r="25" spans="5:16">
      <c r="E25">
        <v>24</v>
      </c>
      <c r="F25" t="s">
        <v>46</v>
      </c>
      <c r="G25" s="4" t="s">
        <v>220</v>
      </c>
      <c r="H25" s="4" t="s">
        <v>315</v>
      </c>
      <c r="I25" s="4" t="s">
        <v>401</v>
      </c>
      <c r="J25" s="1">
        <f t="shared" ca="1" si="1"/>
        <v>0.74821572272631709</v>
      </c>
      <c r="K25" t="s">
        <v>47</v>
      </c>
      <c r="L25" t="s">
        <v>487</v>
      </c>
      <c r="M25" t="s">
        <v>487</v>
      </c>
      <c r="N25" t="s">
        <v>594</v>
      </c>
      <c r="O25" s="1">
        <f t="shared" ca="1" si="1"/>
        <v>0.33342848479906984</v>
      </c>
      <c r="P25" s="1">
        <f t="shared" ca="1" si="1"/>
        <v>0.76247424026290922</v>
      </c>
    </row>
    <row r="26" spans="5:16">
      <c r="E26">
        <v>25</v>
      </c>
      <c r="F26" t="s">
        <v>48</v>
      </c>
      <c r="G26" s="4" t="s">
        <v>272</v>
      </c>
      <c r="H26" s="4" t="s">
        <v>316</v>
      </c>
      <c r="I26" s="4" t="s">
        <v>402</v>
      </c>
      <c r="J26" s="1">
        <f t="shared" ca="1" si="1"/>
        <v>0.5522663796297298</v>
      </c>
      <c r="K26" t="s">
        <v>49</v>
      </c>
      <c r="L26" t="s">
        <v>488</v>
      </c>
      <c r="M26" t="s">
        <v>488</v>
      </c>
      <c r="N26" t="s">
        <v>595</v>
      </c>
      <c r="O26" s="1">
        <f t="shared" ca="1" si="1"/>
        <v>0.70468392362326471</v>
      </c>
      <c r="P26" s="1">
        <f t="shared" ca="1" si="1"/>
        <v>6.1792582762834058E-2</v>
      </c>
    </row>
    <row r="27" spans="5:16">
      <c r="E27">
        <v>26</v>
      </c>
      <c r="F27" t="s">
        <v>50</v>
      </c>
      <c r="G27" s="4" t="s">
        <v>273</v>
      </c>
      <c r="H27" s="4" t="s">
        <v>317</v>
      </c>
      <c r="I27" s="4" t="s">
        <v>403</v>
      </c>
      <c r="J27" s="1">
        <f t="shared" ca="1" si="1"/>
        <v>0.46937024912916403</v>
      </c>
      <c r="K27" t="s">
        <v>51</v>
      </c>
      <c r="L27" t="s">
        <v>489</v>
      </c>
      <c r="M27" t="s">
        <v>489</v>
      </c>
      <c r="N27" t="s">
        <v>596</v>
      </c>
      <c r="O27" s="1">
        <f t="shared" ca="1" si="1"/>
        <v>0.17820896373588302</v>
      </c>
      <c r="P27" s="1">
        <f t="shared" ca="1" si="1"/>
        <v>0.55726084368270912</v>
      </c>
    </row>
    <row r="28" spans="5:16">
      <c r="E28">
        <v>27</v>
      </c>
      <c r="F28" t="s">
        <v>52</v>
      </c>
      <c r="G28" s="4" t="s">
        <v>221</v>
      </c>
      <c r="H28" s="4" t="s">
        <v>318</v>
      </c>
      <c r="I28" s="4" t="s">
        <v>404</v>
      </c>
      <c r="J28" s="1">
        <f t="shared" ca="1" si="1"/>
        <v>0.79679274681431433</v>
      </c>
      <c r="K28" t="s">
        <v>53</v>
      </c>
      <c r="L28" t="s">
        <v>490</v>
      </c>
      <c r="M28" t="s">
        <v>490</v>
      </c>
      <c r="N28" t="s">
        <v>597</v>
      </c>
      <c r="O28" s="1">
        <f t="shared" ca="1" si="1"/>
        <v>0.79275285185746913</v>
      </c>
      <c r="P28" s="1">
        <f t="shared" ca="1" si="1"/>
        <v>1.8700910013791372E-4</v>
      </c>
    </row>
    <row r="29" spans="5:16">
      <c r="E29">
        <v>28</v>
      </c>
      <c r="F29" t="s">
        <v>54</v>
      </c>
      <c r="G29" s="4" t="s">
        <v>222</v>
      </c>
      <c r="H29" s="4" t="s">
        <v>319</v>
      </c>
      <c r="I29" s="4" t="s">
        <v>405</v>
      </c>
      <c r="J29" s="1">
        <f t="shared" ca="1" si="1"/>
        <v>0.98773490729266022</v>
      </c>
      <c r="K29" t="s">
        <v>55</v>
      </c>
      <c r="L29" t="s">
        <v>491</v>
      </c>
      <c r="M29" t="s">
        <v>491</v>
      </c>
      <c r="N29" t="s">
        <v>598</v>
      </c>
      <c r="O29" s="1">
        <f t="shared" ca="1" si="1"/>
        <v>0.61950610520242488</v>
      </c>
      <c r="P29" s="1">
        <f t="shared" ca="1" si="1"/>
        <v>0.67830743297314289</v>
      </c>
    </row>
    <row r="30" spans="5:16">
      <c r="E30">
        <v>29</v>
      </c>
      <c r="F30" t="s">
        <v>56</v>
      </c>
      <c r="G30" s="4" t="s">
        <v>223</v>
      </c>
      <c r="H30" s="4" t="s">
        <v>320</v>
      </c>
      <c r="I30" s="4" t="s">
        <v>406</v>
      </c>
      <c r="J30" s="1">
        <f t="shared" ca="1" si="1"/>
        <v>0.53427068117323717</v>
      </c>
      <c r="K30" t="s">
        <v>57</v>
      </c>
      <c r="L30" t="s">
        <v>492</v>
      </c>
      <c r="M30" t="s">
        <v>492</v>
      </c>
      <c r="N30" t="s">
        <v>599</v>
      </c>
      <c r="O30" s="1">
        <f t="shared" ca="1" si="1"/>
        <v>0.25985318158568149</v>
      </c>
      <c r="P30" s="1">
        <f t="shared" ca="1" si="1"/>
        <v>0.49620886775790307</v>
      </c>
    </row>
    <row r="31" spans="5:16">
      <c r="E31">
        <v>30</v>
      </c>
      <c r="F31" t="s">
        <v>58</v>
      </c>
      <c r="G31" s="4" t="s">
        <v>224</v>
      </c>
      <c r="H31" s="4" t="s">
        <v>321</v>
      </c>
      <c r="I31" s="4" t="s">
        <v>407</v>
      </c>
      <c r="J31" s="1">
        <f t="shared" ca="1" si="1"/>
        <v>0.10565044085566222</v>
      </c>
      <c r="K31" t="s">
        <v>59</v>
      </c>
      <c r="L31" t="s">
        <v>493</v>
      </c>
      <c r="M31" t="s">
        <v>493</v>
      </c>
      <c r="N31" t="s">
        <v>600</v>
      </c>
      <c r="O31" s="1">
        <f t="shared" ca="1" si="1"/>
        <v>0.48366799739902877</v>
      </c>
      <c r="P31" s="1">
        <f t="shared" ca="1" si="1"/>
        <v>0.91787627648489467</v>
      </c>
    </row>
    <row r="32" spans="5:16">
      <c r="E32">
        <v>31</v>
      </c>
      <c r="F32" t="s">
        <v>60</v>
      </c>
      <c r="G32" s="4" t="s">
        <v>274</v>
      </c>
      <c r="H32" s="4" t="s">
        <v>322</v>
      </c>
      <c r="I32" s="4" t="s">
        <v>408</v>
      </c>
      <c r="J32" s="1">
        <f t="shared" ca="1" si="1"/>
        <v>0.55895362504615953</v>
      </c>
      <c r="K32" t="s">
        <v>61</v>
      </c>
      <c r="L32" t="s">
        <v>494</v>
      </c>
      <c r="M32" t="s">
        <v>494</v>
      </c>
      <c r="N32" t="s">
        <v>601</v>
      </c>
      <c r="O32" s="1">
        <f t="shared" ca="1" si="1"/>
        <v>0.35905608454548532</v>
      </c>
      <c r="P32" s="1">
        <f t="shared" ca="1" si="1"/>
        <v>9.6544031228826377E-2</v>
      </c>
    </row>
    <row r="33" spans="5:16">
      <c r="E33">
        <v>32</v>
      </c>
      <c r="F33" t="s">
        <v>62</v>
      </c>
      <c r="G33" s="4" t="s">
        <v>225</v>
      </c>
      <c r="H33" s="4" t="s">
        <v>323</v>
      </c>
      <c r="I33" s="4" t="s">
        <v>409</v>
      </c>
      <c r="J33" s="1">
        <f t="shared" ca="1" si="1"/>
        <v>8.7396664620948528E-2</v>
      </c>
      <c r="K33" t="s">
        <v>63</v>
      </c>
      <c r="L33" t="s">
        <v>495</v>
      </c>
      <c r="M33" t="s">
        <v>495</v>
      </c>
      <c r="N33" t="s">
        <v>602</v>
      </c>
      <c r="O33" s="1">
        <f t="shared" ca="1" si="1"/>
        <v>0.84111175442379604</v>
      </c>
      <c r="P33" s="1">
        <f t="shared" ca="1" si="1"/>
        <v>0.27909769840019294</v>
      </c>
    </row>
    <row r="34" spans="5:16">
      <c r="E34">
        <v>33</v>
      </c>
      <c r="F34" t="s">
        <v>64</v>
      </c>
      <c r="G34" s="4" t="s">
        <v>226</v>
      </c>
      <c r="H34" s="4" t="s">
        <v>324</v>
      </c>
      <c r="I34" s="4" t="s">
        <v>410</v>
      </c>
      <c r="J34" s="1">
        <f t="shared" ca="1" si="1"/>
        <v>0.64846955296880182</v>
      </c>
      <c r="K34" t="s">
        <v>65</v>
      </c>
      <c r="L34" t="s">
        <v>496</v>
      </c>
      <c r="M34" t="s">
        <v>496</v>
      </c>
      <c r="N34" t="s">
        <v>603</v>
      </c>
      <c r="O34" s="1">
        <f t="shared" ca="1" si="1"/>
        <v>0.12767669432579165</v>
      </c>
      <c r="P34" s="1">
        <f t="shared" ca="1" si="1"/>
        <v>0.9763594562242961</v>
      </c>
    </row>
    <row r="35" spans="5:16">
      <c r="E35">
        <v>34</v>
      </c>
      <c r="F35" t="s">
        <v>66</v>
      </c>
      <c r="G35" s="4" t="s">
        <v>227</v>
      </c>
      <c r="H35" s="4" t="s">
        <v>325</v>
      </c>
      <c r="I35" s="4" t="s">
        <v>411</v>
      </c>
      <c r="J35" s="1">
        <f t="shared" ca="1" si="1"/>
        <v>0.57003338858729258</v>
      </c>
      <c r="K35" t="s">
        <v>67</v>
      </c>
      <c r="L35" t="s">
        <v>497</v>
      </c>
      <c r="M35" t="s">
        <v>497</v>
      </c>
      <c r="N35" t="s">
        <v>604</v>
      </c>
      <c r="O35" s="1">
        <f t="shared" ca="1" si="1"/>
        <v>0.72253424264867405</v>
      </c>
      <c r="P35" s="1">
        <f t="shared" ca="1" si="1"/>
        <v>0.75517529690763974</v>
      </c>
    </row>
    <row r="36" spans="5:16">
      <c r="E36">
        <v>35</v>
      </c>
      <c r="F36" t="s">
        <v>68</v>
      </c>
      <c r="G36" s="4" t="s">
        <v>228</v>
      </c>
      <c r="H36" s="4" t="s">
        <v>326</v>
      </c>
      <c r="I36" s="4" t="s">
        <v>412</v>
      </c>
      <c r="J36" s="1">
        <f t="shared" ca="1" si="1"/>
        <v>0.11791175618537597</v>
      </c>
      <c r="K36" t="s">
        <v>69</v>
      </c>
      <c r="L36" t="s">
        <v>498</v>
      </c>
      <c r="M36" t="s">
        <v>498</v>
      </c>
      <c r="N36" t="s">
        <v>605</v>
      </c>
      <c r="O36" s="1">
        <f t="shared" ca="1" si="1"/>
        <v>0.80815773235998378</v>
      </c>
      <c r="P36" s="1">
        <f t="shared" ca="1" si="1"/>
        <v>0.52918825328984731</v>
      </c>
    </row>
    <row r="37" spans="5:16">
      <c r="E37">
        <v>36</v>
      </c>
      <c r="F37" t="s">
        <v>70</v>
      </c>
      <c r="G37" s="4" t="s">
        <v>229</v>
      </c>
      <c r="H37" s="4" t="s">
        <v>327</v>
      </c>
      <c r="I37" s="4" t="s">
        <v>413</v>
      </c>
      <c r="J37" s="1">
        <f t="shared" ca="1" si="1"/>
        <v>0.78803120466295073</v>
      </c>
      <c r="K37" t="s">
        <v>71</v>
      </c>
      <c r="L37" t="s">
        <v>499</v>
      </c>
      <c r="M37" t="s">
        <v>499</v>
      </c>
      <c r="N37" t="s">
        <v>606</v>
      </c>
      <c r="O37" s="1">
        <f t="shared" ca="1" si="1"/>
        <v>3.7223254439884279E-2</v>
      </c>
      <c r="P37" s="1">
        <f t="shared" ca="1" si="1"/>
        <v>0.65002420069542954</v>
      </c>
    </row>
    <row r="38" spans="5:16">
      <c r="E38">
        <v>37</v>
      </c>
      <c r="F38" t="s">
        <v>72</v>
      </c>
      <c r="G38" s="4" t="s">
        <v>230</v>
      </c>
      <c r="H38" s="4" t="s">
        <v>328</v>
      </c>
      <c r="I38" s="4" t="s">
        <v>414</v>
      </c>
      <c r="J38" s="1">
        <f t="shared" ca="1" si="1"/>
        <v>0.98094395225774544</v>
      </c>
      <c r="K38" t="s">
        <v>73</v>
      </c>
      <c r="L38" t="s">
        <v>500</v>
      </c>
      <c r="M38" t="s">
        <v>500</v>
      </c>
      <c r="N38" t="s">
        <v>607</v>
      </c>
      <c r="O38" s="1">
        <f t="shared" ca="1" si="1"/>
        <v>0.63568720463071671</v>
      </c>
      <c r="P38" s="1">
        <f t="shared" ca="1" si="1"/>
        <v>0.27153304593499161</v>
      </c>
    </row>
    <row r="39" spans="5:16">
      <c r="E39">
        <v>38</v>
      </c>
      <c r="F39" t="s">
        <v>74</v>
      </c>
      <c r="G39" s="4" t="s">
        <v>231</v>
      </c>
      <c r="H39" s="4" t="s">
        <v>329</v>
      </c>
      <c r="I39" s="4" t="s">
        <v>415</v>
      </c>
      <c r="J39" s="1">
        <f t="shared" ca="1" si="1"/>
        <v>0.34198204667732757</v>
      </c>
      <c r="K39" t="s">
        <v>75</v>
      </c>
      <c r="L39" t="s">
        <v>501</v>
      </c>
      <c r="M39" t="s">
        <v>501</v>
      </c>
      <c r="N39" t="s">
        <v>608</v>
      </c>
      <c r="O39" s="1">
        <f t="shared" ca="1" si="1"/>
        <v>0.58031300179863798</v>
      </c>
      <c r="P39" s="1">
        <f t="shared" ca="1" si="1"/>
        <v>0.74030167660915502</v>
      </c>
    </row>
    <row r="40" spans="5:16">
      <c r="E40">
        <v>39</v>
      </c>
      <c r="F40" t="s">
        <v>76</v>
      </c>
      <c r="G40" s="4" t="s">
        <v>232</v>
      </c>
      <c r="H40" s="4" t="s">
        <v>330</v>
      </c>
      <c r="I40" s="4" t="s">
        <v>416</v>
      </c>
      <c r="J40" s="1">
        <f t="shared" ca="1" si="1"/>
        <v>0.60953229063335024</v>
      </c>
      <c r="K40" t="s">
        <v>77</v>
      </c>
      <c r="L40" t="s">
        <v>502</v>
      </c>
      <c r="M40" t="s">
        <v>502</v>
      </c>
      <c r="N40" t="s">
        <v>609</v>
      </c>
      <c r="O40" s="1">
        <f t="shared" ca="1" si="1"/>
        <v>0.46211958001988251</v>
      </c>
      <c r="P40" s="1">
        <f t="shared" ca="1" si="1"/>
        <v>0.9145996871750246</v>
      </c>
    </row>
    <row r="41" spans="5:16">
      <c r="E41">
        <v>40</v>
      </c>
      <c r="F41" t="s">
        <v>78</v>
      </c>
      <c r="G41" s="4" t="s">
        <v>275</v>
      </c>
      <c r="H41" s="4" t="s">
        <v>331</v>
      </c>
      <c r="I41" s="4" t="s">
        <v>417</v>
      </c>
      <c r="J41" s="1">
        <f t="shared" ca="1" si="1"/>
        <v>0.14818641237638008</v>
      </c>
      <c r="K41" t="s">
        <v>79</v>
      </c>
      <c r="L41" t="s">
        <v>503</v>
      </c>
      <c r="M41" t="s">
        <v>503</v>
      </c>
      <c r="N41" t="s">
        <v>610</v>
      </c>
      <c r="O41" s="1">
        <f t="shared" ca="1" si="1"/>
        <v>0.11280859239624341</v>
      </c>
      <c r="P41" s="1">
        <f t="shared" ca="1" si="1"/>
        <v>0.58522831166321598</v>
      </c>
    </row>
    <row r="42" spans="5:16">
      <c r="E42">
        <v>41</v>
      </c>
      <c r="F42" t="s">
        <v>52</v>
      </c>
      <c r="G42" s="4" t="s">
        <v>221</v>
      </c>
      <c r="H42" s="4" t="s">
        <v>318</v>
      </c>
      <c r="I42" s="4" t="s">
        <v>404</v>
      </c>
      <c r="J42" s="1">
        <f t="shared" ca="1" si="1"/>
        <v>0.1461822241213806</v>
      </c>
      <c r="K42" t="s">
        <v>80</v>
      </c>
      <c r="L42" t="s">
        <v>504</v>
      </c>
      <c r="M42" t="s">
        <v>504</v>
      </c>
      <c r="N42" t="s">
        <v>611</v>
      </c>
      <c r="O42" s="1">
        <f t="shared" ca="1" si="1"/>
        <v>0.60263512562402344</v>
      </c>
      <c r="P42" s="1">
        <f t="shared" ca="1" si="1"/>
        <v>0.32138737315618826</v>
      </c>
    </row>
    <row r="43" spans="5:16">
      <c r="E43">
        <v>42</v>
      </c>
      <c r="F43" t="s">
        <v>81</v>
      </c>
      <c r="G43" s="4" t="s">
        <v>233</v>
      </c>
      <c r="H43" s="4" t="s">
        <v>332</v>
      </c>
      <c r="I43" s="4" t="s">
        <v>418</v>
      </c>
      <c r="J43" s="1">
        <f t="shared" ca="1" si="1"/>
        <v>0.4057618335461195</v>
      </c>
      <c r="K43" t="s">
        <v>82</v>
      </c>
      <c r="L43" t="s">
        <v>505</v>
      </c>
      <c r="M43" t="s">
        <v>505</v>
      </c>
      <c r="N43" t="s">
        <v>612</v>
      </c>
      <c r="O43" s="1">
        <f t="shared" ca="1" si="1"/>
        <v>0.34677373652151022</v>
      </c>
      <c r="P43" s="1">
        <f t="shared" ca="1" si="1"/>
        <v>0.51216242648213117</v>
      </c>
    </row>
    <row r="44" spans="5:16">
      <c r="E44">
        <v>43</v>
      </c>
      <c r="F44" t="s">
        <v>83</v>
      </c>
      <c r="G44" s="4" t="s">
        <v>234</v>
      </c>
      <c r="H44" s="4" t="s">
        <v>333</v>
      </c>
      <c r="I44" s="4" t="s">
        <v>419</v>
      </c>
      <c r="J44" s="1">
        <f t="shared" ca="1" si="1"/>
        <v>0.32568348181313489</v>
      </c>
      <c r="K44" t="s">
        <v>84</v>
      </c>
      <c r="L44" t="s">
        <v>506</v>
      </c>
      <c r="M44" t="s">
        <v>506</v>
      </c>
      <c r="N44" t="s">
        <v>613</v>
      </c>
      <c r="O44" s="1">
        <f t="shared" ca="1" si="1"/>
        <v>0.74116025778008332</v>
      </c>
      <c r="P44" s="1">
        <f t="shared" ca="1" si="1"/>
        <v>0.51212181499744514</v>
      </c>
    </row>
    <row r="45" spans="5:16">
      <c r="E45">
        <v>44</v>
      </c>
      <c r="F45" t="s">
        <v>85</v>
      </c>
      <c r="G45" s="4" t="s">
        <v>235</v>
      </c>
      <c r="H45" s="4" t="s">
        <v>334</v>
      </c>
      <c r="I45" s="4" t="s">
        <v>420</v>
      </c>
      <c r="J45" s="1">
        <f t="shared" ca="1" si="1"/>
        <v>0.90250905153892091</v>
      </c>
      <c r="K45" t="s">
        <v>86</v>
      </c>
      <c r="L45" t="s">
        <v>507</v>
      </c>
      <c r="M45" t="s">
        <v>507</v>
      </c>
      <c r="N45" t="s">
        <v>614</v>
      </c>
      <c r="O45" s="1">
        <f t="shared" ca="1" si="1"/>
        <v>0.42554751777230404</v>
      </c>
      <c r="P45" s="1">
        <f t="shared" ca="1" si="1"/>
        <v>0.18394328688813744</v>
      </c>
    </row>
    <row r="46" spans="5:16">
      <c r="E46">
        <v>45</v>
      </c>
      <c r="F46" t="s">
        <v>87</v>
      </c>
      <c r="G46" t="s">
        <v>87</v>
      </c>
      <c r="H46" t="s">
        <v>87</v>
      </c>
      <c r="I46" t="s">
        <v>87</v>
      </c>
      <c r="J46" s="1">
        <f t="shared" ca="1" si="1"/>
        <v>0.34885966915702338</v>
      </c>
      <c r="K46" t="s">
        <v>88</v>
      </c>
      <c r="L46" t="s">
        <v>508</v>
      </c>
      <c r="M46" t="s">
        <v>508</v>
      </c>
      <c r="N46" t="s">
        <v>615</v>
      </c>
      <c r="O46" s="1">
        <f t="shared" ca="1" si="1"/>
        <v>0.589080592824482</v>
      </c>
      <c r="P46" s="1">
        <f t="shared" ca="1" si="1"/>
        <v>0.65704569244103705</v>
      </c>
    </row>
    <row r="47" spans="5:16">
      <c r="E47">
        <v>46</v>
      </c>
      <c r="F47" t="s">
        <v>89</v>
      </c>
      <c r="G47" s="4" t="s">
        <v>236</v>
      </c>
      <c r="H47" s="4" t="s">
        <v>335</v>
      </c>
      <c r="I47" s="4" t="s">
        <v>421</v>
      </c>
      <c r="J47" s="1">
        <f t="shared" ca="1" si="1"/>
        <v>0.98332950901016203</v>
      </c>
      <c r="K47" t="s">
        <v>90</v>
      </c>
      <c r="L47" t="s">
        <v>509</v>
      </c>
      <c r="M47" t="s">
        <v>509</v>
      </c>
      <c r="N47" t="s">
        <v>616</v>
      </c>
      <c r="O47" s="1">
        <f t="shared" ca="1" si="1"/>
        <v>0.13377242790241706</v>
      </c>
      <c r="P47" s="1">
        <f t="shared" ca="1" si="1"/>
        <v>0.95427755383077906</v>
      </c>
    </row>
    <row r="48" spans="5:16">
      <c r="E48">
        <v>47</v>
      </c>
      <c r="F48" t="s">
        <v>91</v>
      </c>
      <c r="G48" s="4" t="s">
        <v>276</v>
      </c>
      <c r="H48" s="4" t="s">
        <v>336</v>
      </c>
      <c r="I48" s="4" t="s">
        <v>422</v>
      </c>
      <c r="J48" s="1">
        <f t="shared" ca="1" si="1"/>
        <v>0.98223215317806134</v>
      </c>
      <c r="K48" t="s">
        <v>92</v>
      </c>
      <c r="L48" t="s">
        <v>510</v>
      </c>
      <c r="M48" t="s">
        <v>510</v>
      </c>
      <c r="N48" t="s">
        <v>617</v>
      </c>
      <c r="O48" s="1">
        <f t="shared" ca="1" si="1"/>
        <v>0.83895211870181186</v>
      </c>
      <c r="P48" s="1">
        <f t="shared" ca="1" si="1"/>
        <v>5.1556933634381963E-2</v>
      </c>
    </row>
    <row r="49" spans="5:16">
      <c r="E49">
        <v>48</v>
      </c>
      <c r="F49" t="s">
        <v>93</v>
      </c>
      <c r="G49" s="4" t="s">
        <v>237</v>
      </c>
      <c r="H49" s="4" t="s">
        <v>337</v>
      </c>
      <c r="I49" s="4" t="s">
        <v>423</v>
      </c>
      <c r="J49" s="1">
        <f t="shared" ca="1" si="1"/>
        <v>0.54306490383784856</v>
      </c>
      <c r="K49" t="s">
        <v>94</v>
      </c>
      <c r="L49" t="s">
        <v>511</v>
      </c>
      <c r="M49" t="s">
        <v>511</v>
      </c>
      <c r="N49" t="s">
        <v>618</v>
      </c>
      <c r="O49" s="1">
        <f t="shared" ca="1" si="1"/>
        <v>0.74515042840252721</v>
      </c>
      <c r="P49" s="1">
        <f t="shared" ca="1" si="1"/>
        <v>6.1059915840348644E-2</v>
      </c>
    </row>
    <row r="50" spans="5:16">
      <c r="E50">
        <v>49</v>
      </c>
      <c r="F50" s="7" t="s">
        <v>192</v>
      </c>
      <c r="G50" s="7" t="s">
        <v>192</v>
      </c>
      <c r="H50" s="8" t="s">
        <v>565</v>
      </c>
      <c r="I50" s="8" t="s">
        <v>565</v>
      </c>
      <c r="J50" s="1">
        <f t="shared" ca="1" si="1"/>
        <v>0.46027236840036911</v>
      </c>
      <c r="K50" t="s">
        <v>95</v>
      </c>
      <c r="L50" t="s">
        <v>512</v>
      </c>
      <c r="M50" t="s">
        <v>512</v>
      </c>
      <c r="N50" t="s">
        <v>619</v>
      </c>
      <c r="O50" s="1">
        <f t="shared" ca="1" si="1"/>
        <v>9.577648321547394E-2</v>
      </c>
      <c r="P50" s="1">
        <f t="shared" ca="1" si="1"/>
        <v>0.41173437515091238</v>
      </c>
    </row>
    <row r="51" spans="5:16">
      <c r="E51">
        <v>50</v>
      </c>
      <c r="F51" t="s">
        <v>96</v>
      </c>
      <c r="G51" s="4" t="s">
        <v>238</v>
      </c>
      <c r="H51" s="4" t="s">
        <v>338</v>
      </c>
      <c r="I51" s="4" t="s">
        <v>424</v>
      </c>
      <c r="J51" s="1">
        <f t="shared" ca="1" si="1"/>
        <v>0.37382422357695777</v>
      </c>
      <c r="K51" t="s">
        <v>97</v>
      </c>
      <c r="L51" t="s">
        <v>513</v>
      </c>
      <c r="M51" t="s">
        <v>513</v>
      </c>
      <c r="N51" t="s">
        <v>620</v>
      </c>
      <c r="O51" s="1">
        <f t="shared" ca="1" si="1"/>
        <v>0.33268600884756405</v>
      </c>
      <c r="P51" s="1">
        <f t="shared" ca="1" si="1"/>
        <v>9.2009530584549859E-2</v>
      </c>
    </row>
    <row r="52" spans="5:16">
      <c r="E52">
        <v>51</v>
      </c>
      <c r="F52" t="s">
        <v>98</v>
      </c>
      <c r="G52" s="4" t="s">
        <v>239</v>
      </c>
      <c r="H52" s="4" t="s">
        <v>339</v>
      </c>
      <c r="I52" s="4" t="s">
        <v>425</v>
      </c>
      <c r="J52" s="1">
        <f t="shared" ca="1" si="1"/>
        <v>0.3210050209429971</v>
      </c>
      <c r="K52" t="s">
        <v>99</v>
      </c>
      <c r="L52" t="s">
        <v>514</v>
      </c>
      <c r="M52" t="s">
        <v>514</v>
      </c>
      <c r="N52" t="s">
        <v>621</v>
      </c>
      <c r="O52" s="1">
        <f t="shared" ca="1" si="1"/>
        <v>0.29042038719322205</v>
      </c>
      <c r="P52" s="1">
        <f t="shared" ca="1" si="1"/>
        <v>0.6141404042077927</v>
      </c>
    </row>
    <row r="53" spans="5:16">
      <c r="E53">
        <v>52</v>
      </c>
      <c r="F53" t="s">
        <v>100</v>
      </c>
      <c r="G53" s="4" t="s">
        <v>277</v>
      </c>
      <c r="H53" s="4" t="s">
        <v>340</v>
      </c>
      <c r="I53" s="4" t="s">
        <v>426</v>
      </c>
      <c r="J53" s="1">
        <f t="shared" ca="1" si="1"/>
        <v>0.3886350291426155</v>
      </c>
      <c r="K53" t="s">
        <v>101</v>
      </c>
      <c r="L53" t="s">
        <v>515</v>
      </c>
      <c r="M53" t="s">
        <v>515</v>
      </c>
      <c r="N53" t="s">
        <v>622</v>
      </c>
      <c r="O53" s="1">
        <f t="shared" ca="1" si="1"/>
        <v>3.7129847684032935E-2</v>
      </c>
      <c r="P53" s="1">
        <f t="shared" ca="1" si="1"/>
        <v>0.928630582511901</v>
      </c>
    </row>
    <row r="54" spans="5:16">
      <c r="E54">
        <v>53</v>
      </c>
      <c r="F54" t="s">
        <v>102</v>
      </c>
      <c r="G54" s="4" t="s">
        <v>240</v>
      </c>
      <c r="H54" s="4" t="s">
        <v>341</v>
      </c>
      <c r="I54" s="4" t="s">
        <v>427</v>
      </c>
      <c r="J54" s="1">
        <f t="shared" ca="1" si="1"/>
        <v>0.32569430396351495</v>
      </c>
      <c r="K54" t="s">
        <v>103</v>
      </c>
      <c r="L54" t="s">
        <v>516</v>
      </c>
      <c r="M54" t="s">
        <v>516</v>
      </c>
      <c r="N54" t="s">
        <v>623</v>
      </c>
      <c r="O54" s="1">
        <f t="shared" ca="1" si="1"/>
        <v>1.2304091639394166E-2</v>
      </c>
      <c r="P54" s="1">
        <f t="shared" ca="1" si="1"/>
        <v>0.76990770714400059</v>
      </c>
    </row>
    <row r="55" spans="5:16">
      <c r="E55">
        <v>54</v>
      </c>
      <c r="F55" t="s">
        <v>104</v>
      </c>
      <c r="G55" s="4" t="s">
        <v>241</v>
      </c>
      <c r="H55" s="4" t="s">
        <v>342</v>
      </c>
      <c r="I55" s="4" t="s">
        <v>428</v>
      </c>
      <c r="J55" s="1">
        <f t="shared" ca="1" si="1"/>
        <v>0.70388527561966541</v>
      </c>
      <c r="K55" t="s">
        <v>105</v>
      </c>
      <c r="L55" t="s">
        <v>517</v>
      </c>
      <c r="M55" t="s">
        <v>517</v>
      </c>
      <c r="N55" t="s">
        <v>624</v>
      </c>
      <c r="O55" s="1">
        <f t="shared" ca="1" si="1"/>
        <v>0.95189767180563689</v>
      </c>
      <c r="P55" s="1">
        <f t="shared" ca="1" si="1"/>
        <v>0.46126726589024925</v>
      </c>
    </row>
    <row r="56" spans="5:16">
      <c r="E56">
        <v>55</v>
      </c>
      <c r="F56" t="s">
        <v>106</v>
      </c>
      <c r="G56" s="4" t="s">
        <v>242</v>
      </c>
      <c r="H56" s="4" t="s">
        <v>343</v>
      </c>
      <c r="I56" s="4" t="s">
        <v>429</v>
      </c>
      <c r="J56" s="1">
        <f t="shared" ca="1" si="1"/>
        <v>0.6464341599228316</v>
      </c>
      <c r="K56" t="s">
        <v>107</v>
      </c>
      <c r="L56" t="s">
        <v>518</v>
      </c>
      <c r="M56" t="s">
        <v>518</v>
      </c>
      <c r="N56" t="s">
        <v>625</v>
      </c>
      <c r="O56" s="1">
        <f t="shared" ca="1" si="1"/>
        <v>0.84003471012308428</v>
      </c>
      <c r="P56" s="1">
        <f t="shared" ca="1" si="1"/>
        <v>0.28142793952640544</v>
      </c>
    </row>
    <row r="57" spans="5:16">
      <c r="E57">
        <v>56</v>
      </c>
      <c r="F57" t="s">
        <v>108</v>
      </c>
      <c r="G57" s="4" t="s">
        <v>243</v>
      </c>
      <c r="H57" s="4" t="s">
        <v>344</v>
      </c>
      <c r="I57" s="4" t="s">
        <v>430</v>
      </c>
      <c r="J57" s="1">
        <f t="shared" ca="1" si="1"/>
        <v>0.34034019121498549</v>
      </c>
      <c r="K57" t="s">
        <v>109</v>
      </c>
      <c r="L57" t="s">
        <v>519</v>
      </c>
      <c r="M57" t="s">
        <v>627</v>
      </c>
      <c r="N57" t="s">
        <v>626</v>
      </c>
      <c r="O57" s="1">
        <f t="shared" ca="1" si="1"/>
        <v>0.90885451755125191</v>
      </c>
      <c r="P57" s="1">
        <f t="shared" ca="1" si="1"/>
        <v>0.80236548847315703</v>
      </c>
    </row>
    <row r="58" spans="5:16">
      <c r="E58">
        <v>57</v>
      </c>
      <c r="F58" t="s">
        <v>110</v>
      </c>
      <c r="G58" s="4" t="s">
        <v>244</v>
      </c>
      <c r="H58" s="4" t="s">
        <v>345</v>
      </c>
      <c r="I58" s="4" t="s">
        <v>431</v>
      </c>
      <c r="J58" s="1">
        <f t="shared" ca="1" si="1"/>
        <v>0.12751092355632831</v>
      </c>
      <c r="K58" t="s">
        <v>111</v>
      </c>
      <c r="L58" t="s">
        <v>520</v>
      </c>
      <c r="M58" t="s">
        <v>520</v>
      </c>
      <c r="N58" t="s">
        <v>628</v>
      </c>
      <c r="O58" s="1">
        <f t="shared" ca="1" si="1"/>
        <v>0.9636275444246305</v>
      </c>
      <c r="P58" s="1">
        <f t="shared" ca="1" si="1"/>
        <v>0.80384441493902248</v>
      </c>
    </row>
    <row r="59" spans="5:16">
      <c r="E59">
        <v>58</v>
      </c>
      <c r="F59" t="s">
        <v>112</v>
      </c>
      <c r="G59" s="4" t="s">
        <v>245</v>
      </c>
      <c r="H59" s="4" t="s">
        <v>346</v>
      </c>
      <c r="I59" s="4" t="s">
        <v>432</v>
      </c>
      <c r="J59" s="1">
        <f t="shared" ca="1" si="1"/>
        <v>0.88137772370622192</v>
      </c>
      <c r="K59" t="s">
        <v>113</v>
      </c>
      <c r="L59" t="s">
        <v>521</v>
      </c>
      <c r="M59" t="s">
        <v>521</v>
      </c>
      <c r="N59" t="s">
        <v>629</v>
      </c>
      <c r="O59" s="1">
        <f t="shared" ca="1" si="1"/>
        <v>0.39837521753298644</v>
      </c>
      <c r="P59" s="1">
        <f t="shared" ca="1" si="1"/>
        <v>0.74254957668138744</v>
      </c>
    </row>
    <row r="60" spans="5:16">
      <c r="E60">
        <v>59</v>
      </c>
      <c r="F60" t="s">
        <v>114</v>
      </c>
      <c r="G60" s="4" t="s">
        <v>278</v>
      </c>
      <c r="H60" s="4" t="s">
        <v>347</v>
      </c>
      <c r="I60" s="4" t="s">
        <v>433</v>
      </c>
      <c r="J60" s="1">
        <f t="shared" ca="1" si="1"/>
        <v>3.7981123105419456E-3</v>
      </c>
      <c r="K60" t="s">
        <v>115</v>
      </c>
      <c r="L60" t="s">
        <v>522</v>
      </c>
      <c r="M60" t="s">
        <v>522</v>
      </c>
      <c r="N60" t="s">
        <v>630</v>
      </c>
      <c r="O60" s="1">
        <f t="shared" ca="1" si="1"/>
        <v>0.62979349527241268</v>
      </c>
      <c r="P60" s="1">
        <f t="shared" ca="1" si="1"/>
        <v>0.39777989373431044</v>
      </c>
    </row>
    <row r="61" spans="5:16">
      <c r="E61">
        <v>60</v>
      </c>
      <c r="F61" t="s">
        <v>116</v>
      </c>
      <c r="G61" t="s">
        <v>116</v>
      </c>
      <c r="H61" t="s">
        <v>116</v>
      </c>
      <c r="I61" t="s">
        <v>116</v>
      </c>
      <c r="J61" s="1">
        <f t="shared" ca="1" si="1"/>
        <v>0.95194040165673588</v>
      </c>
      <c r="K61" t="s">
        <v>117</v>
      </c>
      <c r="L61" t="s">
        <v>523</v>
      </c>
      <c r="M61" t="s">
        <v>523</v>
      </c>
      <c r="N61" t="s">
        <v>631</v>
      </c>
      <c r="O61" s="1">
        <f t="shared" ca="1" si="1"/>
        <v>0.29681795560156798</v>
      </c>
      <c r="P61" s="1">
        <f t="shared" ca="1" si="1"/>
        <v>0.70033245936683652</v>
      </c>
    </row>
    <row r="62" spans="5:16">
      <c r="E62">
        <v>61</v>
      </c>
      <c r="F62" t="s">
        <v>118</v>
      </c>
      <c r="G62" s="4" t="s">
        <v>246</v>
      </c>
      <c r="H62" s="4" t="s">
        <v>348</v>
      </c>
      <c r="I62" s="4" t="s">
        <v>434</v>
      </c>
      <c r="J62" s="1">
        <f t="shared" ca="1" si="1"/>
        <v>0.72791185599908736</v>
      </c>
      <c r="K62" t="s">
        <v>119</v>
      </c>
      <c r="L62" t="s">
        <v>524</v>
      </c>
      <c r="M62" t="s">
        <v>524</v>
      </c>
      <c r="N62" t="s">
        <v>632</v>
      </c>
      <c r="O62" s="1">
        <f t="shared" ca="1" si="1"/>
        <v>0.36151209717576105</v>
      </c>
      <c r="P62" s="1">
        <f t="shared" ca="1" si="1"/>
        <v>0.91868546562896825</v>
      </c>
    </row>
    <row r="63" spans="5:16">
      <c r="E63">
        <v>62</v>
      </c>
      <c r="F63" t="s">
        <v>120</v>
      </c>
      <c r="G63" s="4" t="s">
        <v>279</v>
      </c>
      <c r="H63" s="4" t="s">
        <v>349</v>
      </c>
      <c r="I63" s="4" t="s">
        <v>435</v>
      </c>
      <c r="J63" s="1">
        <f t="shared" ca="1" si="1"/>
        <v>0.62201326213882835</v>
      </c>
      <c r="K63" t="s">
        <v>121</v>
      </c>
      <c r="L63" t="s">
        <v>525</v>
      </c>
      <c r="M63" t="s">
        <v>525</v>
      </c>
      <c r="N63" t="s">
        <v>633</v>
      </c>
      <c r="O63" s="1">
        <f t="shared" ca="1" si="1"/>
        <v>8.5040985659379231E-3</v>
      </c>
      <c r="P63" s="1">
        <f t="shared" ca="1" si="1"/>
        <v>0.45864300954431458</v>
      </c>
    </row>
    <row r="64" spans="5:16">
      <c r="E64">
        <v>63</v>
      </c>
      <c r="F64" t="s">
        <v>122</v>
      </c>
      <c r="G64" s="4" t="s">
        <v>247</v>
      </c>
      <c r="H64" s="4" t="s">
        <v>350</v>
      </c>
      <c r="I64" s="4" t="s">
        <v>436</v>
      </c>
      <c r="J64" s="1">
        <f t="shared" ca="1" si="1"/>
        <v>0.92108414326834431</v>
      </c>
      <c r="K64" t="s">
        <v>123</v>
      </c>
      <c r="L64" t="s">
        <v>526</v>
      </c>
      <c r="M64" t="s">
        <v>526</v>
      </c>
      <c r="N64" t="s">
        <v>634</v>
      </c>
      <c r="O64" s="1">
        <f t="shared" ca="1" si="1"/>
        <v>0.63049941341335103</v>
      </c>
      <c r="P64" s="1">
        <f t="shared" ca="1" si="1"/>
        <v>0.51841808701964021</v>
      </c>
    </row>
    <row r="65" spans="5:16">
      <c r="E65">
        <v>64</v>
      </c>
      <c r="F65" t="s">
        <v>124</v>
      </c>
      <c r="G65" s="4" t="s">
        <v>248</v>
      </c>
      <c r="H65" s="4" t="s">
        <v>351</v>
      </c>
      <c r="I65" s="4" t="s">
        <v>437</v>
      </c>
      <c r="J65" s="1">
        <f t="shared" ca="1" si="1"/>
        <v>0.43702821785865442</v>
      </c>
      <c r="K65" t="s">
        <v>125</v>
      </c>
      <c r="L65" t="s">
        <v>528</v>
      </c>
      <c r="M65" t="s">
        <v>528</v>
      </c>
      <c r="N65" t="s">
        <v>635</v>
      </c>
      <c r="O65" s="1">
        <f t="shared" ca="1" si="1"/>
        <v>0.97847775276587723</v>
      </c>
      <c r="P65" s="1">
        <f t="shared" ca="1" si="1"/>
        <v>0.76422718674430201</v>
      </c>
    </row>
    <row r="66" spans="5:16">
      <c r="E66">
        <v>65</v>
      </c>
      <c r="F66" t="s">
        <v>126</v>
      </c>
      <c r="G66" s="4" t="s">
        <v>249</v>
      </c>
      <c r="H66" s="4" t="s">
        <v>352</v>
      </c>
      <c r="I66" s="4" t="s">
        <v>438</v>
      </c>
      <c r="J66" s="1">
        <f t="shared" ca="1" si="1"/>
        <v>0.3363824527364736</v>
      </c>
      <c r="K66" t="s">
        <v>127</v>
      </c>
      <c r="L66" t="s">
        <v>527</v>
      </c>
      <c r="M66" t="s">
        <v>527</v>
      </c>
      <c r="N66" t="s">
        <v>636</v>
      </c>
      <c r="O66" s="1">
        <f t="shared" ca="1" si="1"/>
        <v>0.9473913084113037</v>
      </c>
      <c r="P66" s="1">
        <f t="shared" ca="1" si="1"/>
        <v>0.28610790795750329</v>
      </c>
    </row>
    <row r="67" spans="5:16">
      <c r="E67">
        <v>66</v>
      </c>
      <c r="F67" t="s">
        <v>128</v>
      </c>
      <c r="G67" s="4" t="s">
        <v>280</v>
      </c>
      <c r="H67" s="4" t="s">
        <v>353</v>
      </c>
      <c r="I67" s="4" t="s">
        <v>439</v>
      </c>
      <c r="J67" s="1">
        <f t="shared" ref="J67:P101" ca="1" si="2">RAND()</f>
        <v>0.22504756346725419</v>
      </c>
      <c r="K67" t="s">
        <v>129</v>
      </c>
      <c r="L67" t="s">
        <v>529</v>
      </c>
      <c r="M67" t="s">
        <v>529</v>
      </c>
      <c r="N67" t="s">
        <v>637</v>
      </c>
      <c r="O67" s="1">
        <f t="shared" ca="1" si="2"/>
        <v>0.67719414417720114</v>
      </c>
      <c r="P67" s="1">
        <f t="shared" ca="1" si="2"/>
        <v>0.22242785113930741</v>
      </c>
    </row>
    <row r="68" spans="5:16">
      <c r="E68">
        <v>67</v>
      </c>
      <c r="F68" t="s">
        <v>130</v>
      </c>
      <c r="G68" s="4" t="s">
        <v>250</v>
      </c>
      <c r="H68" s="4" t="s">
        <v>354</v>
      </c>
      <c r="I68" s="4" t="s">
        <v>440</v>
      </c>
      <c r="J68" s="1">
        <f t="shared" ca="1" si="2"/>
        <v>0.96076945001914837</v>
      </c>
      <c r="K68" t="s">
        <v>131</v>
      </c>
      <c r="L68" t="s">
        <v>530</v>
      </c>
      <c r="M68" t="s">
        <v>530</v>
      </c>
      <c r="N68" t="s">
        <v>638</v>
      </c>
      <c r="O68" s="1">
        <f t="shared" ca="1" si="2"/>
        <v>0.29916389730091164</v>
      </c>
      <c r="P68" s="1">
        <f t="shared" ca="1" si="2"/>
        <v>0.73214247468191651</v>
      </c>
    </row>
    <row r="69" spans="5:16">
      <c r="E69">
        <v>68</v>
      </c>
      <c r="F69" t="s">
        <v>132</v>
      </c>
      <c r="G69" s="4" t="s">
        <v>281</v>
      </c>
      <c r="H69" s="4" t="s">
        <v>355</v>
      </c>
      <c r="I69" s="4" t="s">
        <v>441</v>
      </c>
      <c r="J69" s="1">
        <f t="shared" ca="1" si="2"/>
        <v>0.35623655567074053</v>
      </c>
      <c r="K69" t="s">
        <v>133</v>
      </c>
      <c r="L69" t="s">
        <v>531</v>
      </c>
      <c r="M69" t="s">
        <v>531</v>
      </c>
      <c r="N69" t="s">
        <v>639</v>
      </c>
      <c r="O69" s="1">
        <f t="shared" ca="1" si="2"/>
        <v>0.15030358193496163</v>
      </c>
      <c r="P69" s="1">
        <f t="shared" ca="1" si="2"/>
        <v>0.11110635465097718</v>
      </c>
    </row>
    <row r="70" spans="5:16">
      <c r="E70">
        <v>69</v>
      </c>
      <c r="F70" t="s">
        <v>81</v>
      </c>
      <c r="G70" s="4" t="s">
        <v>233</v>
      </c>
      <c r="H70" s="4" t="s">
        <v>332</v>
      </c>
      <c r="I70" s="4" t="s">
        <v>418</v>
      </c>
      <c r="J70" s="1">
        <f t="shared" ca="1" si="2"/>
        <v>0.89932997342104692</v>
      </c>
      <c r="K70" t="s">
        <v>134</v>
      </c>
      <c r="L70" t="s">
        <v>552</v>
      </c>
      <c r="M70" t="s">
        <v>552</v>
      </c>
      <c r="N70" t="s">
        <v>640</v>
      </c>
      <c r="O70" s="1">
        <f t="shared" ca="1" si="2"/>
        <v>0.10791931699347068</v>
      </c>
      <c r="P70" s="1">
        <f t="shared" ca="1" si="2"/>
        <v>0.88660751034547181</v>
      </c>
    </row>
    <row r="71" spans="5:16">
      <c r="E71">
        <v>70</v>
      </c>
      <c r="F71" t="s">
        <v>135</v>
      </c>
      <c r="G71" s="4" t="s">
        <v>251</v>
      </c>
      <c r="H71" s="4" t="s">
        <v>356</v>
      </c>
      <c r="I71" s="4" t="s">
        <v>442</v>
      </c>
      <c r="J71" s="1">
        <f t="shared" ca="1" si="2"/>
        <v>0.54191594775013741</v>
      </c>
      <c r="K71" t="s">
        <v>136</v>
      </c>
      <c r="L71" t="s">
        <v>553</v>
      </c>
      <c r="M71" t="s">
        <v>553</v>
      </c>
      <c r="N71" t="s">
        <v>641</v>
      </c>
      <c r="O71" s="1">
        <f t="shared" ca="1" si="2"/>
        <v>0.76993173775468726</v>
      </c>
      <c r="P71" s="1">
        <f t="shared" ca="1" si="2"/>
        <v>0.59310653038117556</v>
      </c>
    </row>
    <row r="72" spans="5:16">
      <c r="E72">
        <v>71</v>
      </c>
      <c r="F72" t="s">
        <v>137</v>
      </c>
      <c r="G72" s="4" t="s">
        <v>252</v>
      </c>
      <c r="H72" s="4" t="s">
        <v>357</v>
      </c>
      <c r="I72" s="4" t="s">
        <v>443</v>
      </c>
      <c r="J72" s="1">
        <f t="shared" ca="1" si="2"/>
        <v>0.1765166514114398</v>
      </c>
      <c r="K72" t="s">
        <v>138</v>
      </c>
      <c r="L72" t="s">
        <v>551</v>
      </c>
      <c r="M72" t="s">
        <v>551</v>
      </c>
      <c r="N72" t="s">
        <v>642</v>
      </c>
      <c r="O72" s="1">
        <f t="shared" ca="1" si="2"/>
        <v>0.51854708849709352</v>
      </c>
      <c r="P72" s="1">
        <f t="shared" ca="1" si="2"/>
        <v>9.9229365840135308E-2</v>
      </c>
    </row>
    <row r="73" spans="5:16">
      <c r="E73">
        <v>72</v>
      </c>
      <c r="F73" t="s">
        <v>139</v>
      </c>
      <c r="G73" s="4" t="s">
        <v>253</v>
      </c>
      <c r="H73" s="4" t="s">
        <v>358</v>
      </c>
      <c r="I73" s="4" t="s">
        <v>444</v>
      </c>
      <c r="J73" s="1">
        <f t="shared" ca="1" si="2"/>
        <v>0.42606398415698266</v>
      </c>
      <c r="K73" t="s">
        <v>140</v>
      </c>
      <c r="L73" t="s">
        <v>550</v>
      </c>
      <c r="M73" t="s">
        <v>550</v>
      </c>
      <c r="N73" t="s">
        <v>644</v>
      </c>
      <c r="O73" s="1">
        <f t="shared" ca="1" si="2"/>
        <v>0.92186075405252321</v>
      </c>
      <c r="P73" s="1">
        <f t="shared" ca="1" si="2"/>
        <v>0.48920077596323264</v>
      </c>
    </row>
    <row r="74" spans="5:16">
      <c r="E74">
        <v>73</v>
      </c>
      <c r="F74" t="s">
        <v>141</v>
      </c>
      <c r="G74" s="4" t="s">
        <v>254</v>
      </c>
      <c r="H74" s="4" t="s">
        <v>359</v>
      </c>
      <c r="I74" s="4" t="s">
        <v>445</v>
      </c>
      <c r="J74" s="1">
        <f t="shared" ca="1" si="2"/>
        <v>0.74815804076038228</v>
      </c>
      <c r="K74" t="s">
        <v>142</v>
      </c>
      <c r="L74" t="s">
        <v>142</v>
      </c>
      <c r="M74" t="s">
        <v>643</v>
      </c>
      <c r="N74" t="s">
        <v>645</v>
      </c>
      <c r="O74" s="1">
        <f t="shared" ca="1" si="2"/>
        <v>0.90565965782761015</v>
      </c>
      <c r="P74" s="1">
        <f t="shared" ca="1" si="2"/>
        <v>0.75492038274958739</v>
      </c>
    </row>
    <row r="75" spans="5:16">
      <c r="E75">
        <v>74</v>
      </c>
      <c r="F75" t="s">
        <v>143</v>
      </c>
      <c r="G75" s="4" t="s">
        <v>255</v>
      </c>
      <c r="H75" s="4" t="s">
        <v>360</v>
      </c>
      <c r="I75" s="4" t="s">
        <v>446</v>
      </c>
      <c r="J75" s="1">
        <f t="shared" ca="1" si="2"/>
        <v>0.43433898435802032</v>
      </c>
      <c r="K75" t="s">
        <v>144</v>
      </c>
      <c r="L75" t="s">
        <v>554</v>
      </c>
      <c r="M75" t="s">
        <v>554</v>
      </c>
      <c r="N75" t="s">
        <v>646</v>
      </c>
      <c r="O75" s="1">
        <f t="shared" ca="1" si="2"/>
        <v>0.99542035022630682</v>
      </c>
      <c r="P75" s="1">
        <f t="shared" ca="1" si="2"/>
        <v>0.39288083268855178</v>
      </c>
    </row>
    <row r="76" spans="5:16">
      <c r="E76">
        <v>75</v>
      </c>
      <c r="F76" t="s">
        <v>145</v>
      </c>
      <c r="G76" s="4" t="s">
        <v>256</v>
      </c>
      <c r="H76" s="4" t="s">
        <v>361</v>
      </c>
      <c r="I76" s="4" t="s">
        <v>447</v>
      </c>
      <c r="J76" s="1">
        <f t="shared" ca="1" si="2"/>
        <v>0.98314977189364616</v>
      </c>
      <c r="K76" t="s">
        <v>146</v>
      </c>
      <c r="L76" t="s">
        <v>555</v>
      </c>
      <c r="M76" t="s">
        <v>555</v>
      </c>
      <c r="N76" t="s">
        <v>647</v>
      </c>
      <c r="O76" s="1">
        <f t="shared" ca="1" si="2"/>
        <v>0.28384148662331521</v>
      </c>
      <c r="P76" s="1">
        <f t="shared" ca="1" si="2"/>
        <v>0.30328657602620535</v>
      </c>
    </row>
    <row r="77" spans="5:16">
      <c r="E77">
        <v>76</v>
      </c>
      <c r="F77" t="s">
        <v>147</v>
      </c>
      <c r="G77" t="s">
        <v>147</v>
      </c>
      <c r="H77" t="s">
        <v>147</v>
      </c>
      <c r="I77" t="s">
        <v>147</v>
      </c>
      <c r="J77" s="1">
        <f t="shared" ca="1" si="2"/>
        <v>0.92837136819818067</v>
      </c>
      <c r="K77" t="s">
        <v>148</v>
      </c>
      <c r="L77" t="s">
        <v>556</v>
      </c>
      <c r="M77" t="s">
        <v>556</v>
      </c>
      <c r="N77" t="s">
        <v>648</v>
      </c>
      <c r="O77" s="1">
        <f t="shared" ca="1" si="2"/>
        <v>0.17252477241081365</v>
      </c>
      <c r="P77" s="1">
        <f t="shared" ca="1" si="2"/>
        <v>0.28296082690105884</v>
      </c>
    </row>
    <row r="78" spans="5:16">
      <c r="E78">
        <v>77</v>
      </c>
      <c r="F78" t="s">
        <v>149</v>
      </c>
      <c r="G78" s="4" t="s">
        <v>257</v>
      </c>
      <c r="H78" s="4" t="s">
        <v>362</v>
      </c>
      <c r="I78" s="4" t="s">
        <v>448</v>
      </c>
      <c r="J78" s="1">
        <f t="shared" ca="1" si="2"/>
        <v>0.7988247432456248</v>
      </c>
      <c r="K78" t="s">
        <v>150</v>
      </c>
      <c r="L78" t="s">
        <v>557</v>
      </c>
      <c r="M78" t="s">
        <v>557</v>
      </c>
      <c r="N78" t="s">
        <v>649</v>
      </c>
      <c r="O78" s="1">
        <f t="shared" ca="1" si="2"/>
        <v>0.7011670473695677</v>
      </c>
      <c r="P78" s="1">
        <f t="shared" ca="1" si="2"/>
        <v>0.82709372759999322</v>
      </c>
    </row>
    <row r="79" spans="5:16">
      <c r="E79">
        <v>78</v>
      </c>
      <c r="F79" t="s">
        <v>151</v>
      </c>
      <c r="G79" s="4" t="s">
        <v>258</v>
      </c>
      <c r="H79" s="4" t="s">
        <v>363</v>
      </c>
      <c r="I79" s="4" t="s">
        <v>449</v>
      </c>
      <c r="J79" s="1">
        <f t="shared" ca="1" si="2"/>
        <v>0.21034167597212239</v>
      </c>
      <c r="K79" t="s">
        <v>152</v>
      </c>
      <c r="L79" t="s">
        <v>558</v>
      </c>
      <c r="M79" t="s">
        <v>558</v>
      </c>
      <c r="N79" t="s">
        <v>650</v>
      </c>
      <c r="O79" s="1">
        <f t="shared" ca="1" si="2"/>
        <v>0.11761306867814536</v>
      </c>
      <c r="P79" s="1">
        <f t="shared" ca="1" si="2"/>
        <v>0.63884146115159512</v>
      </c>
    </row>
    <row r="80" spans="5:16">
      <c r="E80">
        <v>79</v>
      </c>
      <c r="F80" t="s">
        <v>153</v>
      </c>
      <c r="G80" s="4" t="s">
        <v>259</v>
      </c>
      <c r="H80" s="4" t="s">
        <v>364</v>
      </c>
      <c r="I80" s="4" t="s">
        <v>450</v>
      </c>
      <c r="J80" s="1">
        <f t="shared" ca="1" si="2"/>
        <v>5.6541130241194448E-2</v>
      </c>
      <c r="K80" t="s">
        <v>154</v>
      </c>
      <c r="L80" t="s">
        <v>559</v>
      </c>
      <c r="M80" t="s">
        <v>559</v>
      </c>
      <c r="N80" t="s">
        <v>651</v>
      </c>
      <c r="O80" s="1">
        <f t="shared" ca="1" si="2"/>
        <v>0.66019777006514269</v>
      </c>
      <c r="P80" s="1">
        <f t="shared" ca="1" si="2"/>
        <v>0.1982376743339973</v>
      </c>
    </row>
    <row r="81" spans="5:16">
      <c r="E81">
        <v>80</v>
      </c>
      <c r="F81" t="s">
        <v>155</v>
      </c>
      <c r="G81" s="4" t="s">
        <v>260</v>
      </c>
      <c r="H81" s="4" t="s">
        <v>365</v>
      </c>
      <c r="I81" s="4" t="s">
        <v>451</v>
      </c>
      <c r="J81" s="1">
        <f t="shared" ca="1" si="2"/>
        <v>1.9549273038140136E-2</v>
      </c>
      <c r="K81" t="s">
        <v>156</v>
      </c>
      <c r="L81" t="s">
        <v>560</v>
      </c>
      <c r="M81" t="s">
        <v>560</v>
      </c>
      <c r="N81" t="s">
        <v>652</v>
      </c>
      <c r="O81" s="1">
        <f t="shared" ca="1" si="2"/>
        <v>0.27021330676734778</v>
      </c>
      <c r="P81" s="1">
        <f t="shared" ca="1" si="2"/>
        <v>0.1505936221100026</v>
      </c>
    </row>
    <row r="82" spans="5:16">
      <c r="E82">
        <v>81</v>
      </c>
      <c r="F82" t="s">
        <v>157</v>
      </c>
      <c r="G82" s="4" t="s">
        <v>261</v>
      </c>
      <c r="H82" s="4" t="s">
        <v>366</v>
      </c>
      <c r="I82" s="4" t="s">
        <v>452</v>
      </c>
      <c r="J82" s="1">
        <f t="shared" ca="1" si="2"/>
        <v>5.7946572286528442E-2</v>
      </c>
      <c r="K82" t="s">
        <v>158</v>
      </c>
      <c r="L82" t="s">
        <v>561</v>
      </c>
      <c r="M82" t="s">
        <v>561</v>
      </c>
      <c r="N82" t="s">
        <v>653</v>
      </c>
      <c r="O82" s="1">
        <f t="shared" ca="1" si="2"/>
        <v>0.99692909284517395</v>
      </c>
      <c r="P82" s="1">
        <f t="shared" ca="1" si="2"/>
        <v>0.92649880731442913</v>
      </c>
    </row>
    <row r="83" spans="5:16">
      <c r="E83">
        <v>82</v>
      </c>
      <c r="F83" t="s">
        <v>4</v>
      </c>
      <c r="G83" s="4" t="s">
        <v>208</v>
      </c>
      <c r="H83" s="4" t="s">
        <v>295</v>
      </c>
      <c r="I83" s="4" t="s">
        <v>381</v>
      </c>
      <c r="J83" s="1">
        <f t="shared" ca="1" si="2"/>
        <v>0.52357072441314845</v>
      </c>
      <c r="K83" t="s">
        <v>159</v>
      </c>
      <c r="L83" t="s">
        <v>547</v>
      </c>
      <c r="M83" t="s">
        <v>547</v>
      </c>
      <c r="N83" t="s">
        <v>654</v>
      </c>
      <c r="O83" s="1">
        <f t="shared" ca="1" si="2"/>
        <v>0.35505644157237271</v>
      </c>
      <c r="P83" s="1">
        <f t="shared" ca="1" si="2"/>
        <v>0.81761002333300703</v>
      </c>
    </row>
    <row r="84" spans="5:16">
      <c r="E84">
        <v>83</v>
      </c>
      <c r="F84" t="s">
        <v>160</v>
      </c>
      <c r="G84" s="4" t="s">
        <v>262</v>
      </c>
      <c r="H84" s="4" t="s">
        <v>367</v>
      </c>
      <c r="I84" s="4" t="s">
        <v>453</v>
      </c>
      <c r="J84" s="1">
        <f t="shared" ca="1" si="2"/>
        <v>0.66990251825862979</v>
      </c>
      <c r="K84" t="s">
        <v>161</v>
      </c>
      <c r="L84" t="s">
        <v>181</v>
      </c>
      <c r="M84" t="s">
        <v>181</v>
      </c>
      <c r="N84" t="s">
        <v>161</v>
      </c>
      <c r="O84" s="1">
        <f t="shared" ca="1" si="2"/>
        <v>0.5082551054712825</v>
      </c>
      <c r="P84" s="1">
        <f t="shared" ca="1" si="2"/>
        <v>0.44622935077650272</v>
      </c>
    </row>
    <row r="85" spans="5:16">
      <c r="E85">
        <v>84</v>
      </c>
      <c r="F85" t="s">
        <v>2</v>
      </c>
      <c r="G85" s="4" t="s">
        <v>207</v>
      </c>
      <c r="H85" s="4" t="s">
        <v>294</v>
      </c>
      <c r="I85" s="4" t="s">
        <v>380</v>
      </c>
      <c r="J85" s="1">
        <f t="shared" ca="1" si="2"/>
        <v>7.8520054604640066E-2</v>
      </c>
      <c r="K85" t="s">
        <v>549</v>
      </c>
      <c r="L85" t="s">
        <v>548</v>
      </c>
      <c r="M85" t="s">
        <v>162</v>
      </c>
      <c r="N85" t="s">
        <v>549</v>
      </c>
      <c r="O85" s="1">
        <f t="shared" ca="1" si="2"/>
        <v>0.25489392990595539</v>
      </c>
      <c r="P85" s="1">
        <f t="shared" ca="1" si="2"/>
        <v>0.8656555075178427</v>
      </c>
    </row>
    <row r="86" spans="5:16">
      <c r="E86">
        <v>85</v>
      </c>
      <c r="F86" t="s">
        <v>163</v>
      </c>
      <c r="G86" s="4" t="s">
        <v>263</v>
      </c>
      <c r="H86" s="4" t="s">
        <v>368</v>
      </c>
      <c r="I86" s="4" t="s">
        <v>454</v>
      </c>
      <c r="J86" s="1">
        <f t="shared" ca="1" si="2"/>
        <v>0.92052538659708638</v>
      </c>
      <c r="K86" t="s">
        <v>164</v>
      </c>
      <c r="L86" t="s">
        <v>546</v>
      </c>
      <c r="M86" t="s">
        <v>546</v>
      </c>
      <c r="N86" t="s">
        <v>655</v>
      </c>
      <c r="O86" s="1">
        <f t="shared" ca="1" si="2"/>
        <v>0.81985860561089896</v>
      </c>
      <c r="P86" s="1">
        <f t="shared" ca="1" si="2"/>
        <v>0.41948061436905792</v>
      </c>
    </row>
    <row r="87" spans="5:16">
      <c r="E87">
        <v>86</v>
      </c>
      <c r="F87" t="s">
        <v>165</v>
      </c>
      <c r="G87" s="4" t="s">
        <v>264</v>
      </c>
      <c r="H87" s="4" t="s">
        <v>369</v>
      </c>
      <c r="I87" s="4" t="s">
        <v>455</v>
      </c>
      <c r="J87" s="1">
        <f t="shared" ca="1" si="2"/>
        <v>0.93460176366446035</v>
      </c>
      <c r="K87" t="s">
        <v>166</v>
      </c>
      <c r="L87" t="s">
        <v>545</v>
      </c>
      <c r="M87" t="s">
        <v>545</v>
      </c>
      <c r="N87" t="s">
        <v>656</v>
      </c>
      <c r="O87" s="1">
        <f t="shared" ca="1" si="2"/>
        <v>0.99447743967524049</v>
      </c>
      <c r="P87" s="1">
        <f t="shared" ca="1" si="2"/>
        <v>0.98361998377572357</v>
      </c>
    </row>
    <row r="88" spans="5:16">
      <c r="E88">
        <v>87</v>
      </c>
      <c r="F88" t="s">
        <v>167</v>
      </c>
      <c r="G88" s="4" t="s">
        <v>265</v>
      </c>
      <c r="H88" s="4" t="s">
        <v>370</v>
      </c>
      <c r="I88" s="4" t="s">
        <v>456</v>
      </c>
      <c r="J88" s="1">
        <f t="shared" ca="1" si="2"/>
        <v>0.12460788166482883</v>
      </c>
      <c r="K88" t="s">
        <v>57</v>
      </c>
      <c r="L88" t="s">
        <v>492</v>
      </c>
      <c r="M88" t="s">
        <v>492</v>
      </c>
      <c r="N88" t="s">
        <v>599</v>
      </c>
      <c r="O88" s="1">
        <f t="shared" ca="1" si="2"/>
        <v>0.42217198161411962</v>
      </c>
      <c r="P88" s="1">
        <f t="shared" ca="1" si="2"/>
        <v>0.34261268184185334</v>
      </c>
    </row>
    <row r="89" spans="5:16">
      <c r="E89">
        <v>88</v>
      </c>
      <c r="F89" t="s">
        <v>168</v>
      </c>
      <c r="G89" s="4" t="s">
        <v>266</v>
      </c>
      <c r="H89" s="4" t="s">
        <v>371</v>
      </c>
      <c r="I89" s="4" t="s">
        <v>457</v>
      </c>
      <c r="J89" s="1">
        <f t="shared" ca="1" si="2"/>
        <v>0.49967157172631094</v>
      </c>
      <c r="K89" t="s">
        <v>169</v>
      </c>
      <c r="L89" t="s">
        <v>544</v>
      </c>
      <c r="M89" t="s">
        <v>563</v>
      </c>
      <c r="N89" t="s">
        <v>562</v>
      </c>
      <c r="O89" s="1">
        <f t="shared" ca="1" si="2"/>
        <v>0.69075852209987798</v>
      </c>
      <c r="P89" s="1">
        <f t="shared" ca="1" si="2"/>
        <v>0.12145194151991179</v>
      </c>
    </row>
    <row r="90" spans="5:16">
      <c r="E90">
        <v>89</v>
      </c>
      <c r="F90" s="7" t="s">
        <v>193</v>
      </c>
      <c r="G90" s="7" t="s">
        <v>564</v>
      </c>
      <c r="H90" s="8" t="s">
        <v>566</v>
      </c>
      <c r="I90" s="8" t="s">
        <v>566</v>
      </c>
      <c r="J90" s="1">
        <f t="shared" ca="1" si="2"/>
        <v>0.90850193513503985</v>
      </c>
      <c r="K90" t="s">
        <v>170</v>
      </c>
      <c r="L90" t="s">
        <v>543</v>
      </c>
      <c r="M90" t="s">
        <v>543</v>
      </c>
      <c r="N90" t="s">
        <v>657</v>
      </c>
      <c r="O90" s="1">
        <f t="shared" ca="1" si="2"/>
        <v>0.77204057381693603</v>
      </c>
      <c r="P90" s="1">
        <f t="shared" ca="1" si="2"/>
        <v>0.54179635106144275</v>
      </c>
    </row>
    <row r="91" spans="5:16">
      <c r="E91">
        <v>90</v>
      </c>
      <c r="F91" t="s">
        <v>171</v>
      </c>
      <c r="G91" s="4" t="s">
        <v>267</v>
      </c>
      <c r="H91" s="4" t="s">
        <v>372</v>
      </c>
      <c r="I91" s="4" t="s">
        <v>458</v>
      </c>
      <c r="J91" s="1">
        <f t="shared" ca="1" si="2"/>
        <v>4.664710750050749E-2</v>
      </c>
      <c r="K91" t="s">
        <v>172</v>
      </c>
      <c r="L91" t="s">
        <v>542</v>
      </c>
      <c r="M91" t="s">
        <v>542</v>
      </c>
      <c r="N91" t="s">
        <v>658</v>
      </c>
      <c r="O91" s="1">
        <f t="shared" ca="1" si="2"/>
        <v>0.36388532581231203</v>
      </c>
      <c r="P91" s="1">
        <f t="shared" ca="1" si="2"/>
        <v>0.57752079302452852</v>
      </c>
    </row>
    <row r="92" spans="5:16">
      <c r="E92">
        <v>91</v>
      </c>
      <c r="F92" t="s">
        <v>130</v>
      </c>
      <c r="G92" s="4" t="s">
        <v>250</v>
      </c>
      <c r="H92" s="4" t="s">
        <v>354</v>
      </c>
      <c r="I92" s="4" t="s">
        <v>440</v>
      </c>
      <c r="J92" s="1">
        <f t="shared" ca="1" si="2"/>
        <v>0.60962150845323437</v>
      </c>
      <c r="K92" t="s">
        <v>173</v>
      </c>
      <c r="L92" t="s">
        <v>541</v>
      </c>
      <c r="M92" t="s">
        <v>541</v>
      </c>
      <c r="N92" t="s">
        <v>659</v>
      </c>
      <c r="O92" s="1">
        <f t="shared" ca="1" si="2"/>
        <v>0.3507834067219342</v>
      </c>
      <c r="P92" s="1">
        <f t="shared" ca="1" si="2"/>
        <v>0.84412592802858066</v>
      </c>
    </row>
    <row r="93" spans="5:16">
      <c r="E93">
        <v>92</v>
      </c>
      <c r="F93" t="s">
        <v>174</v>
      </c>
      <c r="G93" s="4" t="s">
        <v>268</v>
      </c>
      <c r="H93" s="4" t="s">
        <v>373</v>
      </c>
      <c r="I93" s="4" t="s">
        <v>459</v>
      </c>
      <c r="J93" s="1">
        <f t="shared" ca="1" si="2"/>
        <v>0.96526834502344983</v>
      </c>
      <c r="K93" t="s">
        <v>175</v>
      </c>
      <c r="L93" t="s">
        <v>540</v>
      </c>
      <c r="M93" t="s">
        <v>540</v>
      </c>
      <c r="N93" t="s">
        <v>660</v>
      </c>
      <c r="O93" s="1">
        <f t="shared" ca="1" si="2"/>
        <v>0.71158902777662369</v>
      </c>
      <c r="P93" s="1">
        <f t="shared" ca="1" si="2"/>
        <v>0.59536305708147608</v>
      </c>
    </row>
    <row r="94" spans="5:16">
      <c r="E94">
        <v>93</v>
      </c>
      <c r="F94" t="s">
        <v>176</v>
      </c>
      <c r="G94" s="4" t="s">
        <v>269</v>
      </c>
      <c r="H94" s="4" t="s">
        <v>374</v>
      </c>
      <c r="I94" s="4" t="s">
        <v>460</v>
      </c>
      <c r="J94" s="1">
        <f t="shared" ca="1" si="2"/>
        <v>0.68292870051852028</v>
      </c>
      <c r="K94" t="s">
        <v>177</v>
      </c>
      <c r="L94" t="s">
        <v>539</v>
      </c>
      <c r="M94" t="s">
        <v>539</v>
      </c>
      <c r="N94" t="s">
        <v>661</v>
      </c>
      <c r="O94" s="1">
        <f t="shared" ca="1" si="2"/>
        <v>0.5002935069854777</v>
      </c>
      <c r="P94" s="1">
        <f t="shared" ca="1" si="2"/>
        <v>0.64870724519530687</v>
      </c>
    </row>
    <row r="95" spans="5:16">
      <c r="E95">
        <v>94</v>
      </c>
      <c r="F95" t="s">
        <v>178</v>
      </c>
      <c r="G95" s="4" t="s">
        <v>282</v>
      </c>
      <c r="H95" s="4" t="s">
        <v>375</v>
      </c>
      <c r="I95" s="4" t="s">
        <v>461</v>
      </c>
      <c r="J95" s="1">
        <f t="shared" ca="1" si="2"/>
        <v>0.98598915280483501</v>
      </c>
      <c r="K95" t="s">
        <v>179</v>
      </c>
      <c r="L95" t="s">
        <v>538</v>
      </c>
      <c r="M95" t="s">
        <v>538</v>
      </c>
      <c r="N95" t="s">
        <v>662</v>
      </c>
      <c r="O95" s="1">
        <f t="shared" ca="1" si="2"/>
        <v>0.31544219101162896</v>
      </c>
      <c r="P95" s="1">
        <f t="shared" ca="1" si="2"/>
        <v>3.3300028653576952E-2</v>
      </c>
    </row>
    <row r="96" spans="5:16">
      <c r="E96">
        <v>95</v>
      </c>
      <c r="F96" t="s">
        <v>180</v>
      </c>
      <c r="G96" s="4" t="s">
        <v>270</v>
      </c>
      <c r="H96" s="4" t="s">
        <v>376</v>
      </c>
      <c r="I96" s="4" t="s">
        <v>462</v>
      </c>
      <c r="J96" s="1">
        <f t="shared" ca="1" si="2"/>
        <v>0.13909301202025892</v>
      </c>
      <c r="K96" t="s">
        <v>181</v>
      </c>
      <c r="L96" t="s">
        <v>537</v>
      </c>
      <c r="M96" t="s">
        <v>537</v>
      </c>
      <c r="N96" t="s">
        <v>161</v>
      </c>
      <c r="O96" s="1">
        <f t="shared" ca="1" si="2"/>
        <v>0.37905299878786014</v>
      </c>
      <c r="P96" s="1">
        <f t="shared" ca="1" si="2"/>
        <v>0.84846985211468917</v>
      </c>
    </row>
    <row r="97" spans="5:16">
      <c r="E97">
        <v>96</v>
      </c>
      <c r="F97" s="8" t="s">
        <v>191</v>
      </c>
      <c r="G97" s="8" t="s">
        <v>191</v>
      </c>
      <c r="H97" s="8" t="s">
        <v>567</v>
      </c>
      <c r="I97" s="8" t="s">
        <v>567</v>
      </c>
      <c r="J97" s="1">
        <f t="shared" ca="1" si="2"/>
        <v>0.77488627478673777</v>
      </c>
      <c r="K97" t="s">
        <v>182</v>
      </c>
      <c r="L97" t="s">
        <v>536</v>
      </c>
      <c r="M97" t="s">
        <v>536</v>
      </c>
      <c r="N97" t="s">
        <v>663</v>
      </c>
      <c r="O97" s="1">
        <f t="shared" ca="1" si="2"/>
        <v>0.48982674645168967</v>
      </c>
      <c r="P97" s="1">
        <f t="shared" ca="1" si="2"/>
        <v>0.20696042904376988</v>
      </c>
    </row>
    <row r="98" spans="5:16">
      <c r="E98">
        <v>97</v>
      </c>
      <c r="F98" t="s">
        <v>183</v>
      </c>
      <c r="G98" t="s">
        <v>183</v>
      </c>
      <c r="H98" t="s">
        <v>183</v>
      </c>
      <c r="I98" t="s">
        <v>183</v>
      </c>
      <c r="J98" s="1">
        <f t="shared" ca="1" si="2"/>
        <v>1.3022104718327654E-3</v>
      </c>
      <c r="K98" t="s">
        <v>184</v>
      </c>
      <c r="L98" t="s">
        <v>535</v>
      </c>
      <c r="M98" t="s">
        <v>535</v>
      </c>
      <c r="N98" t="s">
        <v>664</v>
      </c>
      <c r="O98" s="1">
        <f t="shared" ca="1" si="2"/>
        <v>0.22306826815502401</v>
      </c>
      <c r="P98" s="1">
        <f t="shared" ca="1" si="2"/>
        <v>0.71505210710176348</v>
      </c>
    </row>
    <row r="99" spans="5:16">
      <c r="E99">
        <v>98</v>
      </c>
      <c r="F99" t="s">
        <v>185</v>
      </c>
      <c r="G99" s="4" t="s">
        <v>271</v>
      </c>
      <c r="H99" s="4" t="s">
        <v>377</v>
      </c>
      <c r="I99" s="4" t="s">
        <v>463</v>
      </c>
      <c r="J99" s="1">
        <f t="shared" ca="1" si="2"/>
        <v>0.25374034676819068</v>
      </c>
      <c r="K99" t="s">
        <v>186</v>
      </c>
      <c r="L99" t="s">
        <v>534</v>
      </c>
      <c r="M99" t="s">
        <v>534</v>
      </c>
      <c r="N99" t="s">
        <v>665</v>
      </c>
      <c r="O99" s="1">
        <f t="shared" ca="1" si="2"/>
        <v>0.10795288141620585</v>
      </c>
      <c r="P99" s="1">
        <f t="shared" ca="1" si="2"/>
        <v>0.32298977203926604</v>
      </c>
    </row>
    <row r="100" spans="5:16">
      <c r="E100">
        <v>99</v>
      </c>
      <c r="F100" t="s">
        <v>187</v>
      </c>
      <c r="G100" t="s">
        <v>187</v>
      </c>
      <c r="H100" t="s">
        <v>187</v>
      </c>
      <c r="I100" t="s">
        <v>187</v>
      </c>
      <c r="J100" s="1">
        <f t="shared" ca="1" si="2"/>
        <v>5.4337356172981854E-2</v>
      </c>
      <c r="K100" t="s">
        <v>188</v>
      </c>
      <c r="L100" t="s">
        <v>533</v>
      </c>
      <c r="M100" t="s">
        <v>533</v>
      </c>
      <c r="N100" t="s">
        <v>666</v>
      </c>
      <c r="O100" s="1">
        <f t="shared" ca="1" si="2"/>
        <v>0.53206059882308843</v>
      </c>
      <c r="P100" s="1">
        <f t="shared" ca="1" si="2"/>
        <v>0.69484914845840673</v>
      </c>
    </row>
    <row r="101" spans="5:16">
      <c r="E101">
        <v>100</v>
      </c>
      <c r="F101" t="s">
        <v>189</v>
      </c>
      <c r="G101" s="4" t="s">
        <v>283</v>
      </c>
      <c r="H101" s="4" t="s">
        <v>378</v>
      </c>
      <c r="I101" s="4" t="s">
        <v>464</v>
      </c>
      <c r="J101" s="1">
        <f t="shared" ca="1" si="2"/>
        <v>0.93019419441885187</v>
      </c>
      <c r="K101" t="s">
        <v>190</v>
      </c>
      <c r="L101" t="s">
        <v>532</v>
      </c>
      <c r="M101" t="s">
        <v>532</v>
      </c>
      <c r="N101" t="s">
        <v>667</v>
      </c>
      <c r="O101" s="1">
        <f t="shared" ca="1" si="2"/>
        <v>0.16148257890626283</v>
      </c>
      <c r="P101" s="1">
        <f t="shared" ca="1" si="2"/>
        <v>0.67009650930554199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BI34"/>
  <sheetViews>
    <sheetView zoomScaleNormal="100" workbookViewId="0">
      <pane xSplit="5" ySplit="1" topLeftCell="AQ2" activePane="bottomRight" state="frozen"/>
      <selection pane="topRight" activeCell="F1" sqref="F1"/>
      <selection pane="bottomLeft" activeCell="A2" sqref="A2"/>
      <selection pane="bottomRight" activeCell="A33" sqref="A33"/>
    </sheetView>
  </sheetViews>
  <sheetFormatPr defaultColWidth="29.85546875" defaultRowHeight="15"/>
  <cols>
    <col min="1" max="1" width="20.140625" style="3" bestFit="1" customWidth="1"/>
    <col min="2" max="2" width="3.5703125" style="3" bestFit="1" customWidth="1"/>
    <col min="3" max="3" width="12.28515625" style="3" bestFit="1" customWidth="1"/>
    <col min="4" max="4" width="3.5703125" style="3" bestFit="1" customWidth="1"/>
    <col min="5" max="5" width="8.28515625" style="3" bestFit="1" customWidth="1"/>
    <col min="6" max="6" width="10.140625" style="3" bestFit="1" customWidth="1"/>
    <col min="7" max="7" width="3.5703125" style="3" bestFit="1" customWidth="1"/>
    <col min="8" max="8" width="9.5703125" style="3" bestFit="1" customWidth="1"/>
    <col min="9" max="9" width="3.5703125" style="3" bestFit="1" customWidth="1"/>
    <col min="10" max="10" width="14.7109375" style="3" bestFit="1" customWidth="1"/>
    <col min="11" max="11" width="3.5703125" style="3" bestFit="1" customWidth="1"/>
    <col min="12" max="12" width="12.42578125" style="3" bestFit="1" customWidth="1"/>
    <col min="13" max="13" width="3.5703125" style="3" bestFit="1" customWidth="1"/>
    <col min="14" max="14" width="10.140625" style="3" bestFit="1" customWidth="1"/>
    <col min="15" max="15" width="3.5703125" style="3" bestFit="1" customWidth="1"/>
    <col min="16" max="16" width="14.7109375" style="3" bestFit="1" customWidth="1"/>
    <col min="17" max="17" width="3.5703125" style="3" bestFit="1" customWidth="1"/>
    <col min="18" max="18" width="11.140625" style="3" bestFit="1" customWidth="1"/>
    <col min="19" max="19" width="3.5703125" style="3" bestFit="1" customWidth="1"/>
    <col min="20" max="20" width="11.140625" style="3" bestFit="1" customWidth="1"/>
    <col min="21" max="21" width="3.5703125" style="3" bestFit="1" customWidth="1"/>
    <col min="22" max="22" width="14.7109375" style="3" bestFit="1" customWidth="1"/>
    <col min="23" max="23" width="3.5703125" style="3" bestFit="1" customWidth="1"/>
    <col min="24" max="24" width="9.42578125" style="3" bestFit="1" customWidth="1"/>
    <col min="25" max="25" width="3.5703125" style="3" bestFit="1" customWidth="1"/>
    <col min="26" max="26" width="8.85546875" style="3" bestFit="1" customWidth="1"/>
    <col min="27" max="27" width="3.5703125" style="3" bestFit="1" customWidth="1"/>
    <col min="28" max="28" width="14.7109375" style="3" bestFit="1" customWidth="1"/>
    <col min="29" max="29" width="3.5703125" style="3" bestFit="1" customWidth="1"/>
    <col min="30" max="30" width="12.85546875" style="3" bestFit="1" customWidth="1"/>
    <col min="31" max="31" width="3.5703125" style="3" bestFit="1" customWidth="1"/>
    <col min="32" max="32" width="12.28515625" style="3" bestFit="1" customWidth="1"/>
    <col min="33" max="33" width="3.5703125" style="3" bestFit="1" customWidth="1"/>
    <col min="34" max="34" width="15" style="3" bestFit="1" customWidth="1"/>
    <col min="35" max="35" width="3.5703125" style="3" bestFit="1" customWidth="1"/>
    <col min="36" max="36" width="11.85546875" style="3" bestFit="1" customWidth="1"/>
    <col min="37" max="37" width="3.5703125" style="3" bestFit="1" customWidth="1"/>
    <col min="38" max="38" width="11.28515625" style="3" bestFit="1" customWidth="1"/>
    <col min="39" max="39" width="3.5703125" style="3" bestFit="1" customWidth="1"/>
    <col min="40" max="40" width="16.7109375" style="3" bestFit="1" customWidth="1"/>
    <col min="41" max="41" width="3.5703125" style="3" bestFit="1" customWidth="1"/>
    <col min="42" max="42" width="11.28515625" style="3" bestFit="1" customWidth="1"/>
    <col min="43" max="43" width="3.5703125" style="3" bestFit="1" customWidth="1"/>
    <col min="44" max="44" width="10.42578125" style="3" bestFit="1" customWidth="1"/>
    <col min="45" max="45" width="3.5703125" style="3" bestFit="1" customWidth="1"/>
    <col min="46" max="46" width="20.85546875" style="3" bestFit="1" customWidth="1"/>
    <col min="47" max="47" width="20.85546875" style="3" customWidth="1"/>
    <col min="48" max="48" width="3.5703125" style="3" bestFit="1" customWidth="1"/>
    <col min="49" max="49" width="13.5703125" style="3" bestFit="1" customWidth="1"/>
    <col min="50" max="50" width="3.5703125" style="3" bestFit="1" customWidth="1"/>
    <col min="51" max="51" width="16.5703125" style="3" bestFit="1" customWidth="1"/>
    <col min="52" max="52" width="3.5703125" style="3" bestFit="1" customWidth="1"/>
    <col min="53" max="53" width="13.5703125" style="3" bestFit="1" customWidth="1"/>
    <col min="54" max="54" width="3.5703125" style="3" bestFit="1" customWidth="1"/>
    <col min="55" max="55" width="16.7109375" style="3" bestFit="1" customWidth="1"/>
    <col min="56" max="56" width="3.5703125" style="3" bestFit="1" customWidth="1"/>
    <col min="57" max="57" width="21.42578125" style="3" bestFit="1" customWidth="1"/>
    <col min="58" max="58" width="21.42578125" style="3" customWidth="1"/>
    <col min="59" max="59" width="3.5703125" style="3" bestFit="1" customWidth="1"/>
    <col min="60" max="60" width="14.7109375" style="3" bestFit="1" customWidth="1"/>
    <col min="61" max="61" width="3.5703125" style="3" bestFit="1" customWidth="1"/>
    <col min="62" max="62" width="29.85546875" style="3"/>
    <col min="63" max="63" width="3" style="3" bestFit="1" customWidth="1"/>
    <col min="64" max="64" width="29.85546875" style="3"/>
    <col min="65" max="65" width="3" style="3" bestFit="1" customWidth="1"/>
    <col min="66" max="66" width="29.85546875" style="3"/>
    <col min="67" max="67" width="3" style="3" bestFit="1" customWidth="1"/>
    <col min="68" max="68" width="29.85546875" style="3"/>
    <col min="69" max="69" width="3" style="3" bestFit="1" customWidth="1"/>
    <col min="70" max="70" width="29.85546875" style="3"/>
    <col min="71" max="71" width="3" style="3" bestFit="1" customWidth="1"/>
    <col min="72" max="72" width="29.85546875" style="3"/>
    <col min="73" max="73" width="3" style="3" bestFit="1" customWidth="1"/>
    <col min="74" max="74" width="29.85546875" style="3"/>
    <col min="75" max="75" width="3" style="3" bestFit="1" customWidth="1"/>
    <col min="76" max="16384" width="29.85546875" style="3"/>
  </cols>
  <sheetData>
    <row r="1" spans="1:61" ht="34.5" customHeight="1" thickBot="1">
      <c r="A1" s="3" t="s">
        <v>1110</v>
      </c>
      <c r="C1" s="3" t="s">
        <v>1111</v>
      </c>
      <c r="E1" s="3" t="s">
        <v>671</v>
      </c>
      <c r="F1" s="134" t="s">
        <v>672</v>
      </c>
      <c r="G1" s="135"/>
      <c r="H1" s="136"/>
      <c r="I1" s="137"/>
      <c r="J1" s="137"/>
      <c r="K1" s="43"/>
      <c r="L1" s="129" t="s">
        <v>673</v>
      </c>
      <c r="M1" s="130"/>
      <c r="N1" s="131"/>
      <c r="O1" s="132"/>
      <c r="P1" s="133"/>
      <c r="Q1" s="38"/>
      <c r="R1" s="129" t="s">
        <v>674</v>
      </c>
      <c r="S1" s="130"/>
      <c r="T1" s="131"/>
      <c r="U1" s="132"/>
      <c r="V1" s="133"/>
      <c r="W1" s="38"/>
      <c r="X1" s="129" t="s">
        <v>675</v>
      </c>
      <c r="Y1" s="130"/>
      <c r="Z1" s="131"/>
      <c r="AA1" s="132"/>
      <c r="AB1" s="133"/>
      <c r="AC1" s="38"/>
      <c r="AD1" s="129" t="s">
        <v>676</v>
      </c>
      <c r="AE1" s="130"/>
      <c r="AF1" s="131"/>
      <c r="AG1" s="132"/>
      <c r="AH1" s="133"/>
      <c r="AI1" s="38"/>
      <c r="AJ1" s="129" t="s">
        <v>677</v>
      </c>
      <c r="AK1" s="130"/>
      <c r="AL1" s="131"/>
      <c r="AM1" s="132"/>
      <c r="AN1" s="133"/>
      <c r="AO1" s="38"/>
      <c r="AP1" s="129" t="s">
        <v>681</v>
      </c>
      <c r="AQ1" s="130"/>
      <c r="AR1" s="131"/>
      <c r="AS1" s="132"/>
      <c r="AT1" s="133"/>
      <c r="AU1" s="38"/>
      <c r="AV1" s="38"/>
      <c r="AW1" s="129" t="s">
        <v>1102</v>
      </c>
      <c r="AX1" s="130"/>
      <c r="AY1" s="131"/>
      <c r="AZ1" s="131"/>
      <c r="BA1" s="131"/>
      <c r="BB1" s="131"/>
      <c r="BC1" s="131"/>
      <c r="BD1" s="131"/>
      <c r="BE1" s="131"/>
      <c r="BF1" s="132"/>
      <c r="BG1" s="132"/>
      <c r="BH1" s="132"/>
      <c r="BI1" s="133"/>
    </row>
    <row r="2" spans="1:61" ht="30.75" thickBot="1">
      <c r="A2" s="3" t="s">
        <v>1114</v>
      </c>
      <c r="B2" s="14">
        <f ca="1">RAND()</f>
        <v>0.96820945556769722</v>
      </c>
      <c r="C2" s="3" t="s">
        <v>1112</v>
      </c>
      <c r="D2" s="14">
        <f ca="1">RAND()</f>
        <v>0.27664220513283144</v>
      </c>
      <c r="E2" s="3">
        <f t="shared" ref="E2:E3" ca="1" si="0">5*RANDBETWEEN(0,10)+16</f>
        <v>66</v>
      </c>
      <c r="F2" s="30" t="s">
        <v>678</v>
      </c>
      <c r="G2" s="50"/>
      <c r="H2" s="32" t="s">
        <v>679</v>
      </c>
      <c r="I2" s="32"/>
      <c r="J2" s="51" t="s">
        <v>680</v>
      </c>
      <c r="K2" s="35"/>
      <c r="L2" s="36" t="s">
        <v>678</v>
      </c>
      <c r="M2" s="36"/>
      <c r="N2" s="32" t="s">
        <v>679</v>
      </c>
      <c r="O2" s="37"/>
      <c r="P2" s="35" t="s">
        <v>680</v>
      </c>
      <c r="Q2" s="39"/>
      <c r="R2" s="30" t="s">
        <v>678</v>
      </c>
      <c r="S2" s="36"/>
      <c r="T2" s="32" t="s">
        <v>679</v>
      </c>
      <c r="U2" s="37"/>
      <c r="V2" s="35" t="s">
        <v>680</v>
      </c>
      <c r="W2" s="39"/>
      <c r="X2" s="30" t="s">
        <v>678</v>
      </c>
      <c r="Y2" s="36"/>
      <c r="Z2" s="32" t="s">
        <v>679</v>
      </c>
      <c r="AA2" s="37"/>
      <c r="AB2" s="35" t="s">
        <v>680</v>
      </c>
      <c r="AC2" s="39"/>
      <c r="AD2" s="30" t="s">
        <v>678</v>
      </c>
      <c r="AE2" s="36"/>
      <c r="AF2" s="32" t="s">
        <v>679</v>
      </c>
      <c r="AG2" s="37"/>
      <c r="AH2" s="35" t="s">
        <v>680</v>
      </c>
      <c r="AI2" s="39"/>
      <c r="AJ2" s="30" t="s">
        <v>678</v>
      </c>
      <c r="AK2" s="36"/>
      <c r="AL2" s="32" t="s">
        <v>679</v>
      </c>
      <c r="AM2" s="37"/>
      <c r="AN2" s="35" t="s">
        <v>680</v>
      </c>
      <c r="AO2" s="39"/>
      <c r="AP2" s="30" t="s">
        <v>678</v>
      </c>
      <c r="AQ2" s="36"/>
      <c r="AR2" s="32" t="s">
        <v>679</v>
      </c>
      <c r="AS2" s="37"/>
      <c r="AT2" s="126" t="s">
        <v>680</v>
      </c>
      <c r="AU2" s="127"/>
      <c r="AV2" s="56"/>
      <c r="AW2" s="30" t="s">
        <v>1106</v>
      </c>
      <c r="AX2" s="52"/>
      <c r="AY2" s="31" t="s">
        <v>1103</v>
      </c>
      <c r="AZ2" s="52"/>
      <c r="BA2" s="33" t="s">
        <v>1108</v>
      </c>
      <c r="BB2" s="53"/>
      <c r="BC2" s="34" t="s">
        <v>1104</v>
      </c>
      <c r="BD2" s="53"/>
      <c r="BE2" s="128" t="s">
        <v>1107</v>
      </c>
      <c r="BF2" s="127"/>
      <c r="BG2" s="56"/>
      <c r="BH2" s="57" t="s">
        <v>1105</v>
      </c>
      <c r="BI2" s="35"/>
    </row>
    <row r="3" spans="1:61">
      <c r="A3" s="3" t="s">
        <v>1115</v>
      </c>
      <c r="B3" s="14">
        <f t="shared" ref="B3:D10" ca="1" si="1">RAND()</f>
        <v>0.51981353022810328</v>
      </c>
      <c r="C3" s="3" t="s">
        <v>1113</v>
      </c>
      <c r="D3" s="14">
        <f t="shared" ca="1" si="1"/>
        <v>0.44207716647072787</v>
      </c>
      <c r="E3" s="3">
        <f t="shared" ca="1" si="0"/>
        <v>16</v>
      </c>
      <c r="F3" s="25" t="s">
        <v>682</v>
      </c>
      <c r="G3" s="48">
        <f ca="1">RAND()</f>
        <v>0.3067685803890321</v>
      </c>
      <c r="H3" s="26" t="s">
        <v>683</v>
      </c>
      <c r="I3" s="48">
        <f t="shared" ref="I3:I22" ca="1" si="2">RAND()</f>
        <v>0.71881611065425544</v>
      </c>
      <c r="J3" s="26" t="s">
        <v>684</v>
      </c>
      <c r="K3" s="49">
        <f t="shared" ref="K3:K22" ca="1" si="3">RAND()</f>
        <v>0.42925921954921087</v>
      </c>
      <c r="L3" s="40" t="s">
        <v>742</v>
      </c>
      <c r="M3" s="48">
        <f ca="1">RAND()</f>
        <v>0.96759611764680242</v>
      </c>
      <c r="N3" s="28" t="s">
        <v>743</v>
      </c>
      <c r="O3" s="48">
        <f ca="1">RAND()</f>
        <v>0.39259202215036249</v>
      </c>
      <c r="P3" s="29" t="s">
        <v>744</v>
      </c>
      <c r="Q3" s="49">
        <f t="shared" ref="Q3:Q22" ca="1" si="4">RAND()</f>
        <v>0.6306649305726959</v>
      </c>
      <c r="R3" s="27" t="s">
        <v>802</v>
      </c>
      <c r="S3" s="48">
        <f ca="1">RAND()</f>
        <v>0.13374486063540036</v>
      </c>
      <c r="T3" s="28" t="s">
        <v>803</v>
      </c>
      <c r="U3" s="48">
        <f ca="1">RAND()</f>
        <v>0.79816834506916146</v>
      </c>
      <c r="V3" s="29" t="s">
        <v>804</v>
      </c>
      <c r="W3" s="49">
        <f t="shared" ref="W3:W22" ca="1" si="5">RAND()</f>
        <v>0.86330297734958528</v>
      </c>
      <c r="X3" s="27" t="s">
        <v>862</v>
      </c>
      <c r="Y3" s="48">
        <f ca="1">RAND()</f>
        <v>0.69714206007791812</v>
      </c>
      <c r="Z3" s="28" t="s">
        <v>863</v>
      </c>
      <c r="AA3" s="48">
        <f ca="1">RAND()</f>
        <v>0.71851936019127227</v>
      </c>
      <c r="AB3" s="29" t="s">
        <v>864</v>
      </c>
      <c r="AC3" s="48">
        <f ca="1">RAND()</f>
        <v>0.75111216219860388</v>
      </c>
      <c r="AD3" s="27" t="s">
        <v>922</v>
      </c>
      <c r="AE3" s="48">
        <f ca="1">RAND()</f>
        <v>0.81674431130795377</v>
      </c>
      <c r="AF3" s="28" t="s">
        <v>923</v>
      </c>
      <c r="AG3" s="48">
        <f ca="1">RAND()</f>
        <v>0.85773778104135978</v>
      </c>
      <c r="AH3" s="29" t="s">
        <v>924</v>
      </c>
      <c r="AI3" s="48">
        <f ca="1">RAND()</f>
        <v>7.9874729444539661E-2</v>
      </c>
      <c r="AJ3" s="27" t="s">
        <v>982</v>
      </c>
      <c r="AK3" s="48">
        <f ca="1">RAND()</f>
        <v>0.10899589694447132</v>
      </c>
      <c r="AL3" s="28" t="s">
        <v>983</v>
      </c>
      <c r="AM3" s="48">
        <f ca="1">RAND()</f>
        <v>0.63779428896849577</v>
      </c>
      <c r="AN3" s="29" t="s">
        <v>984</v>
      </c>
      <c r="AO3" s="48">
        <f ca="1">RAND()</f>
        <v>0.4573814580247566</v>
      </c>
      <c r="AP3" s="27" t="s">
        <v>1042</v>
      </c>
      <c r="AQ3" s="48">
        <f ca="1">RAND()</f>
        <v>0.78250155515440944</v>
      </c>
      <c r="AR3" s="28" t="s">
        <v>1043</v>
      </c>
      <c r="AS3" s="48">
        <f ca="1">RAND()</f>
        <v>1.5136988925026351E-2</v>
      </c>
      <c r="AT3" s="29" t="s">
        <v>1044</v>
      </c>
      <c r="AU3" s="29" t="s">
        <v>1044</v>
      </c>
      <c r="AV3" s="48">
        <f ca="1">RAND()</f>
        <v>0.89434364382442366</v>
      </c>
      <c r="AW3" s="27" t="s">
        <v>1042</v>
      </c>
      <c r="AX3" s="48">
        <f ca="1">RAND()</f>
        <v>0.11421770814650878</v>
      </c>
      <c r="AY3" s="29" t="s">
        <v>802</v>
      </c>
      <c r="AZ3" s="48">
        <f ca="1">RAND()</f>
        <v>0.65127993103907178</v>
      </c>
      <c r="BA3" s="27" t="s">
        <v>1043</v>
      </c>
      <c r="BB3" s="48">
        <f ca="1">RAND()</f>
        <v>0.96782125527455087</v>
      </c>
      <c r="BC3" s="29" t="s">
        <v>803</v>
      </c>
      <c r="BD3" s="48">
        <f ca="1">RAND()</f>
        <v>0.99367481769234978</v>
      </c>
      <c r="BE3" s="27" t="s">
        <v>1044</v>
      </c>
      <c r="BF3" s="29" t="s">
        <v>1044</v>
      </c>
      <c r="BG3" s="48">
        <f ca="1">RAND()</f>
        <v>0.91022044719163109</v>
      </c>
      <c r="BH3" s="29" t="s">
        <v>804</v>
      </c>
      <c r="BI3" s="48">
        <f ca="1">RAND()</f>
        <v>0.90475569805013034</v>
      </c>
    </row>
    <row r="4" spans="1:61">
      <c r="A4" s="3" t="s">
        <v>1116</v>
      </c>
      <c r="B4" s="14">
        <f t="shared" ca="1" si="1"/>
        <v>0.8106250471250791</v>
      </c>
      <c r="D4" s="14"/>
      <c r="E4" s="3">
        <f ca="1">2*RANDBETWEEN(0,100)+19</f>
        <v>113</v>
      </c>
      <c r="F4" s="16" t="s">
        <v>685</v>
      </c>
      <c r="G4" s="44">
        <f t="shared" ref="G4:G22" ca="1" si="6">RAND()</f>
        <v>0.89931964762174066</v>
      </c>
      <c r="H4" s="15" t="s">
        <v>686</v>
      </c>
      <c r="I4" s="44">
        <f t="shared" ca="1" si="2"/>
        <v>0.90906126030662948</v>
      </c>
      <c r="J4" s="15" t="s">
        <v>687</v>
      </c>
      <c r="K4" s="45">
        <f t="shared" ca="1" si="3"/>
        <v>0.27454277954348605</v>
      </c>
      <c r="L4" s="41" t="s">
        <v>745</v>
      </c>
      <c r="M4" s="44">
        <f t="shared" ref="M4:M22" ca="1" si="7">RAND()</f>
        <v>0.37047596051435772</v>
      </c>
      <c r="N4" s="19" t="s">
        <v>746</v>
      </c>
      <c r="O4" s="44">
        <f t="shared" ref="O4:O22" ca="1" si="8">RAND()</f>
        <v>0.87092244977192323</v>
      </c>
      <c r="P4" s="20" t="s">
        <v>747</v>
      </c>
      <c r="Q4" s="45">
        <f t="shared" ca="1" si="4"/>
        <v>0.62404489588534107</v>
      </c>
      <c r="R4" s="23" t="s">
        <v>805</v>
      </c>
      <c r="S4" s="44">
        <f t="shared" ref="S4:S22" ca="1" si="9">RAND()</f>
        <v>0.91229092186807481</v>
      </c>
      <c r="T4" s="19" t="s">
        <v>806</v>
      </c>
      <c r="U4" s="44">
        <f t="shared" ref="U4:U22" ca="1" si="10">RAND()</f>
        <v>0.9492753379952461</v>
      </c>
      <c r="V4" s="20" t="s">
        <v>807</v>
      </c>
      <c r="W4" s="45">
        <f t="shared" ca="1" si="5"/>
        <v>0.5856810635746168</v>
      </c>
      <c r="X4" s="23" t="s">
        <v>865</v>
      </c>
      <c r="Y4" s="44">
        <f t="shared" ref="Y4:Y22" ca="1" si="11">RAND()</f>
        <v>0.82348694781713805</v>
      </c>
      <c r="Z4" s="19" t="s">
        <v>866</v>
      </c>
      <c r="AA4" s="44">
        <f t="shared" ref="AA4:AA22" ca="1" si="12">RAND()</f>
        <v>5.254078863148548E-2</v>
      </c>
      <c r="AB4" s="20" t="s">
        <v>867</v>
      </c>
      <c r="AC4" s="44">
        <f t="shared" ref="AC4:AC22" ca="1" si="13">RAND()</f>
        <v>0.3507958477365074</v>
      </c>
      <c r="AD4" s="23" t="s">
        <v>925</v>
      </c>
      <c r="AE4" s="44">
        <f t="shared" ref="AE4:AE22" ca="1" si="14">RAND()</f>
        <v>0.90043825752216944</v>
      </c>
      <c r="AF4" s="19" t="s">
        <v>926</v>
      </c>
      <c r="AG4" s="44">
        <f t="shared" ref="AG4:AG22" ca="1" si="15">RAND()</f>
        <v>0.21753039385238715</v>
      </c>
      <c r="AH4" s="20" t="s">
        <v>927</v>
      </c>
      <c r="AI4" s="44">
        <f t="shared" ref="AI4:AI22" ca="1" si="16">RAND()</f>
        <v>0.96829972148375187</v>
      </c>
      <c r="AJ4" s="23" t="s">
        <v>985</v>
      </c>
      <c r="AK4" s="44">
        <f t="shared" ref="AK4:AK22" ca="1" si="17">RAND()</f>
        <v>0.66926397215012523</v>
      </c>
      <c r="AL4" s="19" t="s">
        <v>986</v>
      </c>
      <c r="AM4" s="44">
        <f t="shared" ref="AM4:AM22" ca="1" si="18">RAND()</f>
        <v>9.828490396127143E-2</v>
      </c>
      <c r="AN4" s="20" t="s">
        <v>987</v>
      </c>
      <c r="AO4" s="44">
        <f t="shared" ref="AO4:AO22" ca="1" si="19">RAND()</f>
        <v>0.26212177093790467</v>
      </c>
      <c r="AP4" s="23" t="s">
        <v>1045</v>
      </c>
      <c r="AQ4" s="44">
        <f t="shared" ref="AQ4:AQ22" ca="1" si="20">RAND()</f>
        <v>8.6212626942852921E-2</v>
      </c>
      <c r="AR4" s="19" t="s">
        <v>1046</v>
      </c>
      <c r="AS4" s="44">
        <f t="shared" ref="AS4:AS22" ca="1" si="21">RAND()</f>
        <v>0.34574065897582162</v>
      </c>
      <c r="AT4" s="20" t="s">
        <v>1047</v>
      </c>
      <c r="AU4" s="20" t="s">
        <v>1047</v>
      </c>
      <c r="AV4" s="44">
        <f t="shared" ref="AV4:AV22" ca="1" si="22">RAND()</f>
        <v>1.0723820896779479E-2</v>
      </c>
      <c r="AW4" s="23" t="s">
        <v>1045</v>
      </c>
      <c r="AX4" s="44">
        <f t="shared" ref="AX4:AX22" ca="1" si="23">RAND()</f>
        <v>8.1365029571891956E-2</v>
      </c>
      <c r="AY4" s="20" t="s">
        <v>805</v>
      </c>
      <c r="AZ4" s="44">
        <f t="shared" ref="AZ4:AZ22" ca="1" si="24">RAND()</f>
        <v>0.74157301831592237</v>
      </c>
      <c r="BA4" s="23" t="s">
        <v>1046</v>
      </c>
      <c r="BB4" s="44">
        <f t="shared" ref="BB4:BB22" ca="1" si="25">RAND()</f>
        <v>0.93502869501173214</v>
      </c>
      <c r="BC4" s="20" t="s">
        <v>806</v>
      </c>
      <c r="BD4" s="44">
        <f t="shared" ref="BD4:BD22" ca="1" si="26">RAND()</f>
        <v>0.14448592565999441</v>
      </c>
      <c r="BE4" s="23" t="s">
        <v>1047</v>
      </c>
      <c r="BF4" s="20" t="s">
        <v>1047</v>
      </c>
      <c r="BG4" s="44">
        <f t="shared" ref="BG4:BG22" ca="1" si="27">RAND()</f>
        <v>0.96732051414225007</v>
      </c>
      <c r="BH4" s="20" t="s">
        <v>807</v>
      </c>
      <c r="BI4" s="44">
        <f t="shared" ref="BI4:BI22" ca="1" si="28">RAND()</f>
        <v>0.81395526168280385</v>
      </c>
    </row>
    <row r="5" spans="1:61">
      <c r="A5" s="3" t="s">
        <v>1117</v>
      </c>
      <c r="B5" s="14">
        <f t="shared" ca="1" si="1"/>
        <v>0.73900603719030244</v>
      </c>
      <c r="D5" s="14"/>
      <c r="E5" s="3">
        <f ca="1">2*RANDBETWEEN(0,100)+19</f>
        <v>33</v>
      </c>
      <c r="F5" s="16" t="s">
        <v>688</v>
      </c>
      <c r="G5" s="44">
        <f t="shared" ca="1" si="6"/>
        <v>0.68820327955455207</v>
      </c>
      <c r="H5" s="15" t="s">
        <v>689</v>
      </c>
      <c r="I5" s="44">
        <f t="shared" ca="1" si="2"/>
        <v>0.45839807927481346</v>
      </c>
      <c r="J5" s="15" t="s">
        <v>690</v>
      </c>
      <c r="K5" s="45">
        <f t="shared" ca="1" si="3"/>
        <v>3.6760685102477098E-3</v>
      </c>
      <c r="L5" s="41" t="s">
        <v>748</v>
      </c>
      <c r="M5" s="44">
        <f t="shared" ca="1" si="7"/>
        <v>6.2227600739429789E-2</v>
      </c>
      <c r="N5" s="19" t="s">
        <v>749</v>
      </c>
      <c r="O5" s="44">
        <f t="shared" ca="1" si="8"/>
        <v>0.64361874305833044</v>
      </c>
      <c r="P5" s="20" t="s">
        <v>750</v>
      </c>
      <c r="Q5" s="45">
        <f t="shared" ca="1" si="4"/>
        <v>0.87625583654766981</v>
      </c>
      <c r="R5" s="23" t="s">
        <v>808</v>
      </c>
      <c r="S5" s="44">
        <f t="shared" ca="1" si="9"/>
        <v>0.29769503669369302</v>
      </c>
      <c r="T5" s="19" t="s">
        <v>809</v>
      </c>
      <c r="U5" s="44">
        <f t="shared" ca="1" si="10"/>
        <v>0.1765624540366062</v>
      </c>
      <c r="V5" s="20" t="s">
        <v>810</v>
      </c>
      <c r="W5" s="45">
        <f t="shared" ca="1" si="5"/>
        <v>0.71930923446184503</v>
      </c>
      <c r="X5" s="23" t="s">
        <v>868</v>
      </c>
      <c r="Y5" s="44">
        <f t="shared" ca="1" si="11"/>
        <v>0.12028055860316034</v>
      </c>
      <c r="Z5" s="19" t="s">
        <v>869</v>
      </c>
      <c r="AA5" s="44">
        <f t="shared" ca="1" si="12"/>
        <v>0.18528700114310137</v>
      </c>
      <c r="AB5" s="20" t="s">
        <v>870</v>
      </c>
      <c r="AC5" s="44">
        <f t="shared" ca="1" si="13"/>
        <v>3.0232887435024391E-3</v>
      </c>
      <c r="AD5" s="23" t="s">
        <v>928</v>
      </c>
      <c r="AE5" s="44">
        <f t="shared" ca="1" si="14"/>
        <v>0.49557166995857216</v>
      </c>
      <c r="AF5" s="19" t="s">
        <v>929</v>
      </c>
      <c r="AG5" s="44">
        <f t="shared" ca="1" si="15"/>
        <v>7.8290201361231659E-2</v>
      </c>
      <c r="AH5" s="20" t="s">
        <v>930</v>
      </c>
      <c r="AI5" s="44">
        <f t="shared" ca="1" si="16"/>
        <v>0.9161367939862386</v>
      </c>
      <c r="AJ5" s="23" t="s">
        <v>988</v>
      </c>
      <c r="AK5" s="44">
        <f t="shared" ca="1" si="17"/>
        <v>0.17992426698645136</v>
      </c>
      <c r="AL5" s="19" t="s">
        <v>989</v>
      </c>
      <c r="AM5" s="44">
        <f t="shared" ca="1" si="18"/>
        <v>0.68394163023608145</v>
      </c>
      <c r="AN5" s="20" t="s">
        <v>990</v>
      </c>
      <c r="AO5" s="44">
        <f t="shared" ca="1" si="19"/>
        <v>0.53907480622816561</v>
      </c>
      <c r="AP5" s="23" t="s">
        <v>1048</v>
      </c>
      <c r="AQ5" s="44">
        <f t="shared" ca="1" si="20"/>
        <v>3.7427355655320405E-2</v>
      </c>
      <c r="AR5" s="19" t="s">
        <v>1049</v>
      </c>
      <c r="AS5" s="44">
        <f t="shared" ca="1" si="21"/>
        <v>0.61955012257572317</v>
      </c>
      <c r="AT5" s="20" t="s">
        <v>1050</v>
      </c>
      <c r="AU5" s="20" t="s">
        <v>1050</v>
      </c>
      <c r="AV5" s="44">
        <f t="shared" ca="1" si="22"/>
        <v>0.50814370346702131</v>
      </c>
      <c r="AW5" s="23" t="s">
        <v>1048</v>
      </c>
      <c r="AX5" s="44">
        <f t="shared" ca="1" si="23"/>
        <v>0.35455715160795576</v>
      </c>
      <c r="AY5" s="20" t="s">
        <v>808</v>
      </c>
      <c r="AZ5" s="44">
        <f t="shared" ca="1" si="24"/>
        <v>0.47392443968698728</v>
      </c>
      <c r="BA5" s="23" t="s">
        <v>1049</v>
      </c>
      <c r="BB5" s="44">
        <f t="shared" ca="1" si="25"/>
        <v>0.95254609792956213</v>
      </c>
      <c r="BC5" s="20" t="s">
        <v>809</v>
      </c>
      <c r="BD5" s="44">
        <f t="shared" ca="1" si="26"/>
        <v>0.51028438209821858</v>
      </c>
      <c r="BE5" s="23" t="s">
        <v>1050</v>
      </c>
      <c r="BF5" s="20" t="s">
        <v>1050</v>
      </c>
      <c r="BG5" s="44">
        <f t="shared" ca="1" si="27"/>
        <v>0.52055835125940075</v>
      </c>
      <c r="BH5" s="20" t="s">
        <v>810</v>
      </c>
      <c r="BI5" s="44">
        <f t="shared" ca="1" si="28"/>
        <v>4.0655092124378456E-2</v>
      </c>
    </row>
    <row r="6" spans="1:61">
      <c r="A6" s="3" t="s">
        <v>1118</v>
      </c>
      <c r="B6" s="14">
        <f t="shared" ca="1" si="1"/>
        <v>0.3711503513283676</v>
      </c>
      <c r="D6" s="14"/>
      <c r="E6" s="3">
        <f ca="1">5*RANDBETWEEN(0,10)+16</f>
        <v>21</v>
      </c>
      <c r="F6" s="16" t="s">
        <v>691</v>
      </c>
      <c r="G6" s="44">
        <f t="shared" ca="1" si="6"/>
        <v>0.10304831173563223</v>
      </c>
      <c r="H6" s="15" t="s">
        <v>692</v>
      </c>
      <c r="I6" s="44">
        <f t="shared" ca="1" si="2"/>
        <v>0.21085539480600657</v>
      </c>
      <c r="J6" s="15" t="s">
        <v>693</v>
      </c>
      <c r="K6" s="45">
        <f t="shared" ca="1" si="3"/>
        <v>0.44966937828068687</v>
      </c>
      <c r="L6" s="41" t="s">
        <v>751</v>
      </c>
      <c r="M6" s="44">
        <f t="shared" ca="1" si="7"/>
        <v>0.27983432006648457</v>
      </c>
      <c r="N6" s="19" t="s">
        <v>752</v>
      </c>
      <c r="O6" s="44">
        <f t="shared" ca="1" si="8"/>
        <v>0.18393516948218114</v>
      </c>
      <c r="P6" s="20" t="s">
        <v>753</v>
      </c>
      <c r="Q6" s="45">
        <f t="shared" ca="1" si="4"/>
        <v>0.31830188076514698</v>
      </c>
      <c r="R6" s="23" t="s">
        <v>811</v>
      </c>
      <c r="S6" s="44">
        <f t="shared" ca="1" si="9"/>
        <v>0.61983556324832634</v>
      </c>
      <c r="T6" s="19" t="s">
        <v>812</v>
      </c>
      <c r="U6" s="44">
        <f t="shared" ca="1" si="10"/>
        <v>0.404395613761108</v>
      </c>
      <c r="V6" s="20" t="s">
        <v>813</v>
      </c>
      <c r="W6" s="45">
        <f t="shared" ca="1" si="5"/>
        <v>0.5613810392348344</v>
      </c>
      <c r="X6" s="23" t="s">
        <v>871</v>
      </c>
      <c r="Y6" s="44">
        <f t="shared" ca="1" si="11"/>
        <v>0.75067695755286601</v>
      </c>
      <c r="Z6" s="19" t="s">
        <v>872</v>
      </c>
      <c r="AA6" s="44">
        <f t="shared" ca="1" si="12"/>
        <v>0.76549231568169351</v>
      </c>
      <c r="AB6" s="20" t="s">
        <v>873</v>
      </c>
      <c r="AC6" s="44">
        <f t="shared" ca="1" si="13"/>
        <v>0.39019874111802544</v>
      </c>
      <c r="AD6" s="23" t="s">
        <v>931</v>
      </c>
      <c r="AE6" s="44">
        <f t="shared" ca="1" si="14"/>
        <v>0.59462326874798621</v>
      </c>
      <c r="AF6" s="19" t="s">
        <v>932</v>
      </c>
      <c r="AG6" s="44">
        <f t="shared" ca="1" si="15"/>
        <v>0.18692789699663015</v>
      </c>
      <c r="AH6" s="20" t="s">
        <v>933</v>
      </c>
      <c r="AI6" s="44">
        <f t="shared" ca="1" si="16"/>
        <v>0.52775084517525128</v>
      </c>
      <c r="AJ6" s="23" t="s">
        <v>991</v>
      </c>
      <c r="AK6" s="44">
        <f t="shared" ca="1" si="17"/>
        <v>0.29481893544886639</v>
      </c>
      <c r="AL6" s="19" t="s">
        <v>992</v>
      </c>
      <c r="AM6" s="44">
        <f t="shared" ca="1" si="18"/>
        <v>0.68271575812121243</v>
      </c>
      <c r="AN6" s="20" t="s">
        <v>993</v>
      </c>
      <c r="AO6" s="44">
        <f t="shared" ca="1" si="19"/>
        <v>0.37864471948046163</v>
      </c>
      <c r="AP6" s="23" t="s">
        <v>1051</v>
      </c>
      <c r="AQ6" s="44">
        <f t="shared" ca="1" si="20"/>
        <v>0.48477413621280707</v>
      </c>
      <c r="AR6" s="19" t="s">
        <v>1052</v>
      </c>
      <c r="AS6" s="44">
        <f t="shared" ca="1" si="21"/>
        <v>0.57584458746769718</v>
      </c>
      <c r="AT6" s="20" t="s">
        <v>1053</v>
      </c>
      <c r="AU6" s="20" t="s">
        <v>1053</v>
      </c>
      <c r="AV6" s="44">
        <f t="shared" ca="1" si="22"/>
        <v>0.36893959839464063</v>
      </c>
      <c r="AW6" s="23" t="s">
        <v>1051</v>
      </c>
      <c r="AX6" s="44">
        <f t="shared" ca="1" si="23"/>
        <v>0.91675484617930558</v>
      </c>
      <c r="AY6" s="20" t="s">
        <v>811</v>
      </c>
      <c r="AZ6" s="44">
        <f t="shared" ca="1" si="24"/>
        <v>0.78024297197381842</v>
      </c>
      <c r="BA6" s="23" t="s">
        <v>1052</v>
      </c>
      <c r="BB6" s="44">
        <f t="shared" ca="1" si="25"/>
        <v>0.48299574533991763</v>
      </c>
      <c r="BC6" s="20" t="s">
        <v>812</v>
      </c>
      <c r="BD6" s="44">
        <f t="shared" ca="1" si="26"/>
        <v>0.32795989228745381</v>
      </c>
      <c r="BE6" s="23" t="s">
        <v>1053</v>
      </c>
      <c r="BF6" s="20" t="s">
        <v>1053</v>
      </c>
      <c r="BG6" s="44">
        <f t="shared" ca="1" si="27"/>
        <v>0.45712286080171105</v>
      </c>
      <c r="BH6" s="20" t="s">
        <v>813</v>
      </c>
      <c r="BI6" s="44">
        <f t="shared" ca="1" si="28"/>
        <v>0.88812817822867562</v>
      </c>
    </row>
    <row r="7" spans="1:61">
      <c r="A7" s="3" t="s">
        <v>1119</v>
      </c>
      <c r="B7" s="14">
        <f t="shared" ca="1" si="1"/>
        <v>0.2253105313465904</v>
      </c>
      <c r="D7" s="14"/>
      <c r="E7" s="3">
        <f ca="1">5*RANDBETWEEN(0,10)+16</f>
        <v>56</v>
      </c>
      <c r="F7" s="16" t="s">
        <v>694</v>
      </c>
      <c r="G7" s="44">
        <f t="shared" ca="1" si="6"/>
        <v>5.2922344548601785E-2</v>
      </c>
      <c r="H7" s="15" t="s">
        <v>695</v>
      </c>
      <c r="I7" s="44">
        <f t="shared" ca="1" si="2"/>
        <v>4.3106584241532575E-2</v>
      </c>
      <c r="J7" s="15" t="s">
        <v>696</v>
      </c>
      <c r="K7" s="45">
        <f t="shared" ca="1" si="3"/>
        <v>0.95445424864484618</v>
      </c>
      <c r="L7" s="41" t="s">
        <v>754</v>
      </c>
      <c r="M7" s="44">
        <f t="shared" ca="1" si="7"/>
        <v>0.94861841141905012</v>
      </c>
      <c r="N7" s="19" t="s">
        <v>755</v>
      </c>
      <c r="O7" s="44">
        <f t="shared" ca="1" si="8"/>
        <v>0.10220277766075037</v>
      </c>
      <c r="P7" s="20" t="s">
        <v>756</v>
      </c>
      <c r="Q7" s="45">
        <f t="shared" ca="1" si="4"/>
        <v>0.69564106267830983</v>
      </c>
      <c r="R7" s="23" t="s">
        <v>814</v>
      </c>
      <c r="S7" s="44">
        <f t="shared" ca="1" si="9"/>
        <v>4.769418606828868E-2</v>
      </c>
      <c r="T7" s="19" t="s">
        <v>815</v>
      </c>
      <c r="U7" s="44">
        <f t="shared" ca="1" si="10"/>
        <v>0.65947598191609291</v>
      </c>
      <c r="V7" s="20" t="s">
        <v>816</v>
      </c>
      <c r="W7" s="45">
        <f t="shared" ca="1" si="5"/>
        <v>0.75791255160320059</v>
      </c>
      <c r="X7" s="23" t="s">
        <v>874</v>
      </c>
      <c r="Y7" s="44">
        <f t="shared" ca="1" si="11"/>
        <v>0.81415461817615897</v>
      </c>
      <c r="Z7" s="19" t="s">
        <v>875</v>
      </c>
      <c r="AA7" s="44">
        <f t="shared" ca="1" si="12"/>
        <v>0.75995132388377229</v>
      </c>
      <c r="AB7" s="20" t="s">
        <v>876</v>
      </c>
      <c r="AC7" s="44">
        <f t="shared" ca="1" si="13"/>
        <v>0.25879460597478765</v>
      </c>
      <c r="AD7" s="23" t="s">
        <v>934</v>
      </c>
      <c r="AE7" s="44">
        <f t="shared" ca="1" si="14"/>
        <v>0.35676253767792065</v>
      </c>
      <c r="AF7" s="19" t="s">
        <v>935</v>
      </c>
      <c r="AG7" s="44">
        <f t="shared" ca="1" si="15"/>
        <v>0.53214108534152427</v>
      </c>
      <c r="AH7" s="20" t="s">
        <v>936</v>
      </c>
      <c r="AI7" s="44">
        <f t="shared" ca="1" si="16"/>
        <v>0.10884756872486534</v>
      </c>
      <c r="AJ7" s="23" t="s">
        <v>994</v>
      </c>
      <c r="AK7" s="44">
        <f t="shared" ca="1" si="17"/>
        <v>0.83042424968794237</v>
      </c>
      <c r="AL7" s="19" t="s">
        <v>995</v>
      </c>
      <c r="AM7" s="44">
        <f t="shared" ca="1" si="18"/>
        <v>0.52906551416830894</v>
      </c>
      <c r="AN7" s="20" t="s">
        <v>996</v>
      </c>
      <c r="AO7" s="44">
        <f t="shared" ca="1" si="19"/>
        <v>0.38292363690697639</v>
      </c>
      <c r="AP7" s="23" t="s">
        <v>1054</v>
      </c>
      <c r="AQ7" s="44">
        <f t="shared" ca="1" si="20"/>
        <v>0.77776708497901037</v>
      </c>
      <c r="AR7" s="19" t="s">
        <v>1055</v>
      </c>
      <c r="AS7" s="44">
        <f t="shared" ca="1" si="21"/>
        <v>0.71318896554093136</v>
      </c>
      <c r="AT7" s="20" t="s">
        <v>1056</v>
      </c>
      <c r="AU7" s="20" t="s">
        <v>1056</v>
      </c>
      <c r="AV7" s="44">
        <f t="shared" ca="1" si="22"/>
        <v>7.0913071547084261E-2</v>
      </c>
      <c r="AW7" s="23" t="s">
        <v>1054</v>
      </c>
      <c r="AX7" s="44">
        <f t="shared" ca="1" si="23"/>
        <v>0.48972844888119216</v>
      </c>
      <c r="AY7" s="20" t="s">
        <v>814</v>
      </c>
      <c r="AZ7" s="44">
        <f t="shared" ca="1" si="24"/>
        <v>0.78100949304222245</v>
      </c>
      <c r="BA7" s="23" t="s">
        <v>1055</v>
      </c>
      <c r="BB7" s="44">
        <f t="shared" ca="1" si="25"/>
        <v>0.53335922128484814</v>
      </c>
      <c r="BC7" s="20" t="s">
        <v>815</v>
      </c>
      <c r="BD7" s="44">
        <f t="shared" ca="1" si="26"/>
        <v>0.21337148602598344</v>
      </c>
      <c r="BE7" s="23" t="s">
        <v>1056</v>
      </c>
      <c r="BF7" s="20" t="s">
        <v>1056</v>
      </c>
      <c r="BG7" s="44">
        <f t="shared" ca="1" si="27"/>
        <v>0.7506493867939259</v>
      </c>
      <c r="BH7" s="20" t="s">
        <v>816</v>
      </c>
      <c r="BI7" s="44">
        <f t="shared" ca="1" si="28"/>
        <v>0.20136596542876473</v>
      </c>
    </row>
    <row r="8" spans="1:61">
      <c r="A8" s="3" t="s">
        <v>1121</v>
      </c>
      <c r="B8" s="14">
        <f t="shared" ca="1" si="1"/>
        <v>0.44996876118165297</v>
      </c>
      <c r="D8" s="14"/>
      <c r="E8" s="3">
        <f ca="1">2*RANDBETWEEN(0,100)+19</f>
        <v>129</v>
      </c>
      <c r="F8" s="16" t="s">
        <v>697</v>
      </c>
      <c r="G8" s="44">
        <f t="shared" ca="1" si="6"/>
        <v>8.216796986243935E-2</v>
      </c>
      <c r="H8" s="15" t="s">
        <v>698</v>
      </c>
      <c r="I8" s="44">
        <f t="shared" ca="1" si="2"/>
        <v>0.89003566016317515</v>
      </c>
      <c r="J8" s="15" t="s">
        <v>699</v>
      </c>
      <c r="K8" s="45">
        <f t="shared" ca="1" si="3"/>
        <v>0.90179044730349411</v>
      </c>
      <c r="L8" s="41" t="s">
        <v>757</v>
      </c>
      <c r="M8" s="44">
        <f t="shared" ca="1" si="7"/>
        <v>0.88587607102999755</v>
      </c>
      <c r="N8" s="19" t="s">
        <v>758</v>
      </c>
      <c r="O8" s="44">
        <f t="shared" ca="1" si="8"/>
        <v>0.73515955869736782</v>
      </c>
      <c r="P8" s="20" t="s">
        <v>759</v>
      </c>
      <c r="Q8" s="45">
        <f t="shared" ca="1" si="4"/>
        <v>3.8003014495461951E-2</v>
      </c>
      <c r="R8" s="23" t="s">
        <v>817</v>
      </c>
      <c r="S8" s="44">
        <f t="shared" ca="1" si="9"/>
        <v>0.88444018407726266</v>
      </c>
      <c r="T8" s="19" t="s">
        <v>818</v>
      </c>
      <c r="U8" s="44">
        <f t="shared" ca="1" si="10"/>
        <v>0.82134651692686922</v>
      </c>
      <c r="V8" s="20" t="s">
        <v>819</v>
      </c>
      <c r="W8" s="45">
        <f t="shared" ca="1" si="5"/>
        <v>0.68273422144751716</v>
      </c>
      <c r="X8" s="23" t="s">
        <v>877</v>
      </c>
      <c r="Y8" s="44">
        <f t="shared" ca="1" si="11"/>
        <v>0.75494308942927857</v>
      </c>
      <c r="Z8" s="19" t="s">
        <v>878</v>
      </c>
      <c r="AA8" s="44">
        <f t="shared" ca="1" si="12"/>
        <v>9.953892183134383E-2</v>
      </c>
      <c r="AB8" s="20" t="s">
        <v>879</v>
      </c>
      <c r="AC8" s="44">
        <f t="shared" ca="1" si="13"/>
        <v>0.77374609264730343</v>
      </c>
      <c r="AD8" s="23" t="s">
        <v>937</v>
      </c>
      <c r="AE8" s="44">
        <f t="shared" ca="1" si="14"/>
        <v>0.25885946283448469</v>
      </c>
      <c r="AF8" s="19" t="s">
        <v>938</v>
      </c>
      <c r="AG8" s="44">
        <f t="shared" ca="1" si="15"/>
        <v>6.1707637938876125E-2</v>
      </c>
      <c r="AH8" s="20" t="s">
        <v>939</v>
      </c>
      <c r="AI8" s="44">
        <f t="shared" ca="1" si="16"/>
        <v>0.17668445001170952</v>
      </c>
      <c r="AJ8" s="23" t="s">
        <v>997</v>
      </c>
      <c r="AK8" s="44">
        <f t="shared" ca="1" si="17"/>
        <v>0.30911625367008022</v>
      </c>
      <c r="AL8" s="19" t="s">
        <v>998</v>
      </c>
      <c r="AM8" s="44">
        <f t="shared" ca="1" si="18"/>
        <v>0.48924841568808697</v>
      </c>
      <c r="AN8" s="20" t="s">
        <v>999</v>
      </c>
      <c r="AO8" s="44">
        <f t="shared" ca="1" si="19"/>
        <v>0.77936842124414119</v>
      </c>
      <c r="AP8" s="23" t="s">
        <v>1057</v>
      </c>
      <c r="AQ8" s="44">
        <f t="shared" ca="1" si="20"/>
        <v>0.38296853180700996</v>
      </c>
      <c r="AR8" s="19" t="s">
        <v>1058</v>
      </c>
      <c r="AS8" s="44">
        <f t="shared" ca="1" si="21"/>
        <v>0.55973634094057512</v>
      </c>
      <c r="AT8" s="20" t="s">
        <v>1059</v>
      </c>
      <c r="AU8" s="20" t="s">
        <v>1059</v>
      </c>
      <c r="AV8" s="44">
        <f t="shared" ca="1" si="22"/>
        <v>0.60039688597866636</v>
      </c>
      <c r="AW8" s="23" t="s">
        <v>1057</v>
      </c>
      <c r="AX8" s="44">
        <f t="shared" ca="1" si="23"/>
        <v>0.34347868062470277</v>
      </c>
      <c r="AY8" s="20" t="s">
        <v>817</v>
      </c>
      <c r="AZ8" s="44">
        <f t="shared" ca="1" si="24"/>
        <v>0.88513609315863517</v>
      </c>
      <c r="BA8" s="23" t="s">
        <v>1058</v>
      </c>
      <c r="BB8" s="44">
        <f t="shared" ca="1" si="25"/>
        <v>0.54983321932220552</v>
      </c>
      <c r="BC8" s="20" t="s">
        <v>818</v>
      </c>
      <c r="BD8" s="44">
        <f t="shared" ca="1" si="26"/>
        <v>0.24249972188875812</v>
      </c>
      <c r="BE8" s="23" t="s">
        <v>1059</v>
      </c>
      <c r="BF8" s="20" t="s">
        <v>1059</v>
      </c>
      <c r="BG8" s="44">
        <f t="shared" ca="1" si="27"/>
        <v>0.30355995013750836</v>
      </c>
      <c r="BH8" s="20" t="s">
        <v>819</v>
      </c>
      <c r="BI8" s="44">
        <f t="shared" ca="1" si="28"/>
        <v>0.91331446317213461</v>
      </c>
    </row>
    <row r="9" spans="1:61">
      <c r="A9" s="3" t="s">
        <v>1120</v>
      </c>
      <c r="B9" s="14">
        <f t="shared" ca="1" si="1"/>
        <v>0.60994562924011264</v>
      </c>
      <c r="D9" s="14"/>
      <c r="E9" s="3">
        <f ca="1">2*RANDBETWEEN(0,100)+19</f>
        <v>33</v>
      </c>
      <c r="F9" s="16" t="s">
        <v>700</v>
      </c>
      <c r="G9" s="44">
        <f t="shared" ca="1" si="6"/>
        <v>4.7756006160582842E-2</v>
      </c>
      <c r="H9" s="15" t="s">
        <v>701</v>
      </c>
      <c r="I9" s="44">
        <f t="shared" ca="1" si="2"/>
        <v>0.42098611721525625</v>
      </c>
      <c r="J9" s="15" t="s">
        <v>702</v>
      </c>
      <c r="K9" s="45">
        <f t="shared" ca="1" si="3"/>
        <v>0.51815846426722811</v>
      </c>
      <c r="L9" s="41" t="s">
        <v>760</v>
      </c>
      <c r="M9" s="44">
        <f t="shared" ca="1" si="7"/>
        <v>0.10038477642528898</v>
      </c>
      <c r="N9" s="19" t="s">
        <v>761</v>
      </c>
      <c r="O9" s="44">
        <f t="shared" ca="1" si="8"/>
        <v>0.41674344754123349</v>
      </c>
      <c r="P9" s="20" t="s">
        <v>762</v>
      </c>
      <c r="Q9" s="45">
        <f t="shared" ca="1" si="4"/>
        <v>0.40161973537461515</v>
      </c>
      <c r="R9" s="23" t="s">
        <v>820</v>
      </c>
      <c r="S9" s="44">
        <f t="shared" ca="1" si="9"/>
        <v>0.21008357846708448</v>
      </c>
      <c r="T9" s="19" t="s">
        <v>821</v>
      </c>
      <c r="U9" s="44">
        <f t="shared" ca="1" si="10"/>
        <v>0.25257423421285186</v>
      </c>
      <c r="V9" s="20" t="s">
        <v>822</v>
      </c>
      <c r="W9" s="45">
        <f t="shared" ca="1" si="5"/>
        <v>0.8152567235098227</v>
      </c>
      <c r="X9" s="23" t="s">
        <v>880</v>
      </c>
      <c r="Y9" s="44">
        <f t="shared" ca="1" si="11"/>
        <v>0.65251003781392036</v>
      </c>
      <c r="Z9" s="19" t="s">
        <v>881</v>
      </c>
      <c r="AA9" s="44">
        <f t="shared" ca="1" si="12"/>
        <v>0.43554056296195043</v>
      </c>
      <c r="AB9" s="20" t="s">
        <v>882</v>
      </c>
      <c r="AC9" s="44">
        <f t="shared" ca="1" si="13"/>
        <v>9.3567042288940971E-2</v>
      </c>
      <c r="AD9" s="23" t="s">
        <v>940</v>
      </c>
      <c r="AE9" s="44">
        <f t="shared" ca="1" si="14"/>
        <v>0.49641506708274452</v>
      </c>
      <c r="AF9" s="19" t="s">
        <v>941</v>
      </c>
      <c r="AG9" s="44">
        <f t="shared" ca="1" si="15"/>
        <v>0.7990090003646575</v>
      </c>
      <c r="AH9" s="20" t="s">
        <v>942</v>
      </c>
      <c r="AI9" s="44">
        <f t="shared" ca="1" si="16"/>
        <v>0.15538532154592755</v>
      </c>
      <c r="AJ9" s="23" t="s">
        <v>1000</v>
      </c>
      <c r="AK9" s="44">
        <f t="shared" ca="1" si="17"/>
        <v>0.82440731974817005</v>
      </c>
      <c r="AL9" s="19" t="s">
        <v>1001</v>
      </c>
      <c r="AM9" s="44">
        <f t="shared" ca="1" si="18"/>
        <v>0.46694284403325481</v>
      </c>
      <c r="AN9" s="20" t="s">
        <v>1002</v>
      </c>
      <c r="AO9" s="44">
        <f t="shared" ca="1" si="19"/>
        <v>2.263900357831794E-2</v>
      </c>
      <c r="AP9" s="23" t="s">
        <v>1060</v>
      </c>
      <c r="AQ9" s="44">
        <f t="shared" ca="1" si="20"/>
        <v>0.44616552206361115</v>
      </c>
      <c r="AR9" s="19" t="s">
        <v>1061</v>
      </c>
      <c r="AS9" s="44">
        <f t="shared" ca="1" si="21"/>
        <v>1.2126082240216052E-2</v>
      </c>
      <c r="AT9" s="20" t="s">
        <v>1062</v>
      </c>
      <c r="AU9" s="20" t="s">
        <v>1123</v>
      </c>
      <c r="AV9" s="44">
        <f t="shared" ca="1" si="22"/>
        <v>0.13615472923953398</v>
      </c>
      <c r="AW9" s="23" t="s">
        <v>1060</v>
      </c>
      <c r="AX9" s="44">
        <f t="shared" ca="1" si="23"/>
        <v>0.56149696359535861</v>
      </c>
      <c r="AY9" s="20" t="s">
        <v>820</v>
      </c>
      <c r="AZ9" s="44">
        <f t="shared" ca="1" si="24"/>
        <v>0.90454765814702798</v>
      </c>
      <c r="BA9" s="23" t="s">
        <v>1061</v>
      </c>
      <c r="BB9" s="44">
        <f t="shared" ca="1" si="25"/>
        <v>0.30810855630160816</v>
      </c>
      <c r="BC9" s="20" t="s">
        <v>821</v>
      </c>
      <c r="BD9" s="44">
        <f t="shared" ca="1" si="26"/>
        <v>0.38649856150677575</v>
      </c>
      <c r="BE9" s="23" t="s">
        <v>1062</v>
      </c>
      <c r="BF9" s="20" t="s">
        <v>1123</v>
      </c>
      <c r="BG9" s="44">
        <f t="shared" ca="1" si="27"/>
        <v>0.46526946723902007</v>
      </c>
      <c r="BH9" s="20" t="s">
        <v>822</v>
      </c>
      <c r="BI9" s="44">
        <f t="shared" ca="1" si="28"/>
        <v>0.10501257994388613</v>
      </c>
    </row>
    <row r="10" spans="1:61">
      <c r="A10" s="3" t="s">
        <v>1122</v>
      </c>
      <c r="B10" s="14">
        <f t="shared" ca="1" si="1"/>
        <v>6.5408948308040671E-2</v>
      </c>
      <c r="D10" s="14"/>
      <c r="E10" s="3">
        <f ca="1">5*RANDBETWEEN(0,10)+13</f>
        <v>33</v>
      </c>
      <c r="F10" s="16" t="s">
        <v>703</v>
      </c>
      <c r="G10" s="44">
        <f t="shared" ca="1" si="6"/>
        <v>0.61943479024517156</v>
      </c>
      <c r="H10" s="15" t="s">
        <v>704</v>
      </c>
      <c r="I10" s="44">
        <f t="shared" ca="1" si="2"/>
        <v>2.9757543788531793E-2</v>
      </c>
      <c r="J10" s="15" t="s">
        <v>705</v>
      </c>
      <c r="K10" s="45">
        <f t="shared" ca="1" si="3"/>
        <v>0.82615075827103035</v>
      </c>
      <c r="L10" s="41" t="s">
        <v>763</v>
      </c>
      <c r="M10" s="44">
        <f t="shared" ca="1" si="7"/>
        <v>0.58837262736770501</v>
      </c>
      <c r="N10" s="19" t="s">
        <v>764</v>
      </c>
      <c r="O10" s="44">
        <f t="shared" ca="1" si="8"/>
        <v>0.33990678895408788</v>
      </c>
      <c r="P10" s="20" t="s">
        <v>765</v>
      </c>
      <c r="Q10" s="45">
        <f t="shared" ca="1" si="4"/>
        <v>9.244621755294169E-3</v>
      </c>
      <c r="R10" s="23" t="s">
        <v>823</v>
      </c>
      <c r="S10" s="44">
        <f t="shared" ca="1" si="9"/>
        <v>0.37902343792884863</v>
      </c>
      <c r="T10" s="19" t="s">
        <v>824</v>
      </c>
      <c r="U10" s="44">
        <f t="shared" ca="1" si="10"/>
        <v>4.4297323435559477E-2</v>
      </c>
      <c r="V10" s="20" t="s">
        <v>825</v>
      </c>
      <c r="W10" s="45">
        <f t="shared" ca="1" si="5"/>
        <v>0.80285170770050707</v>
      </c>
      <c r="X10" s="23" t="s">
        <v>883</v>
      </c>
      <c r="Y10" s="44">
        <f t="shared" ca="1" si="11"/>
        <v>0.30136420980757084</v>
      </c>
      <c r="Z10" s="19" t="s">
        <v>884</v>
      </c>
      <c r="AA10" s="44">
        <f t="shared" ca="1" si="12"/>
        <v>0.97621981896374876</v>
      </c>
      <c r="AB10" s="20" t="s">
        <v>885</v>
      </c>
      <c r="AC10" s="44">
        <f t="shared" ca="1" si="13"/>
        <v>0.50199610156834407</v>
      </c>
      <c r="AD10" s="23" t="s">
        <v>943</v>
      </c>
      <c r="AE10" s="44">
        <f t="shared" ca="1" si="14"/>
        <v>0.63839915204087472</v>
      </c>
      <c r="AF10" s="19" t="s">
        <v>944</v>
      </c>
      <c r="AG10" s="44">
        <f t="shared" ca="1" si="15"/>
        <v>0.39821607535985071</v>
      </c>
      <c r="AH10" s="20" t="s">
        <v>945</v>
      </c>
      <c r="AI10" s="44">
        <f t="shared" ca="1" si="16"/>
        <v>0.99758663769560241</v>
      </c>
      <c r="AJ10" s="23" t="s">
        <v>1003</v>
      </c>
      <c r="AK10" s="44">
        <f t="shared" ca="1" si="17"/>
        <v>0.74979629814191018</v>
      </c>
      <c r="AL10" s="19" t="s">
        <v>1004</v>
      </c>
      <c r="AM10" s="44">
        <f t="shared" ca="1" si="18"/>
        <v>0.59091089525700213</v>
      </c>
      <c r="AN10" s="20" t="s">
        <v>1005</v>
      </c>
      <c r="AO10" s="44">
        <f t="shared" ca="1" si="19"/>
        <v>0.8990199104545944</v>
      </c>
      <c r="AP10" s="23" t="s">
        <v>1063</v>
      </c>
      <c r="AQ10" s="44">
        <f t="shared" ca="1" si="20"/>
        <v>0.94653678329500512</v>
      </c>
      <c r="AR10" s="19" t="s">
        <v>1064</v>
      </c>
      <c r="AS10" s="44">
        <f t="shared" ca="1" si="21"/>
        <v>0.86247609854200147</v>
      </c>
      <c r="AT10" s="20" t="s">
        <v>1065</v>
      </c>
      <c r="AU10" s="20" t="s">
        <v>1124</v>
      </c>
      <c r="AV10" s="44">
        <f t="shared" ca="1" si="22"/>
        <v>0.16694597705919545</v>
      </c>
      <c r="AW10" s="23" t="s">
        <v>1063</v>
      </c>
      <c r="AX10" s="44">
        <f t="shared" ca="1" si="23"/>
        <v>0.35993641310152658</v>
      </c>
      <c r="AY10" s="20" t="s">
        <v>823</v>
      </c>
      <c r="AZ10" s="44">
        <f t="shared" ca="1" si="24"/>
        <v>0.2453687037257799</v>
      </c>
      <c r="BA10" s="23" t="s">
        <v>1064</v>
      </c>
      <c r="BB10" s="44">
        <f t="shared" ca="1" si="25"/>
        <v>6.5032222236256487E-2</v>
      </c>
      <c r="BC10" s="20" t="s">
        <v>824</v>
      </c>
      <c r="BD10" s="44">
        <f t="shared" ca="1" si="26"/>
        <v>0.51246855338630404</v>
      </c>
      <c r="BE10" s="23" t="s">
        <v>1065</v>
      </c>
      <c r="BF10" s="20" t="s">
        <v>1124</v>
      </c>
      <c r="BG10" s="44">
        <f t="shared" ca="1" si="27"/>
        <v>0.72531557897298971</v>
      </c>
      <c r="BH10" s="20" t="s">
        <v>825</v>
      </c>
      <c r="BI10" s="44">
        <f t="shared" ca="1" si="28"/>
        <v>0.91212519823404037</v>
      </c>
    </row>
    <row r="11" spans="1:61">
      <c r="B11" s="14"/>
      <c r="D11" s="14"/>
      <c r="E11" s="3">
        <f ca="1">5*RANDBETWEEN(0,10)+13</f>
        <v>23</v>
      </c>
      <c r="F11" s="16" t="s">
        <v>706</v>
      </c>
      <c r="G11" s="44">
        <f t="shared" ca="1" si="6"/>
        <v>0.59728534163950275</v>
      </c>
      <c r="H11" s="15" t="s">
        <v>707</v>
      </c>
      <c r="I11" s="44">
        <f t="shared" ca="1" si="2"/>
        <v>7.7742342524496522E-2</v>
      </c>
      <c r="J11" s="15" t="s">
        <v>708</v>
      </c>
      <c r="K11" s="45">
        <f t="shared" ca="1" si="3"/>
        <v>0.85422965574603182</v>
      </c>
      <c r="L11" s="41" t="s">
        <v>766</v>
      </c>
      <c r="M11" s="44">
        <f t="shared" ca="1" si="7"/>
        <v>0.83246183117581318</v>
      </c>
      <c r="N11" s="19" t="s">
        <v>767</v>
      </c>
      <c r="O11" s="44">
        <f t="shared" ca="1" si="8"/>
        <v>0.81400345237098382</v>
      </c>
      <c r="P11" s="20" t="s">
        <v>768</v>
      </c>
      <c r="Q11" s="45">
        <f t="shared" ca="1" si="4"/>
        <v>0.51558893474818679</v>
      </c>
      <c r="R11" s="23" t="s">
        <v>826</v>
      </c>
      <c r="S11" s="44">
        <f t="shared" ca="1" si="9"/>
        <v>0.66539212414782822</v>
      </c>
      <c r="T11" s="19" t="s">
        <v>827</v>
      </c>
      <c r="U11" s="44">
        <f t="shared" ca="1" si="10"/>
        <v>2.3663683017002723E-2</v>
      </c>
      <c r="V11" s="20" t="s">
        <v>828</v>
      </c>
      <c r="W11" s="45">
        <f t="shared" ca="1" si="5"/>
        <v>0.25899067517367524</v>
      </c>
      <c r="X11" s="23" t="s">
        <v>886</v>
      </c>
      <c r="Y11" s="44">
        <f t="shared" ca="1" si="11"/>
        <v>0.38176055515550833</v>
      </c>
      <c r="Z11" s="19" t="s">
        <v>887</v>
      </c>
      <c r="AA11" s="44">
        <f t="shared" ca="1" si="12"/>
        <v>0.90456973239713734</v>
      </c>
      <c r="AB11" s="20" t="s">
        <v>888</v>
      </c>
      <c r="AC11" s="44">
        <f t="shared" ca="1" si="13"/>
        <v>0.81099893547829538</v>
      </c>
      <c r="AD11" s="23" t="s">
        <v>946</v>
      </c>
      <c r="AE11" s="44">
        <f t="shared" ca="1" si="14"/>
        <v>0.22318666107001839</v>
      </c>
      <c r="AF11" s="19" t="s">
        <v>947</v>
      </c>
      <c r="AG11" s="44">
        <f t="shared" ca="1" si="15"/>
        <v>0.62100253715779274</v>
      </c>
      <c r="AH11" s="20" t="s">
        <v>948</v>
      </c>
      <c r="AI11" s="44">
        <f t="shared" ca="1" si="16"/>
        <v>0.79623022014250444</v>
      </c>
      <c r="AJ11" s="23" t="s">
        <v>1006</v>
      </c>
      <c r="AK11" s="44">
        <f t="shared" ca="1" si="17"/>
        <v>0.88531079593860706</v>
      </c>
      <c r="AL11" s="19" t="s">
        <v>1007</v>
      </c>
      <c r="AM11" s="44">
        <f t="shared" ca="1" si="18"/>
        <v>0.52759825836066998</v>
      </c>
      <c r="AN11" s="20" t="s">
        <v>1008</v>
      </c>
      <c r="AO11" s="44">
        <f t="shared" ca="1" si="19"/>
        <v>0.61302121733797543</v>
      </c>
      <c r="AP11" s="23" t="s">
        <v>1066</v>
      </c>
      <c r="AQ11" s="44">
        <f t="shared" ca="1" si="20"/>
        <v>0.17346611520467903</v>
      </c>
      <c r="AR11" s="19" t="s">
        <v>1067</v>
      </c>
      <c r="AS11" s="44">
        <f t="shared" ca="1" si="21"/>
        <v>0.74580833923210132</v>
      </c>
      <c r="AT11" s="20" t="s">
        <v>1068</v>
      </c>
      <c r="AU11" s="20" t="s">
        <v>1068</v>
      </c>
      <c r="AV11" s="44">
        <f t="shared" ca="1" si="22"/>
        <v>0.99080353283839018</v>
      </c>
      <c r="AW11" s="23" t="s">
        <v>1066</v>
      </c>
      <c r="AX11" s="44">
        <f t="shared" ca="1" si="23"/>
        <v>0.88454768688723284</v>
      </c>
      <c r="AY11" s="20" t="s">
        <v>826</v>
      </c>
      <c r="AZ11" s="44">
        <f t="shared" ca="1" si="24"/>
        <v>0.913191961325311</v>
      </c>
      <c r="BA11" s="23" t="s">
        <v>1067</v>
      </c>
      <c r="BB11" s="44">
        <f t="shared" ca="1" si="25"/>
        <v>0.52250819910241408</v>
      </c>
      <c r="BC11" s="20" t="s">
        <v>827</v>
      </c>
      <c r="BD11" s="44">
        <f t="shared" ca="1" si="26"/>
        <v>0.49789020044184529</v>
      </c>
      <c r="BE11" s="23" t="s">
        <v>1068</v>
      </c>
      <c r="BF11" s="20" t="s">
        <v>1068</v>
      </c>
      <c r="BG11" s="44">
        <f t="shared" ca="1" si="27"/>
        <v>0.96371431308968902</v>
      </c>
      <c r="BH11" s="20" t="s">
        <v>828</v>
      </c>
      <c r="BI11" s="44">
        <f t="shared" ca="1" si="28"/>
        <v>5.5743749593849756E-2</v>
      </c>
    </row>
    <row r="12" spans="1:61">
      <c r="B12" s="14"/>
      <c r="D12" s="14"/>
      <c r="E12" s="3">
        <f ca="1">5*RANDBETWEEN(0,10)+16</f>
        <v>61</v>
      </c>
      <c r="F12" s="16" t="s">
        <v>709</v>
      </c>
      <c r="G12" s="44">
        <f t="shared" ca="1" si="6"/>
        <v>0.58762123500783137</v>
      </c>
      <c r="H12" s="15" t="s">
        <v>710</v>
      </c>
      <c r="I12" s="44">
        <f t="shared" ca="1" si="2"/>
        <v>0.36111646222799454</v>
      </c>
      <c r="J12" s="15" t="s">
        <v>711</v>
      </c>
      <c r="K12" s="45">
        <f t="shared" ca="1" si="3"/>
        <v>0.78329949312872049</v>
      </c>
      <c r="L12" s="41" t="s">
        <v>769</v>
      </c>
      <c r="M12" s="44">
        <f t="shared" ca="1" si="7"/>
        <v>0.5499741018981732</v>
      </c>
      <c r="N12" s="19" t="s">
        <v>770</v>
      </c>
      <c r="O12" s="44">
        <f t="shared" ca="1" si="8"/>
        <v>0.17414562733243688</v>
      </c>
      <c r="P12" s="20" t="s">
        <v>771</v>
      </c>
      <c r="Q12" s="45">
        <f t="shared" ca="1" si="4"/>
        <v>0.53939644796050823</v>
      </c>
      <c r="R12" s="23" t="s">
        <v>829</v>
      </c>
      <c r="S12" s="44">
        <f t="shared" ca="1" si="9"/>
        <v>0.77114323137079666</v>
      </c>
      <c r="T12" s="19" t="s">
        <v>830</v>
      </c>
      <c r="U12" s="44">
        <f t="shared" ca="1" si="10"/>
        <v>2.4026876099905836E-2</v>
      </c>
      <c r="V12" s="20" t="s">
        <v>831</v>
      </c>
      <c r="W12" s="45">
        <f t="shared" ca="1" si="5"/>
        <v>4.4510169567311131E-2</v>
      </c>
      <c r="X12" s="23" t="s">
        <v>889</v>
      </c>
      <c r="Y12" s="44">
        <f t="shared" ca="1" si="11"/>
        <v>0.93447715394544639</v>
      </c>
      <c r="Z12" s="19" t="s">
        <v>890</v>
      </c>
      <c r="AA12" s="44">
        <f t="shared" ca="1" si="12"/>
        <v>0.4702701537788645</v>
      </c>
      <c r="AB12" s="20" t="s">
        <v>891</v>
      </c>
      <c r="AC12" s="44">
        <f t="shared" ca="1" si="13"/>
        <v>0.65283809762848932</v>
      </c>
      <c r="AD12" s="23" t="s">
        <v>949</v>
      </c>
      <c r="AE12" s="44">
        <f t="shared" ca="1" si="14"/>
        <v>7.3712655719361031E-2</v>
      </c>
      <c r="AF12" s="19" t="s">
        <v>950</v>
      </c>
      <c r="AG12" s="44">
        <f t="shared" ca="1" si="15"/>
        <v>0.61796082682572973</v>
      </c>
      <c r="AH12" s="20" t="s">
        <v>951</v>
      </c>
      <c r="AI12" s="44">
        <f t="shared" ca="1" si="16"/>
        <v>0.73020939414600594</v>
      </c>
      <c r="AJ12" s="23" t="s">
        <v>1009</v>
      </c>
      <c r="AK12" s="44">
        <f t="shared" ca="1" si="17"/>
        <v>0.96459729994950028</v>
      </c>
      <c r="AL12" s="19" t="s">
        <v>1010</v>
      </c>
      <c r="AM12" s="44">
        <f t="shared" ca="1" si="18"/>
        <v>0.53526776923812625</v>
      </c>
      <c r="AN12" s="20" t="s">
        <v>1011</v>
      </c>
      <c r="AO12" s="44">
        <f t="shared" ca="1" si="19"/>
        <v>0.88236444829001615</v>
      </c>
      <c r="AP12" s="23" t="s">
        <v>1069</v>
      </c>
      <c r="AQ12" s="44">
        <f t="shared" ca="1" si="20"/>
        <v>3.8485666139645769E-2</v>
      </c>
      <c r="AR12" s="19" t="s">
        <v>1070</v>
      </c>
      <c r="AS12" s="44">
        <f t="shared" ca="1" si="21"/>
        <v>0.63423012625204533</v>
      </c>
      <c r="AT12" s="20" t="s">
        <v>1071</v>
      </c>
      <c r="AU12" s="20" t="s">
        <v>1071</v>
      </c>
      <c r="AV12" s="44">
        <f t="shared" ca="1" si="22"/>
        <v>0.62124206896370193</v>
      </c>
      <c r="AW12" s="23" t="s">
        <v>1069</v>
      </c>
      <c r="AX12" s="44">
        <f t="shared" ca="1" si="23"/>
        <v>2.0959428541108771E-2</v>
      </c>
      <c r="AY12" s="20" t="s">
        <v>829</v>
      </c>
      <c r="AZ12" s="44">
        <f t="shared" ca="1" si="24"/>
        <v>0.16866837779483856</v>
      </c>
      <c r="BA12" s="23" t="s">
        <v>1070</v>
      </c>
      <c r="BB12" s="44">
        <f t="shared" ca="1" si="25"/>
        <v>0.49603697876654773</v>
      </c>
      <c r="BC12" s="20" t="s">
        <v>830</v>
      </c>
      <c r="BD12" s="44">
        <f t="shared" ca="1" si="26"/>
        <v>0.49604459213579588</v>
      </c>
      <c r="BE12" s="23" t="s">
        <v>1071</v>
      </c>
      <c r="BF12" s="20" t="s">
        <v>1071</v>
      </c>
      <c r="BG12" s="44">
        <f t="shared" ca="1" si="27"/>
        <v>0.92697017969883877</v>
      </c>
      <c r="BH12" s="20" t="s">
        <v>831</v>
      </c>
      <c r="BI12" s="44">
        <f t="shared" ca="1" si="28"/>
        <v>0.75409767991527699</v>
      </c>
    </row>
    <row r="13" spans="1:61">
      <c r="B13" s="14"/>
      <c r="D13" s="14"/>
      <c r="E13" s="3">
        <f ca="1">5*RANDBETWEEN(0,10)+16</f>
        <v>16</v>
      </c>
      <c r="F13" s="16" t="s">
        <v>712</v>
      </c>
      <c r="G13" s="44">
        <f t="shared" ca="1" si="6"/>
        <v>0.61157892353000509</v>
      </c>
      <c r="H13" s="15" t="s">
        <v>713</v>
      </c>
      <c r="I13" s="44">
        <f t="shared" ca="1" si="2"/>
        <v>0.85946536350485658</v>
      </c>
      <c r="J13" s="15" t="s">
        <v>714</v>
      </c>
      <c r="K13" s="45">
        <f t="shared" ca="1" si="3"/>
        <v>0.30844564047957768</v>
      </c>
      <c r="L13" s="41" t="s">
        <v>772</v>
      </c>
      <c r="M13" s="44">
        <f t="shared" ca="1" si="7"/>
        <v>0.81140590742976348</v>
      </c>
      <c r="N13" s="19" t="s">
        <v>773</v>
      </c>
      <c r="O13" s="44">
        <f t="shared" ca="1" si="8"/>
        <v>0.87095372591918574</v>
      </c>
      <c r="P13" s="20" t="s">
        <v>774</v>
      </c>
      <c r="Q13" s="45">
        <f t="shared" ca="1" si="4"/>
        <v>0.13377070171716476</v>
      </c>
      <c r="R13" s="23" t="s">
        <v>832</v>
      </c>
      <c r="S13" s="44">
        <f t="shared" ca="1" si="9"/>
        <v>0.35765886538510339</v>
      </c>
      <c r="T13" s="19" t="s">
        <v>833</v>
      </c>
      <c r="U13" s="44">
        <f t="shared" ca="1" si="10"/>
        <v>0.23988563793858031</v>
      </c>
      <c r="V13" s="20" t="s">
        <v>834</v>
      </c>
      <c r="W13" s="45">
        <f t="shared" ca="1" si="5"/>
        <v>0.37050000418726814</v>
      </c>
      <c r="X13" s="23" t="s">
        <v>892</v>
      </c>
      <c r="Y13" s="44">
        <f t="shared" ca="1" si="11"/>
        <v>3.8464705651779063E-2</v>
      </c>
      <c r="Z13" s="19" t="s">
        <v>893</v>
      </c>
      <c r="AA13" s="44">
        <f t="shared" ca="1" si="12"/>
        <v>0.17527895430804308</v>
      </c>
      <c r="AB13" s="20" t="s">
        <v>894</v>
      </c>
      <c r="AC13" s="44">
        <f t="shared" ca="1" si="13"/>
        <v>0.24139289900384875</v>
      </c>
      <c r="AD13" s="23" t="s">
        <v>952</v>
      </c>
      <c r="AE13" s="44">
        <f t="shared" ca="1" si="14"/>
        <v>0.86528321725447022</v>
      </c>
      <c r="AF13" s="19" t="s">
        <v>953</v>
      </c>
      <c r="AG13" s="44">
        <f t="shared" ca="1" si="15"/>
        <v>0.62307835836942638</v>
      </c>
      <c r="AH13" s="20" t="s">
        <v>954</v>
      </c>
      <c r="AI13" s="44">
        <f t="shared" ca="1" si="16"/>
        <v>0.75259847586780282</v>
      </c>
      <c r="AJ13" s="23" t="s">
        <v>1012</v>
      </c>
      <c r="AK13" s="44">
        <f t="shared" ca="1" si="17"/>
        <v>0.13925189193409704</v>
      </c>
      <c r="AL13" s="19" t="s">
        <v>1013</v>
      </c>
      <c r="AM13" s="44">
        <f t="shared" ca="1" si="18"/>
        <v>0.98953278769671127</v>
      </c>
      <c r="AN13" s="20" t="s">
        <v>1014</v>
      </c>
      <c r="AO13" s="44">
        <f t="shared" ca="1" si="19"/>
        <v>0.2317869720317054</v>
      </c>
      <c r="AP13" s="23" t="s">
        <v>1072</v>
      </c>
      <c r="AQ13" s="44">
        <f t="shared" ca="1" si="20"/>
        <v>0.13107352649330317</v>
      </c>
      <c r="AR13" s="19" t="s">
        <v>1073</v>
      </c>
      <c r="AS13" s="44">
        <f t="shared" ca="1" si="21"/>
        <v>0.99943106513352653</v>
      </c>
      <c r="AT13" s="20" t="s">
        <v>1074</v>
      </c>
      <c r="AU13" s="20" t="s">
        <v>1074</v>
      </c>
      <c r="AV13" s="44">
        <f t="shared" ca="1" si="22"/>
        <v>0.75210337585159359</v>
      </c>
      <c r="AW13" s="23" t="s">
        <v>1072</v>
      </c>
      <c r="AX13" s="44">
        <f t="shared" ca="1" si="23"/>
        <v>0.15593682957426247</v>
      </c>
      <c r="AY13" s="20" t="s">
        <v>832</v>
      </c>
      <c r="AZ13" s="44">
        <f t="shared" ca="1" si="24"/>
        <v>0.55703048318188975</v>
      </c>
      <c r="BA13" s="23" t="s">
        <v>1073</v>
      </c>
      <c r="BB13" s="44">
        <f t="shared" ca="1" si="25"/>
        <v>0.23603572322712019</v>
      </c>
      <c r="BC13" s="20" t="s">
        <v>833</v>
      </c>
      <c r="BD13" s="44">
        <f t="shared" ca="1" si="26"/>
        <v>0.22014725432912385</v>
      </c>
      <c r="BE13" s="23" t="s">
        <v>1074</v>
      </c>
      <c r="BF13" s="20" t="s">
        <v>1074</v>
      </c>
      <c r="BG13" s="44">
        <f t="shared" ca="1" si="27"/>
        <v>0.31675138548294535</v>
      </c>
      <c r="BH13" s="20" t="s">
        <v>834</v>
      </c>
      <c r="BI13" s="44">
        <f t="shared" ca="1" si="28"/>
        <v>0.32109164337127449</v>
      </c>
    </row>
    <row r="14" spans="1:61">
      <c r="B14" s="14"/>
      <c r="D14" s="14"/>
      <c r="E14" s="3">
        <f ca="1">3*RANDBETWEEN(0,100)+18</f>
        <v>18</v>
      </c>
      <c r="F14" s="16" t="s">
        <v>715</v>
      </c>
      <c r="G14" s="44">
        <f t="shared" ca="1" si="6"/>
        <v>0.37440737566998084</v>
      </c>
      <c r="H14" s="15" t="s">
        <v>716</v>
      </c>
      <c r="I14" s="44">
        <f t="shared" ca="1" si="2"/>
        <v>7.2525651968335936E-2</v>
      </c>
      <c r="J14" s="15" t="s">
        <v>717</v>
      </c>
      <c r="K14" s="45">
        <f t="shared" ca="1" si="3"/>
        <v>7.489459268633869E-2</v>
      </c>
      <c r="L14" s="41" t="s">
        <v>775</v>
      </c>
      <c r="M14" s="44">
        <f t="shared" ca="1" si="7"/>
        <v>0.72450677671006325</v>
      </c>
      <c r="N14" s="19" t="s">
        <v>776</v>
      </c>
      <c r="O14" s="44">
        <f t="shared" ca="1" si="8"/>
        <v>0.77018334498991781</v>
      </c>
      <c r="P14" s="20" t="s">
        <v>777</v>
      </c>
      <c r="Q14" s="45">
        <f t="shared" ca="1" si="4"/>
        <v>5.7744706148239899E-2</v>
      </c>
      <c r="R14" s="23" t="s">
        <v>835</v>
      </c>
      <c r="S14" s="44">
        <f t="shared" ca="1" si="9"/>
        <v>0.52692541386705871</v>
      </c>
      <c r="T14" s="19" t="s">
        <v>836</v>
      </c>
      <c r="U14" s="44">
        <f t="shared" ca="1" si="10"/>
        <v>0.72430575707169975</v>
      </c>
      <c r="V14" s="20" t="s">
        <v>837</v>
      </c>
      <c r="W14" s="45">
        <f t="shared" ca="1" si="5"/>
        <v>0.54903471203014953</v>
      </c>
      <c r="X14" s="23" t="s">
        <v>895</v>
      </c>
      <c r="Y14" s="44">
        <f t="shared" ca="1" si="11"/>
        <v>0.26465777291719128</v>
      </c>
      <c r="Z14" s="19" t="s">
        <v>896</v>
      </c>
      <c r="AA14" s="44">
        <f t="shared" ca="1" si="12"/>
        <v>0.68240663318676376</v>
      </c>
      <c r="AB14" s="20" t="s">
        <v>897</v>
      </c>
      <c r="AC14" s="44">
        <f t="shared" ca="1" si="13"/>
        <v>0.41523538118115644</v>
      </c>
      <c r="AD14" s="23" t="s">
        <v>955</v>
      </c>
      <c r="AE14" s="44">
        <f t="shared" ca="1" si="14"/>
        <v>6.6147362974327883E-2</v>
      </c>
      <c r="AF14" s="19" t="s">
        <v>956</v>
      </c>
      <c r="AG14" s="44">
        <f t="shared" ca="1" si="15"/>
        <v>0.31702076345111863</v>
      </c>
      <c r="AH14" s="20" t="s">
        <v>957</v>
      </c>
      <c r="AI14" s="44">
        <f t="shared" ca="1" si="16"/>
        <v>0.4926747189430376</v>
      </c>
      <c r="AJ14" s="23" t="s">
        <v>1015</v>
      </c>
      <c r="AK14" s="44">
        <f t="shared" ca="1" si="17"/>
        <v>0.51673004991752758</v>
      </c>
      <c r="AL14" s="19" t="s">
        <v>1016</v>
      </c>
      <c r="AM14" s="44">
        <f t="shared" ca="1" si="18"/>
        <v>0.81456005139180743</v>
      </c>
      <c r="AN14" s="20" t="s">
        <v>1017</v>
      </c>
      <c r="AO14" s="44">
        <f t="shared" ca="1" si="19"/>
        <v>0.54755819854650611</v>
      </c>
      <c r="AP14" s="23" t="s">
        <v>1075</v>
      </c>
      <c r="AQ14" s="44">
        <f t="shared" ca="1" si="20"/>
        <v>0.3780075599144368</v>
      </c>
      <c r="AR14" s="19" t="s">
        <v>1076</v>
      </c>
      <c r="AS14" s="44">
        <f t="shared" ca="1" si="21"/>
        <v>0.85002484299939063</v>
      </c>
      <c r="AT14" s="20" t="s">
        <v>1077</v>
      </c>
      <c r="AU14" s="20" t="s">
        <v>1077</v>
      </c>
      <c r="AV14" s="44">
        <f t="shared" ca="1" si="22"/>
        <v>0.84717959242342289</v>
      </c>
      <c r="AW14" s="23" t="s">
        <v>1075</v>
      </c>
      <c r="AX14" s="44">
        <f t="shared" ca="1" si="23"/>
        <v>0.66552895985291549</v>
      </c>
      <c r="AY14" s="20" t="s">
        <v>835</v>
      </c>
      <c r="AZ14" s="44">
        <f t="shared" ca="1" si="24"/>
        <v>0.85160038821965256</v>
      </c>
      <c r="BA14" s="23" t="s">
        <v>1076</v>
      </c>
      <c r="BB14" s="44">
        <f t="shared" ca="1" si="25"/>
        <v>0.18654027161590925</v>
      </c>
      <c r="BC14" s="20" t="s">
        <v>836</v>
      </c>
      <c r="BD14" s="44">
        <f t="shared" ca="1" si="26"/>
        <v>0.26375181056020502</v>
      </c>
      <c r="BE14" s="23" t="s">
        <v>1077</v>
      </c>
      <c r="BF14" s="20" t="s">
        <v>1077</v>
      </c>
      <c r="BG14" s="44">
        <f t="shared" ca="1" si="27"/>
        <v>0.32679651684837374</v>
      </c>
      <c r="BH14" s="20" t="s">
        <v>837</v>
      </c>
      <c r="BI14" s="44">
        <f t="shared" ca="1" si="28"/>
        <v>0.78562963049691792</v>
      </c>
    </row>
    <row r="15" spans="1:61">
      <c r="B15" s="14"/>
      <c r="D15" s="14"/>
      <c r="E15" s="3">
        <f ca="1">3*RANDBETWEEN(0,100)+18</f>
        <v>306</v>
      </c>
      <c r="F15" s="16" t="s">
        <v>718</v>
      </c>
      <c r="G15" s="44">
        <f t="shared" ca="1" si="6"/>
        <v>0.93504844514561292</v>
      </c>
      <c r="H15" s="15" t="s">
        <v>719</v>
      </c>
      <c r="I15" s="44">
        <f t="shared" ca="1" si="2"/>
        <v>0.42236420151602072</v>
      </c>
      <c r="J15" s="15" t="s">
        <v>720</v>
      </c>
      <c r="K15" s="45">
        <f t="shared" ca="1" si="3"/>
        <v>0.60401005014531339</v>
      </c>
      <c r="L15" s="41" t="s">
        <v>778</v>
      </c>
      <c r="M15" s="44">
        <f t="shared" ca="1" si="7"/>
        <v>0.14135738566812339</v>
      </c>
      <c r="N15" s="19" t="s">
        <v>779</v>
      </c>
      <c r="O15" s="44">
        <f t="shared" ca="1" si="8"/>
        <v>0.6390733198872649</v>
      </c>
      <c r="P15" s="20" t="s">
        <v>780</v>
      </c>
      <c r="Q15" s="45">
        <f t="shared" ca="1" si="4"/>
        <v>0.63334830398544639</v>
      </c>
      <c r="R15" s="23" t="s">
        <v>838</v>
      </c>
      <c r="S15" s="44">
        <f t="shared" ca="1" si="9"/>
        <v>0.98124528068627481</v>
      </c>
      <c r="T15" s="19" t="s">
        <v>839</v>
      </c>
      <c r="U15" s="44">
        <f t="shared" ca="1" si="10"/>
        <v>7.2210393310576659E-2</v>
      </c>
      <c r="V15" s="20" t="s">
        <v>840</v>
      </c>
      <c r="W15" s="45">
        <f t="shared" ca="1" si="5"/>
        <v>0.9017516678059696</v>
      </c>
      <c r="X15" s="23" t="s">
        <v>898</v>
      </c>
      <c r="Y15" s="44">
        <f t="shared" ca="1" si="11"/>
        <v>0.17668458281194077</v>
      </c>
      <c r="Z15" s="19" t="s">
        <v>899</v>
      </c>
      <c r="AA15" s="44">
        <f t="shared" ca="1" si="12"/>
        <v>0.14194769904139104</v>
      </c>
      <c r="AB15" s="20" t="s">
        <v>900</v>
      </c>
      <c r="AC15" s="44">
        <f t="shared" ca="1" si="13"/>
        <v>0.54387799886801336</v>
      </c>
      <c r="AD15" s="23" t="s">
        <v>958</v>
      </c>
      <c r="AE15" s="44">
        <f t="shared" ca="1" si="14"/>
        <v>0.95696249878606476</v>
      </c>
      <c r="AF15" s="19" t="s">
        <v>959</v>
      </c>
      <c r="AG15" s="44">
        <f t="shared" ca="1" si="15"/>
        <v>0.54796596876022452</v>
      </c>
      <c r="AH15" s="20" t="s">
        <v>960</v>
      </c>
      <c r="AI15" s="44">
        <f t="shared" ca="1" si="16"/>
        <v>0.4251796136453323</v>
      </c>
      <c r="AJ15" s="23" t="s">
        <v>1018</v>
      </c>
      <c r="AK15" s="44">
        <f t="shared" ca="1" si="17"/>
        <v>0.35144819969340446</v>
      </c>
      <c r="AL15" s="19" t="s">
        <v>1019</v>
      </c>
      <c r="AM15" s="44">
        <f t="shared" ca="1" si="18"/>
        <v>5.9901998566533665E-2</v>
      </c>
      <c r="AN15" s="20" t="s">
        <v>1020</v>
      </c>
      <c r="AO15" s="44">
        <f t="shared" ca="1" si="19"/>
        <v>0.11782970934478265</v>
      </c>
      <c r="AP15" s="23" t="s">
        <v>1078</v>
      </c>
      <c r="AQ15" s="44">
        <f t="shared" ca="1" si="20"/>
        <v>0.44572560307564602</v>
      </c>
      <c r="AR15" s="19" t="s">
        <v>1079</v>
      </c>
      <c r="AS15" s="44">
        <f t="shared" ca="1" si="21"/>
        <v>0.38594051309989652</v>
      </c>
      <c r="AT15" s="20" t="s">
        <v>1080</v>
      </c>
      <c r="AU15" s="20" t="s">
        <v>1080</v>
      </c>
      <c r="AV15" s="44">
        <f t="shared" ca="1" si="22"/>
        <v>5.1008733688453489E-3</v>
      </c>
      <c r="AW15" s="23" t="s">
        <v>1078</v>
      </c>
      <c r="AX15" s="44">
        <f t="shared" ca="1" si="23"/>
        <v>0.28115740361311481</v>
      </c>
      <c r="AY15" s="20" t="s">
        <v>838</v>
      </c>
      <c r="AZ15" s="44">
        <f t="shared" ca="1" si="24"/>
        <v>0.46332639310476109</v>
      </c>
      <c r="BA15" s="23" t="s">
        <v>1079</v>
      </c>
      <c r="BB15" s="44">
        <f t="shared" ca="1" si="25"/>
        <v>0.54464361629451474</v>
      </c>
      <c r="BC15" s="20" t="s">
        <v>839</v>
      </c>
      <c r="BD15" s="44">
        <f t="shared" ca="1" si="26"/>
        <v>0.70194004430718415</v>
      </c>
      <c r="BE15" s="23" t="s">
        <v>1080</v>
      </c>
      <c r="BF15" s="20" t="s">
        <v>1080</v>
      </c>
      <c r="BG15" s="44">
        <f t="shared" ca="1" si="27"/>
        <v>8.8613794123099332E-2</v>
      </c>
      <c r="BH15" s="20" t="s">
        <v>840</v>
      </c>
      <c r="BI15" s="44">
        <f t="shared" ca="1" si="28"/>
        <v>0.51725647649683903</v>
      </c>
    </row>
    <row r="16" spans="1:61">
      <c r="B16" s="14"/>
      <c r="D16" s="14"/>
      <c r="E16" s="3">
        <f ca="1">5*RANDBETWEEN(0,10)+13</f>
        <v>23</v>
      </c>
      <c r="F16" s="16" t="s">
        <v>721</v>
      </c>
      <c r="G16" s="44">
        <f t="shared" ca="1" si="6"/>
        <v>0.77750410263884895</v>
      </c>
      <c r="H16" s="15" t="s">
        <v>722</v>
      </c>
      <c r="I16" s="44">
        <f t="shared" ca="1" si="2"/>
        <v>0.44733345784818068</v>
      </c>
      <c r="J16" s="15" t="s">
        <v>723</v>
      </c>
      <c r="K16" s="45">
        <f t="shared" ca="1" si="3"/>
        <v>0.77593690508831203</v>
      </c>
      <c r="L16" s="41" t="s">
        <v>781</v>
      </c>
      <c r="M16" s="44">
        <f t="shared" ca="1" si="7"/>
        <v>0.16779876055473419</v>
      </c>
      <c r="N16" s="19" t="s">
        <v>782</v>
      </c>
      <c r="O16" s="44">
        <f t="shared" ca="1" si="8"/>
        <v>0.66081012535891226</v>
      </c>
      <c r="P16" s="20" t="s">
        <v>783</v>
      </c>
      <c r="Q16" s="45">
        <f t="shared" ca="1" si="4"/>
        <v>0.31334291031946315</v>
      </c>
      <c r="R16" s="23" t="s">
        <v>841</v>
      </c>
      <c r="S16" s="44">
        <f t="shared" ca="1" si="9"/>
        <v>0.10123109174686307</v>
      </c>
      <c r="T16" s="19" t="s">
        <v>842</v>
      </c>
      <c r="U16" s="44">
        <f t="shared" ca="1" si="10"/>
        <v>0.80933514491010072</v>
      </c>
      <c r="V16" s="20" t="s">
        <v>843</v>
      </c>
      <c r="W16" s="45">
        <f t="shared" ca="1" si="5"/>
        <v>0.17689739254025305</v>
      </c>
      <c r="X16" s="23" t="s">
        <v>901</v>
      </c>
      <c r="Y16" s="44">
        <f t="shared" ca="1" si="11"/>
        <v>0.5423570835565672</v>
      </c>
      <c r="Z16" s="19" t="s">
        <v>902</v>
      </c>
      <c r="AA16" s="44">
        <f t="shared" ca="1" si="12"/>
        <v>0.14562394738745166</v>
      </c>
      <c r="AB16" s="20" t="s">
        <v>903</v>
      </c>
      <c r="AC16" s="44">
        <f t="shared" ca="1" si="13"/>
        <v>0.36411254140149496</v>
      </c>
      <c r="AD16" s="23" t="s">
        <v>961</v>
      </c>
      <c r="AE16" s="44">
        <f t="shared" ca="1" si="14"/>
        <v>0.6671477453534429</v>
      </c>
      <c r="AF16" s="19" t="s">
        <v>962</v>
      </c>
      <c r="AG16" s="44">
        <f t="shared" ca="1" si="15"/>
        <v>3.0258381775760235E-2</v>
      </c>
      <c r="AH16" s="20" t="s">
        <v>963</v>
      </c>
      <c r="AI16" s="44">
        <f t="shared" ca="1" si="16"/>
        <v>0.41974393115481634</v>
      </c>
      <c r="AJ16" s="23" t="s">
        <v>1021</v>
      </c>
      <c r="AK16" s="44">
        <f t="shared" ca="1" si="17"/>
        <v>0.67342983758514596</v>
      </c>
      <c r="AL16" s="19" t="s">
        <v>1022</v>
      </c>
      <c r="AM16" s="44">
        <f t="shared" ca="1" si="18"/>
        <v>0.5573910222378875</v>
      </c>
      <c r="AN16" s="20" t="s">
        <v>1023</v>
      </c>
      <c r="AO16" s="44">
        <f t="shared" ca="1" si="19"/>
        <v>0.13063821372386486</v>
      </c>
      <c r="AP16" s="23" t="s">
        <v>1081</v>
      </c>
      <c r="AQ16" s="44">
        <f t="shared" ca="1" si="20"/>
        <v>6.4447857469760894E-2</v>
      </c>
      <c r="AR16" s="19" t="s">
        <v>1082</v>
      </c>
      <c r="AS16" s="44">
        <f t="shared" ca="1" si="21"/>
        <v>4.4047946988450271E-3</v>
      </c>
      <c r="AT16" s="20" t="s">
        <v>1083</v>
      </c>
      <c r="AU16" s="20" t="s">
        <v>1083</v>
      </c>
      <c r="AV16" s="44">
        <f t="shared" ca="1" si="22"/>
        <v>0.918858892933617</v>
      </c>
      <c r="AW16" s="23" t="s">
        <v>1081</v>
      </c>
      <c r="AX16" s="44">
        <f t="shared" ca="1" si="23"/>
        <v>0.88955321837677026</v>
      </c>
      <c r="AY16" s="20" t="s">
        <v>841</v>
      </c>
      <c r="AZ16" s="44">
        <f t="shared" ca="1" si="24"/>
        <v>0.83942087510810204</v>
      </c>
      <c r="BA16" s="23" t="s">
        <v>1082</v>
      </c>
      <c r="BB16" s="44">
        <f t="shared" ca="1" si="25"/>
        <v>0.87665645815541238</v>
      </c>
      <c r="BC16" s="20" t="s">
        <v>842</v>
      </c>
      <c r="BD16" s="44">
        <f t="shared" ca="1" si="26"/>
        <v>0.58686709242534185</v>
      </c>
      <c r="BE16" s="23" t="s">
        <v>1083</v>
      </c>
      <c r="BF16" s="20" t="s">
        <v>1083</v>
      </c>
      <c r="BG16" s="44">
        <f t="shared" ca="1" si="27"/>
        <v>0.82010941829767781</v>
      </c>
      <c r="BH16" s="20" t="s">
        <v>843</v>
      </c>
      <c r="BI16" s="44">
        <f t="shared" ca="1" si="28"/>
        <v>0.27665158384383481</v>
      </c>
    </row>
    <row r="17" spans="1:61">
      <c r="B17" s="14"/>
      <c r="D17" s="14"/>
      <c r="E17" s="3">
        <f ca="1">5*RANDBETWEEN(0,10)+13</f>
        <v>43</v>
      </c>
      <c r="F17" s="16" t="s">
        <v>724</v>
      </c>
      <c r="G17" s="44">
        <f t="shared" ca="1" si="6"/>
        <v>0.63120650728925232</v>
      </c>
      <c r="H17" s="15" t="s">
        <v>725</v>
      </c>
      <c r="I17" s="44">
        <f t="shared" ca="1" si="2"/>
        <v>0.14575170177815711</v>
      </c>
      <c r="J17" s="15" t="s">
        <v>726</v>
      </c>
      <c r="K17" s="45">
        <f t="shared" ca="1" si="3"/>
        <v>0.26035567809274607</v>
      </c>
      <c r="L17" s="41" t="s">
        <v>784</v>
      </c>
      <c r="M17" s="44">
        <f t="shared" ca="1" si="7"/>
        <v>0.87433477759741796</v>
      </c>
      <c r="N17" s="19" t="s">
        <v>785</v>
      </c>
      <c r="O17" s="44">
        <f t="shared" ca="1" si="8"/>
        <v>0.85707076097685508</v>
      </c>
      <c r="P17" s="20" t="s">
        <v>786</v>
      </c>
      <c r="Q17" s="45">
        <f t="shared" ca="1" si="4"/>
        <v>0.6691034039623931</v>
      </c>
      <c r="R17" s="23" t="s">
        <v>844</v>
      </c>
      <c r="S17" s="44">
        <f t="shared" ca="1" si="9"/>
        <v>0.17800217950841302</v>
      </c>
      <c r="T17" s="19" t="s">
        <v>845</v>
      </c>
      <c r="U17" s="44">
        <f t="shared" ca="1" si="10"/>
        <v>0.99139016710973493</v>
      </c>
      <c r="V17" s="20" t="s">
        <v>846</v>
      </c>
      <c r="W17" s="45">
        <f t="shared" ca="1" si="5"/>
        <v>8.8670026483249176E-2</v>
      </c>
      <c r="X17" s="23" t="s">
        <v>904</v>
      </c>
      <c r="Y17" s="44">
        <f t="shared" ca="1" si="11"/>
        <v>0.96982697283871744</v>
      </c>
      <c r="Z17" s="19" t="s">
        <v>905</v>
      </c>
      <c r="AA17" s="44">
        <f t="shared" ca="1" si="12"/>
        <v>0.48549418640184694</v>
      </c>
      <c r="AB17" s="20" t="s">
        <v>906</v>
      </c>
      <c r="AC17" s="44">
        <f t="shared" ca="1" si="13"/>
        <v>0.43645692218390142</v>
      </c>
      <c r="AD17" s="23" t="s">
        <v>964</v>
      </c>
      <c r="AE17" s="44">
        <f t="shared" ca="1" si="14"/>
        <v>0.48885269565454958</v>
      </c>
      <c r="AF17" s="19" t="s">
        <v>965</v>
      </c>
      <c r="AG17" s="44">
        <f t="shared" ca="1" si="15"/>
        <v>0.28687228844890544</v>
      </c>
      <c r="AH17" s="20" t="s">
        <v>966</v>
      </c>
      <c r="AI17" s="44">
        <f t="shared" ca="1" si="16"/>
        <v>0.79560214935917117</v>
      </c>
      <c r="AJ17" s="23" t="s">
        <v>1024</v>
      </c>
      <c r="AK17" s="44">
        <f t="shared" ca="1" si="17"/>
        <v>0.60930195979610136</v>
      </c>
      <c r="AL17" s="19" t="s">
        <v>1025</v>
      </c>
      <c r="AM17" s="44">
        <f t="shared" ca="1" si="18"/>
        <v>0.59348942065001431</v>
      </c>
      <c r="AN17" s="20" t="s">
        <v>1026</v>
      </c>
      <c r="AO17" s="44">
        <f t="shared" ca="1" si="19"/>
        <v>0.33326185388145646</v>
      </c>
      <c r="AP17" s="23" t="s">
        <v>1084</v>
      </c>
      <c r="AQ17" s="44">
        <f t="shared" ca="1" si="20"/>
        <v>0.7992101135930989</v>
      </c>
      <c r="AR17" s="19" t="s">
        <v>1085</v>
      </c>
      <c r="AS17" s="44">
        <f t="shared" ca="1" si="21"/>
        <v>0.62053543822565782</v>
      </c>
      <c r="AT17" s="20" t="s">
        <v>1086</v>
      </c>
      <c r="AU17" s="20" t="s">
        <v>1086</v>
      </c>
      <c r="AV17" s="44">
        <f t="shared" ca="1" si="22"/>
        <v>0.45996839137132373</v>
      </c>
      <c r="AW17" s="23" t="s">
        <v>1084</v>
      </c>
      <c r="AX17" s="44">
        <f t="shared" ca="1" si="23"/>
        <v>0.94851804481279078</v>
      </c>
      <c r="AY17" s="20" t="s">
        <v>844</v>
      </c>
      <c r="AZ17" s="44">
        <f t="shared" ca="1" si="24"/>
        <v>0.66687850159650819</v>
      </c>
      <c r="BA17" s="23" t="s">
        <v>1085</v>
      </c>
      <c r="BB17" s="44">
        <f t="shared" ca="1" si="25"/>
        <v>0.25638828730334762</v>
      </c>
      <c r="BC17" s="20" t="s">
        <v>845</v>
      </c>
      <c r="BD17" s="44">
        <f t="shared" ca="1" si="26"/>
        <v>0.6086543370533255</v>
      </c>
      <c r="BE17" s="23" t="s">
        <v>1086</v>
      </c>
      <c r="BF17" s="20" t="s">
        <v>1086</v>
      </c>
      <c r="BG17" s="44">
        <f t="shared" ca="1" si="27"/>
        <v>0.14999880838830482</v>
      </c>
      <c r="BH17" s="20" t="s">
        <v>846</v>
      </c>
      <c r="BI17" s="44">
        <f t="shared" ca="1" si="28"/>
        <v>6.7803406660225107E-3</v>
      </c>
    </row>
    <row r="18" spans="1:61">
      <c r="F18" s="16" t="s">
        <v>727</v>
      </c>
      <c r="G18" s="44">
        <f t="shared" ca="1" si="6"/>
        <v>0.81769787120975357</v>
      </c>
      <c r="H18" s="15" t="s">
        <v>728</v>
      </c>
      <c r="I18" s="44">
        <f t="shared" ca="1" si="2"/>
        <v>0.87346957287459071</v>
      </c>
      <c r="J18" s="15" t="s">
        <v>729</v>
      </c>
      <c r="K18" s="45">
        <f t="shared" ca="1" si="3"/>
        <v>0.21039398303606482</v>
      </c>
      <c r="L18" s="41" t="s">
        <v>787</v>
      </c>
      <c r="M18" s="44">
        <f t="shared" ca="1" si="7"/>
        <v>0.80421053459234226</v>
      </c>
      <c r="N18" s="19" t="s">
        <v>788</v>
      </c>
      <c r="O18" s="44">
        <f t="shared" ca="1" si="8"/>
        <v>0.52677911836879865</v>
      </c>
      <c r="P18" s="20" t="s">
        <v>789</v>
      </c>
      <c r="Q18" s="45">
        <f t="shared" ca="1" si="4"/>
        <v>0.68846578053158125</v>
      </c>
      <c r="R18" s="23" t="s">
        <v>847</v>
      </c>
      <c r="S18" s="44">
        <f t="shared" ca="1" si="9"/>
        <v>7.2592010101241167E-2</v>
      </c>
      <c r="T18" s="19" t="s">
        <v>848</v>
      </c>
      <c r="U18" s="44">
        <f t="shared" ca="1" si="10"/>
        <v>4.7293378063336888E-2</v>
      </c>
      <c r="V18" s="20" t="s">
        <v>849</v>
      </c>
      <c r="W18" s="45">
        <f t="shared" ca="1" si="5"/>
        <v>0.21549799886901244</v>
      </c>
      <c r="X18" s="23" t="s">
        <v>907</v>
      </c>
      <c r="Y18" s="44">
        <f t="shared" ca="1" si="11"/>
        <v>0.97318617618503134</v>
      </c>
      <c r="Z18" s="19" t="s">
        <v>908</v>
      </c>
      <c r="AA18" s="44">
        <f t="shared" ca="1" si="12"/>
        <v>0.36420688300149973</v>
      </c>
      <c r="AB18" s="20" t="s">
        <v>909</v>
      </c>
      <c r="AC18" s="44">
        <f t="shared" ca="1" si="13"/>
        <v>0.21430027822915609</v>
      </c>
      <c r="AD18" s="23" t="s">
        <v>967</v>
      </c>
      <c r="AE18" s="44">
        <f t="shared" ca="1" si="14"/>
        <v>0.81102052788199153</v>
      </c>
      <c r="AF18" s="19" t="s">
        <v>968</v>
      </c>
      <c r="AG18" s="44">
        <f t="shared" ca="1" si="15"/>
        <v>0.23378083155737617</v>
      </c>
      <c r="AH18" s="20" t="s">
        <v>969</v>
      </c>
      <c r="AI18" s="44">
        <f t="shared" ca="1" si="16"/>
        <v>0.2797246896599388</v>
      </c>
      <c r="AJ18" s="23" t="s">
        <v>1027</v>
      </c>
      <c r="AK18" s="44">
        <f t="shared" ca="1" si="17"/>
        <v>7.2550632231393575E-2</v>
      </c>
      <c r="AL18" s="19" t="s">
        <v>1028</v>
      </c>
      <c r="AM18" s="44">
        <f t="shared" ca="1" si="18"/>
        <v>0.16287902822024236</v>
      </c>
      <c r="AN18" s="20" t="s">
        <v>1029</v>
      </c>
      <c r="AO18" s="44">
        <f t="shared" ca="1" si="19"/>
        <v>0.11525030020139848</v>
      </c>
      <c r="AP18" s="23" t="s">
        <v>1087</v>
      </c>
      <c r="AQ18" s="44">
        <f t="shared" ca="1" si="20"/>
        <v>0.24405942039458139</v>
      </c>
      <c r="AR18" s="19" t="s">
        <v>1088</v>
      </c>
      <c r="AS18" s="44">
        <f t="shared" ca="1" si="21"/>
        <v>0.19230709555123848</v>
      </c>
      <c r="AT18" s="20" t="s">
        <v>1089</v>
      </c>
      <c r="AU18" s="20" t="s">
        <v>1089</v>
      </c>
      <c r="AV18" s="44">
        <f t="shared" ca="1" si="22"/>
        <v>0.99145562139325083</v>
      </c>
      <c r="AW18" s="23" t="s">
        <v>1087</v>
      </c>
      <c r="AX18" s="44">
        <f t="shared" ca="1" si="23"/>
        <v>0.34499088281362145</v>
      </c>
      <c r="AY18" s="20" t="s">
        <v>847</v>
      </c>
      <c r="AZ18" s="44">
        <f t="shared" ca="1" si="24"/>
        <v>0.74178524025365355</v>
      </c>
      <c r="BA18" s="23" t="s">
        <v>1088</v>
      </c>
      <c r="BB18" s="44">
        <f t="shared" ca="1" si="25"/>
        <v>0.45769592985008645</v>
      </c>
      <c r="BC18" s="20" t="s">
        <v>848</v>
      </c>
      <c r="BD18" s="44">
        <f t="shared" ca="1" si="26"/>
        <v>0.62060769612763256</v>
      </c>
      <c r="BE18" s="23" t="s">
        <v>1089</v>
      </c>
      <c r="BF18" s="20" t="s">
        <v>1089</v>
      </c>
      <c r="BG18" s="44">
        <f t="shared" ca="1" si="27"/>
        <v>0.36436517834888016</v>
      </c>
      <c r="BH18" s="20" t="s">
        <v>849</v>
      </c>
      <c r="BI18" s="44">
        <f t="shared" ca="1" si="28"/>
        <v>0.70554647201810816</v>
      </c>
    </row>
    <row r="19" spans="1:61">
      <c r="F19" s="16" t="s">
        <v>730</v>
      </c>
      <c r="G19" s="44">
        <f t="shared" ca="1" si="6"/>
        <v>0.30789605683414845</v>
      </c>
      <c r="H19" s="15" t="s">
        <v>731</v>
      </c>
      <c r="I19" s="44">
        <f t="shared" ca="1" si="2"/>
        <v>0.55513606733073328</v>
      </c>
      <c r="J19" s="15" t="s">
        <v>732</v>
      </c>
      <c r="K19" s="45">
        <f t="shared" ca="1" si="3"/>
        <v>3.6687614702374027E-2</v>
      </c>
      <c r="L19" s="41" t="s">
        <v>790</v>
      </c>
      <c r="M19" s="44">
        <f t="shared" ca="1" si="7"/>
        <v>0.30978249469163011</v>
      </c>
      <c r="N19" s="19" t="s">
        <v>791</v>
      </c>
      <c r="O19" s="44">
        <f t="shared" ca="1" si="8"/>
        <v>5.5093646221873627E-2</v>
      </c>
      <c r="P19" s="20" t="s">
        <v>792</v>
      </c>
      <c r="Q19" s="45">
        <f t="shared" ca="1" si="4"/>
        <v>0.63857269122529647</v>
      </c>
      <c r="R19" s="23" t="s">
        <v>850</v>
      </c>
      <c r="S19" s="44">
        <f t="shared" ca="1" si="9"/>
        <v>0.20677161264255339</v>
      </c>
      <c r="T19" s="19" t="s">
        <v>851</v>
      </c>
      <c r="U19" s="44">
        <f t="shared" ca="1" si="10"/>
        <v>0.15323555045972492</v>
      </c>
      <c r="V19" s="20" t="s">
        <v>852</v>
      </c>
      <c r="W19" s="45">
        <f t="shared" ca="1" si="5"/>
        <v>0.94430010569703438</v>
      </c>
      <c r="X19" s="23" t="s">
        <v>910</v>
      </c>
      <c r="Y19" s="44">
        <f t="shared" ca="1" si="11"/>
        <v>0.44296869200802269</v>
      </c>
      <c r="Z19" s="19" t="s">
        <v>911</v>
      </c>
      <c r="AA19" s="44">
        <f t="shared" ca="1" si="12"/>
        <v>0.37138965208800312</v>
      </c>
      <c r="AB19" s="20" t="s">
        <v>912</v>
      </c>
      <c r="AC19" s="44">
        <f t="shared" ca="1" si="13"/>
        <v>4.8219202112953496E-4</v>
      </c>
      <c r="AD19" s="23" t="s">
        <v>970</v>
      </c>
      <c r="AE19" s="44">
        <f t="shared" ca="1" si="14"/>
        <v>0.88718449264859101</v>
      </c>
      <c r="AF19" s="19" t="s">
        <v>971</v>
      </c>
      <c r="AG19" s="44">
        <f t="shared" ca="1" si="15"/>
        <v>0.62945128384919791</v>
      </c>
      <c r="AH19" s="20" t="s">
        <v>972</v>
      </c>
      <c r="AI19" s="44">
        <f t="shared" ca="1" si="16"/>
        <v>0.60423308261634068</v>
      </c>
      <c r="AJ19" s="23" t="s">
        <v>1030</v>
      </c>
      <c r="AK19" s="44">
        <f t="shared" ca="1" si="17"/>
        <v>0.7662070249064874</v>
      </c>
      <c r="AL19" s="19" t="s">
        <v>1031</v>
      </c>
      <c r="AM19" s="44">
        <f t="shared" ca="1" si="18"/>
        <v>0.23942706167602523</v>
      </c>
      <c r="AN19" s="20" t="s">
        <v>1032</v>
      </c>
      <c r="AO19" s="44">
        <f t="shared" ca="1" si="19"/>
        <v>0.45578178418518522</v>
      </c>
      <c r="AP19" s="23" t="s">
        <v>1090</v>
      </c>
      <c r="AQ19" s="44">
        <f t="shared" ca="1" si="20"/>
        <v>0.95467082887547416</v>
      </c>
      <c r="AR19" s="19" t="s">
        <v>1091</v>
      </c>
      <c r="AS19" s="44">
        <f t="shared" ca="1" si="21"/>
        <v>0.64664221346521433</v>
      </c>
      <c r="AT19" s="20" t="s">
        <v>1092</v>
      </c>
      <c r="AU19" s="20" t="s">
        <v>1092</v>
      </c>
      <c r="AV19" s="44">
        <f t="shared" ca="1" si="22"/>
        <v>0.27413251804092065</v>
      </c>
      <c r="AW19" s="23" t="s">
        <v>1090</v>
      </c>
      <c r="AX19" s="44">
        <f t="shared" ca="1" si="23"/>
        <v>0.96555024801953326</v>
      </c>
      <c r="AY19" s="20" t="s">
        <v>850</v>
      </c>
      <c r="AZ19" s="44">
        <f t="shared" ca="1" si="24"/>
        <v>0.79534327708167263</v>
      </c>
      <c r="BA19" s="23" t="s">
        <v>1091</v>
      </c>
      <c r="BB19" s="44">
        <f t="shared" ca="1" si="25"/>
        <v>0.93343878353973597</v>
      </c>
      <c r="BC19" s="20" t="s">
        <v>851</v>
      </c>
      <c r="BD19" s="44">
        <f t="shared" ca="1" si="26"/>
        <v>9.1253206405536247E-2</v>
      </c>
      <c r="BE19" s="23" t="s">
        <v>1092</v>
      </c>
      <c r="BF19" s="20" t="s">
        <v>1092</v>
      </c>
      <c r="BG19" s="44">
        <f t="shared" ca="1" si="27"/>
        <v>0.43211962056152053</v>
      </c>
      <c r="BH19" s="20" t="s">
        <v>852</v>
      </c>
      <c r="BI19" s="44">
        <f t="shared" ca="1" si="28"/>
        <v>0.7930853039554755</v>
      </c>
    </row>
    <row r="20" spans="1:61">
      <c r="F20" s="16" t="s">
        <v>733</v>
      </c>
      <c r="G20" s="44">
        <f t="shared" ca="1" si="6"/>
        <v>0.10426044232488763</v>
      </c>
      <c r="H20" s="15" t="s">
        <v>734</v>
      </c>
      <c r="I20" s="44">
        <f t="shared" ca="1" si="2"/>
        <v>0.81198455085046928</v>
      </c>
      <c r="J20" s="15" t="s">
        <v>735</v>
      </c>
      <c r="K20" s="45">
        <f t="shared" ca="1" si="3"/>
        <v>0.11549551977281625</v>
      </c>
      <c r="L20" s="41" t="s">
        <v>793</v>
      </c>
      <c r="M20" s="44">
        <f t="shared" ca="1" si="7"/>
        <v>0.82213727406775661</v>
      </c>
      <c r="N20" s="19" t="s">
        <v>794</v>
      </c>
      <c r="O20" s="44">
        <f t="shared" ca="1" si="8"/>
        <v>0.61573932118602337</v>
      </c>
      <c r="P20" s="20" t="s">
        <v>795</v>
      </c>
      <c r="Q20" s="45">
        <f t="shared" ca="1" si="4"/>
        <v>0.80466076856379321</v>
      </c>
      <c r="R20" s="23" t="s">
        <v>853</v>
      </c>
      <c r="S20" s="44">
        <f t="shared" ca="1" si="9"/>
        <v>0.69790639184086256</v>
      </c>
      <c r="T20" s="19" t="s">
        <v>854</v>
      </c>
      <c r="U20" s="44">
        <f t="shared" ca="1" si="10"/>
        <v>0.68314440503852669</v>
      </c>
      <c r="V20" s="20" t="s">
        <v>855</v>
      </c>
      <c r="W20" s="45">
        <f t="shared" ca="1" si="5"/>
        <v>0.47721253653065232</v>
      </c>
      <c r="X20" s="23" t="s">
        <v>913</v>
      </c>
      <c r="Y20" s="44">
        <f t="shared" ca="1" si="11"/>
        <v>1.849937144136593E-2</v>
      </c>
      <c r="Z20" s="19" t="s">
        <v>914</v>
      </c>
      <c r="AA20" s="44">
        <f t="shared" ca="1" si="12"/>
        <v>0.74310374449726169</v>
      </c>
      <c r="AB20" s="20" t="s">
        <v>915</v>
      </c>
      <c r="AC20" s="44">
        <f t="shared" ca="1" si="13"/>
        <v>0.97399648740752465</v>
      </c>
      <c r="AD20" s="23" t="s">
        <v>973</v>
      </c>
      <c r="AE20" s="44">
        <f t="shared" ca="1" si="14"/>
        <v>0.26042604388342472</v>
      </c>
      <c r="AF20" s="19" t="s">
        <v>974</v>
      </c>
      <c r="AG20" s="44">
        <f t="shared" ca="1" si="15"/>
        <v>0.84328473329945375</v>
      </c>
      <c r="AH20" s="20" t="s">
        <v>975</v>
      </c>
      <c r="AI20" s="44">
        <f t="shared" ca="1" si="16"/>
        <v>0.49036229152991906</v>
      </c>
      <c r="AJ20" s="23" t="s">
        <v>1033</v>
      </c>
      <c r="AK20" s="44">
        <f t="shared" ca="1" si="17"/>
        <v>0.14189197840944345</v>
      </c>
      <c r="AL20" s="19" t="s">
        <v>1034</v>
      </c>
      <c r="AM20" s="44">
        <f t="shared" ca="1" si="18"/>
        <v>0.448863824812054</v>
      </c>
      <c r="AN20" s="20" t="s">
        <v>1035</v>
      </c>
      <c r="AO20" s="44">
        <f t="shared" ca="1" si="19"/>
        <v>0.89554825962447904</v>
      </c>
      <c r="AP20" s="23" t="s">
        <v>1093</v>
      </c>
      <c r="AQ20" s="44">
        <f t="shared" ca="1" si="20"/>
        <v>0.81128134290502651</v>
      </c>
      <c r="AR20" s="19" t="s">
        <v>1094</v>
      </c>
      <c r="AS20" s="44">
        <f t="shared" ca="1" si="21"/>
        <v>8.4702775173113309E-3</v>
      </c>
      <c r="AT20" s="20" t="s">
        <v>1095</v>
      </c>
      <c r="AU20" s="20" t="s">
        <v>1095</v>
      </c>
      <c r="AV20" s="44">
        <f t="shared" ca="1" si="22"/>
        <v>0.97574317255554366</v>
      </c>
      <c r="AW20" s="23" t="s">
        <v>1093</v>
      </c>
      <c r="AX20" s="44">
        <f t="shared" ca="1" si="23"/>
        <v>0.84650453009161253</v>
      </c>
      <c r="AY20" s="20" t="s">
        <v>853</v>
      </c>
      <c r="AZ20" s="44">
        <f t="shared" ca="1" si="24"/>
        <v>0.14721114181138883</v>
      </c>
      <c r="BA20" s="23" t="s">
        <v>1094</v>
      </c>
      <c r="BB20" s="44">
        <f t="shared" ca="1" si="25"/>
        <v>0.24832685647586783</v>
      </c>
      <c r="BC20" s="20" t="s">
        <v>854</v>
      </c>
      <c r="BD20" s="44">
        <f t="shared" ca="1" si="26"/>
        <v>0.47166631396193193</v>
      </c>
      <c r="BE20" s="23" t="s">
        <v>1095</v>
      </c>
      <c r="BF20" s="20" t="s">
        <v>1095</v>
      </c>
      <c r="BG20" s="44">
        <f t="shared" ca="1" si="27"/>
        <v>0.4532691078455553</v>
      </c>
      <c r="BH20" s="20" t="s">
        <v>855</v>
      </c>
      <c r="BI20" s="44">
        <f t="shared" ca="1" si="28"/>
        <v>0.33627397741231757</v>
      </c>
    </row>
    <row r="21" spans="1:61">
      <c r="F21" s="16" t="s">
        <v>736</v>
      </c>
      <c r="G21" s="44">
        <f t="shared" ca="1" si="6"/>
        <v>0.77480694092146507</v>
      </c>
      <c r="H21" s="15" t="s">
        <v>737</v>
      </c>
      <c r="I21" s="44">
        <f t="shared" ca="1" si="2"/>
        <v>0.71635475852485264</v>
      </c>
      <c r="J21" s="15" t="s">
        <v>738</v>
      </c>
      <c r="K21" s="45">
        <f t="shared" ca="1" si="3"/>
        <v>0.92409648550886203</v>
      </c>
      <c r="L21" s="41" t="s">
        <v>796</v>
      </c>
      <c r="M21" s="44">
        <f t="shared" ca="1" si="7"/>
        <v>0.55531737040370288</v>
      </c>
      <c r="N21" s="19" t="s">
        <v>797</v>
      </c>
      <c r="O21" s="44">
        <f t="shared" ca="1" si="8"/>
        <v>0.87573171530146765</v>
      </c>
      <c r="P21" s="20" t="s">
        <v>798</v>
      </c>
      <c r="Q21" s="45">
        <f t="shared" ca="1" si="4"/>
        <v>2.1194231998172608E-2</v>
      </c>
      <c r="R21" s="23" t="s">
        <v>856</v>
      </c>
      <c r="S21" s="44">
        <f t="shared" ca="1" si="9"/>
        <v>0.62080589422205446</v>
      </c>
      <c r="T21" s="19" t="s">
        <v>857</v>
      </c>
      <c r="U21" s="44">
        <f t="shared" ca="1" si="10"/>
        <v>0.95787674143246293</v>
      </c>
      <c r="V21" s="20" t="s">
        <v>858</v>
      </c>
      <c r="W21" s="45">
        <f t="shared" ca="1" si="5"/>
        <v>0.67464925558877908</v>
      </c>
      <c r="X21" s="23" t="s">
        <v>916</v>
      </c>
      <c r="Y21" s="44">
        <f t="shared" ca="1" si="11"/>
        <v>0.55969904907025936</v>
      </c>
      <c r="Z21" s="19" t="s">
        <v>917</v>
      </c>
      <c r="AA21" s="44">
        <f t="shared" ca="1" si="12"/>
        <v>0.35561825958387061</v>
      </c>
      <c r="AB21" s="20" t="s">
        <v>918</v>
      </c>
      <c r="AC21" s="44">
        <f t="shared" ca="1" si="13"/>
        <v>0.52092849427782117</v>
      </c>
      <c r="AD21" s="23" t="s">
        <v>976</v>
      </c>
      <c r="AE21" s="44">
        <f t="shared" ca="1" si="14"/>
        <v>0.51827512070957837</v>
      </c>
      <c r="AF21" s="19" t="s">
        <v>977</v>
      </c>
      <c r="AG21" s="44">
        <f t="shared" ca="1" si="15"/>
        <v>0.18770143773039694</v>
      </c>
      <c r="AH21" s="20" t="s">
        <v>978</v>
      </c>
      <c r="AI21" s="44">
        <f t="shared" ca="1" si="16"/>
        <v>0.44493406373099287</v>
      </c>
      <c r="AJ21" s="23" t="s">
        <v>1036</v>
      </c>
      <c r="AK21" s="44">
        <f t="shared" ca="1" si="17"/>
        <v>0.98851443415128903</v>
      </c>
      <c r="AL21" s="19" t="s">
        <v>1037</v>
      </c>
      <c r="AM21" s="44">
        <f t="shared" ca="1" si="18"/>
        <v>0.62510896989604148</v>
      </c>
      <c r="AN21" s="20" t="s">
        <v>1038</v>
      </c>
      <c r="AO21" s="44">
        <f t="shared" ca="1" si="19"/>
        <v>0.2867279271897607</v>
      </c>
      <c r="AP21" s="23" t="s">
        <v>1096</v>
      </c>
      <c r="AQ21" s="44">
        <f t="shared" ca="1" si="20"/>
        <v>0.12359753122701811</v>
      </c>
      <c r="AR21" s="19" t="s">
        <v>1097</v>
      </c>
      <c r="AS21" s="44">
        <f t="shared" ca="1" si="21"/>
        <v>0.36728553356425619</v>
      </c>
      <c r="AT21" s="20" t="s">
        <v>1098</v>
      </c>
      <c r="AU21" s="20" t="s">
        <v>1098</v>
      </c>
      <c r="AV21" s="44">
        <f t="shared" ca="1" si="22"/>
        <v>0.75903816937554036</v>
      </c>
      <c r="AW21" s="23" t="s">
        <v>1096</v>
      </c>
      <c r="AX21" s="44">
        <f t="shared" ca="1" si="23"/>
        <v>0.20106684435357103</v>
      </c>
      <c r="AY21" s="20" t="s">
        <v>856</v>
      </c>
      <c r="AZ21" s="44">
        <f t="shared" ca="1" si="24"/>
        <v>0.95940931373028882</v>
      </c>
      <c r="BA21" s="23" t="s">
        <v>1097</v>
      </c>
      <c r="BB21" s="44">
        <f t="shared" ca="1" si="25"/>
        <v>0.61286265725328337</v>
      </c>
      <c r="BC21" s="20" t="s">
        <v>857</v>
      </c>
      <c r="BD21" s="44">
        <f t="shared" ca="1" si="26"/>
        <v>0.83518879575698701</v>
      </c>
      <c r="BE21" s="23" t="s">
        <v>1098</v>
      </c>
      <c r="BF21" s="20" t="s">
        <v>1098</v>
      </c>
      <c r="BG21" s="44">
        <f t="shared" ca="1" si="27"/>
        <v>1.1531682073714578E-2</v>
      </c>
      <c r="BH21" s="20" t="s">
        <v>858</v>
      </c>
      <c r="BI21" s="44">
        <f t="shared" ca="1" si="28"/>
        <v>0.27210496445367216</v>
      </c>
    </row>
    <row r="22" spans="1:61" ht="15.75" thickBot="1">
      <c r="F22" s="17" t="s">
        <v>739</v>
      </c>
      <c r="G22" s="46">
        <f t="shared" ca="1" si="6"/>
        <v>0.59814079814813015</v>
      </c>
      <c r="H22" s="18" t="s">
        <v>740</v>
      </c>
      <c r="I22" s="46">
        <f t="shared" ca="1" si="2"/>
        <v>0.75476480984168237</v>
      </c>
      <c r="J22" s="18" t="s">
        <v>741</v>
      </c>
      <c r="K22" s="47">
        <f t="shared" ca="1" si="3"/>
        <v>0.78798837031067404</v>
      </c>
      <c r="L22" s="42" t="s">
        <v>799</v>
      </c>
      <c r="M22" s="46">
        <f t="shared" ca="1" si="7"/>
        <v>0.26864957653243349</v>
      </c>
      <c r="N22" s="21" t="s">
        <v>800</v>
      </c>
      <c r="O22" s="46">
        <f t="shared" ca="1" si="8"/>
        <v>0.70578623445433575</v>
      </c>
      <c r="P22" s="22" t="s">
        <v>801</v>
      </c>
      <c r="Q22" s="47">
        <f t="shared" ca="1" si="4"/>
        <v>0.81144498369582907</v>
      </c>
      <c r="R22" s="24" t="s">
        <v>859</v>
      </c>
      <c r="S22" s="46">
        <f t="shared" ca="1" si="9"/>
        <v>0.57044684528617307</v>
      </c>
      <c r="T22" s="21" t="s">
        <v>860</v>
      </c>
      <c r="U22" s="46">
        <f t="shared" ca="1" si="10"/>
        <v>0.76975382524385894</v>
      </c>
      <c r="V22" s="22" t="s">
        <v>861</v>
      </c>
      <c r="W22" s="47">
        <f t="shared" ca="1" si="5"/>
        <v>0.61307882998324281</v>
      </c>
      <c r="X22" s="24" t="s">
        <v>919</v>
      </c>
      <c r="Y22" s="46">
        <f t="shared" ca="1" si="11"/>
        <v>0.76297540640857964</v>
      </c>
      <c r="Z22" s="21" t="s">
        <v>920</v>
      </c>
      <c r="AA22" s="46">
        <f t="shared" ca="1" si="12"/>
        <v>0.96429328087001775</v>
      </c>
      <c r="AB22" s="22" t="s">
        <v>921</v>
      </c>
      <c r="AC22" s="46">
        <f t="shared" ca="1" si="13"/>
        <v>0.9666955196978293</v>
      </c>
      <c r="AD22" s="24" t="s">
        <v>979</v>
      </c>
      <c r="AE22" s="46">
        <f t="shared" ca="1" si="14"/>
        <v>5.0476731732152835E-2</v>
      </c>
      <c r="AF22" s="21" t="s">
        <v>980</v>
      </c>
      <c r="AG22" s="46">
        <f t="shared" ca="1" si="15"/>
        <v>0.73127859908408555</v>
      </c>
      <c r="AH22" s="22" t="s">
        <v>981</v>
      </c>
      <c r="AI22" s="46">
        <f t="shared" ca="1" si="16"/>
        <v>0.48578330150890503</v>
      </c>
      <c r="AJ22" s="24" t="s">
        <v>1039</v>
      </c>
      <c r="AK22" s="46">
        <f t="shared" ca="1" si="17"/>
        <v>0.77226878979483971</v>
      </c>
      <c r="AL22" s="21" t="s">
        <v>1040</v>
      </c>
      <c r="AM22" s="46">
        <f t="shared" ca="1" si="18"/>
        <v>0.33088597832245359</v>
      </c>
      <c r="AN22" s="22" t="s">
        <v>1041</v>
      </c>
      <c r="AO22" s="46">
        <f t="shared" ca="1" si="19"/>
        <v>0.99230582564629799</v>
      </c>
      <c r="AP22" s="24" t="s">
        <v>1099</v>
      </c>
      <c r="AQ22" s="46">
        <f t="shared" ca="1" si="20"/>
        <v>0.43751356303593036</v>
      </c>
      <c r="AR22" s="21" t="s">
        <v>1100</v>
      </c>
      <c r="AS22" s="46">
        <f t="shared" ca="1" si="21"/>
        <v>0.55644028071275642</v>
      </c>
      <c r="AT22" s="22" t="s">
        <v>1101</v>
      </c>
      <c r="AU22" s="22" t="s">
        <v>1101</v>
      </c>
      <c r="AV22" s="46">
        <f t="shared" ca="1" si="22"/>
        <v>0.42066896303991363</v>
      </c>
      <c r="AW22" s="24" t="s">
        <v>1099</v>
      </c>
      <c r="AX22" s="46">
        <f t="shared" ca="1" si="23"/>
        <v>4.9559758561443346E-2</v>
      </c>
      <c r="AY22" s="22" t="s">
        <v>859</v>
      </c>
      <c r="AZ22" s="46">
        <f t="shared" ca="1" si="24"/>
        <v>0.93726833244637597</v>
      </c>
      <c r="BA22" s="24" t="s">
        <v>1100</v>
      </c>
      <c r="BB22" s="46">
        <f t="shared" ca="1" si="25"/>
        <v>0.48845617220045012</v>
      </c>
      <c r="BC22" s="22" t="s">
        <v>860</v>
      </c>
      <c r="BD22" s="46">
        <f t="shared" ca="1" si="26"/>
        <v>8.8970375418769621E-2</v>
      </c>
      <c r="BE22" s="24" t="s">
        <v>1101</v>
      </c>
      <c r="BF22" s="22" t="s">
        <v>1101</v>
      </c>
      <c r="BG22" s="46">
        <f t="shared" ca="1" si="27"/>
        <v>0.75169915366926876</v>
      </c>
      <c r="BH22" s="22" t="s">
        <v>861</v>
      </c>
      <c r="BI22" s="46">
        <f t="shared" ca="1" si="28"/>
        <v>0.63504029410525487</v>
      </c>
    </row>
    <row r="23" spans="1:61" ht="15.75" thickBot="1">
      <c r="F23" s="3" t="str">
        <f ca="1">INDEX(F3:F22,RANK(G3,G3:G22))</f>
        <v>Деребен</v>
      </c>
      <c r="H23" s="3" t="str">
        <f ca="1">INDEX(H3:H22,RANK(I3,I3:I22))</f>
        <v>Тристрид</v>
      </c>
      <c r="J23" s="3" t="str">
        <f t="shared" ref="J23" ca="1" si="29">INDEX(J3:J22,RANK(K3,K3:K22))</f>
        <v>Огнебров</v>
      </c>
      <c r="L23" s="3" t="str">
        <f t="shared" ref="L23" ca="1" si="30">INDEX(L3:L22,RANK(M3,M3:M22))</f>
        <v>Хельдеофол</v>
      </c>
      <c r="N23" s="3" t="str">
        <f t="shared" ref="N23" ca="1" si="31">INDEX(N3:N22,RANK(O3,O3:O22))</f>
        <v>Наренн</v>
      </c>
      <c r="P23" s="3" t="str">
        <f t="shared" ref="P23" ca="1" si="32">INDEX(P3:P22,RANK(Q3,Q3:Q22))</f>
        <v>Ульзарисс</v>
      </c>
      <c r="R23" s="3" t="str">
        <f t="shared" ref="R23" ca="1" si="33">INDEX(R3:R22,RANK(S3,S3:S22))</f>
        <v>Пронлак</v>
      </c>
      <c r="T23" s="3" t="str">
        <f t="shared" ref="T23" ca="1" si="34">INDEX(T3:T22,RANK(U3,U3:U22))</f>
        <v>Джува</v>
      </c>
      <c r="V23" s="3" t="str">
        <f t="shared" ref="V23" ca="1" si="35">INDEX(V3:V22,RANK(W3,W3:W22))</f>
        <v>Нубингнор</v>
      </c>
      <c r="X23" s="3" t="str">
        <f t="shared" ref="X23" ca="1" si="36">INDEX(X3:X22,RANK(Y3,Y3:Y22))</f>
        <v>Яндер</v>
      </c>
      <c r="Z23" s="3" t="str">
        <f t="shared" ref="Z23" ca="1" si="37">INDEX(Z3:Z22,RANK(AA3,AA3:AA22))</f>
        <v>Кебрина</v>
      </c>
      <c r="AB23" s="3" t="str">
        <f t="shared" ref="AB23" ca="1" si="38">INDEX(AB3:AB22,RANK(AC3,AC3:AC22))</f>
        <v>Мышедав</v>
      </c>
      <c r="AD23" s="3" t="str">
        <f t="shared" ref="AD23" ca="1" si="39">INDEX(AD3:AD22,RANK(AE3,AE3:AE22))</f>
        <v>Менос</v>
      </c>
      <c r="AF23" s="3" t="str">
        <f t="shared" ref="AF23" ca="1" si="40">INDEX(AF3:AF22,RANK(AG3,AG3:AG22))</f>
        <v>Трейни</v>
      </c>
      <c r="AH23" s="3" t="str">
        <f t="shared" ref="AH23" ca="1" si="41">INDEX(AH3:AH22,RANK(AI3,AI3:AI22))</f>
        <v>Проклярость</v>
      </c>
      <c r="AJ23" s="3" t="str">
        <f t="shared" ref="AJ23" ca="1" si="42">INDEX(AJ3:AJ22,RANK(AK3,AK3:AK22))</f>
        <v>Фарлиет</v>
      </c>
      <c r="AL23" s="3" t="str">
        <f t="shared" ref="AL23" ca="1" si="43">INDEX(AL3:AL22,RANK(AM3,AM3:AM22))</f>
        <v>Куинала</v>
      </c>
      <c r="AN23" s="3" t="str">
        <f t="shared" ref="AN23" ca="1" si="44">INDEX(AN3:AN22,RANK(AO3,AO3:AO22))</f>
        <v>Келдраннор</v>
      </c>
      <c r="AP23" s="3" t="str">
        <f t="shared" ref="AP23" ca="1" si="45">INDEX(AP3:AP22,RANK(AQ3,AQ3:AQ22))</f>
        <v>Нелор</v>
      </c>
      <c r="AR23" s="3" t="str">
        <f t="shared" ref="AR23" ca="1" si="46">INDEX(AR3:AR22,RANK(AS3,AS3:AS22))</f>
        <v>Розен</v>
      </c>
      <c r="AT23" s="3" t="str">
        <f ca="1">INDEX(AT3:AT22,RANK(AV3,AV3:AV22))</f>
        <v>Быстрая Стрела</v>
      </c>
      <c r="AU23" s="3" t="str">
        <f ca="1">INDEX(AU3:AU22,RANK(AV3,AV3:AV22))</f>
        <v>Быстрая Стрела</v>
      </c>
      <c r="AW23" s="3" t="str">
        <f t="shared" ref="AW23" ca="1" si="47">INDEX(AW3:AW22,RANK(AX3,AX3:AX22))</f>
        <v>Буренус</v>
      </c>
      <c r="AY23" s="3" t="str">
        <f t="shared" ref="AY23" ca="1" si="48">INDEX(AY3:AY22,RANK(AZ3,AZ3:AZ22))</f>
        <v>Брентор</v>
      </c>
      <c r="BA23" s="3" t="str">
        <f t="shared" ref="BA23" ca="1" si="49">INDEX(BA3:BA22,RANK(BB3,BB3:BB22))</f>
        <v>Трелорин</v>
      </c>
      <c r="BC23" s="3" t="str">
        <f t="shared" ref="BC23" ca="1" si="50">INDEX(BC3:BC22,RANK(BD3,BD3:BD22))</f>
        <v>Алиана</v>
      </c>
      <c r="BE23" s="3" t="str">
        <f t="shared" ref="BE23" ca="1" si="51">INDEX(BE3:BE22,RANK(BG3,BG3:BG22))</f>
        <v>Закатный Шёпот</v>
      </c>
      <c r="BF23" s="3" t="str">
        <f ca="1">INDEX(BF3:BF22,RANK(BG3,BG3:BG22))</f>
        <v>Закатный Шёпот</v>
      </c>
      <c r="BH23" s="3" t="str">
        <f t="shared" ref="BH23" ca="1" si="52">INDEX(BH3:BH22,RANK(BI3,BI3:BI22))</f>
        <v>Нубингнор</v>
      </c>
    </row>
    <row r="24" spans="1:61" ht="15.75" thickBot="1">
      <c r="F24" s="54" t="str">
        <f ca="1">IF($C$33=$C$2,F23,H23)</f>
        <v>Тристрид</v>
      </c>
      <c r="L24" s="54" t="str">
        <f ca="1">IF($C$33=$C$2,L23,N23)</f>
        <v>Наренн</v>
      </c>
      <c r="R24" s="54" t="str">
        <f ca="1">IF($C$33=$C$2,R23,T23)</f>
        <v>Джува</v>
      </c>
      <c r="X24" s="54" t="str">
        <f ca="1">IF($C$33=$C$2,X23,Z23)</f>
        <v>Кебрина</v>
      </c>
      <c r="AD24" s="54" t="str">
        <f ca="1">IF($C$33=$C$2,AD23,AF23)</f>
        <v>Трейни</v>
      </c>
      <c r="AJ24" s="54" t="str">
        <f ca="1">IF($C$33=$C$2,AJ23,AL23)</f>
        <v>Куинала</v>
      </c>
      <c r="AP24" s="54" t="str">
        <f ca="1">IF($C$33=$C$2,AP23,AR23)</f>
        <v>Розен</v>
      </c>
      <c r="AT24" s="54" t="str">
        <f ca="1">IF($C$33=$C$2,AT23,AU23)</f>
        <v>Быстрая Стрела</v>
      </c>
      <c r="AW24" s="54" t="str">
        <f ca="1">IF($C$33=$C$2,AW23,AY23)</f>
        <v>Брентор</v>
      </c>
      <c r="BA24" s="54" t="str">
        <f ca="1">IF($C$33=$C$3,BA23,BC23)</f>
        <v>Трелорин</v>
      </c>
      <c r="BE24" s="54" t="str">
        <f ca="1">IF($C$33=$C$2,BE23,BF23)</f>
        <v>Закатный Шёпот</v>
      </c>
      <c r="BF24" s="55"/>
    </row>
    <row r="25" spans="1:61" ht="15.75" thickBot="1">
      <c r="AW25" s="54" t="str">
        <f ca="1">IF(C33=C2,AW24,BA24)</f>
        <v>Трелорин</v>
      </c>
      <c r="BE25" s="54" t="str">
        <f ca="1">IF(A33=A7,BE24,BH23)</f>
        <v>Нубингнор</v>
      </c>
    </row>
    <row r="31" spans="1:61">
      <c r="A31" s="3" t="s">
        <v>1109</v>
      </c>
    </row>
    <row r="33" spans="1:3">
      <c r="A33" s="2" t="str">
        <f ca="1">INDEX(A2:A10,RANK(B2,B2:B10))</f>
        <v>Тифлинг</v>
      </c>
      <c r="C33" s="3" t="str">
        <f ca="1">IF(A33=A10,"мужчина",IF(A33=A9,"женщина",INDEX(C2:C3,RANK(D2,D2:D3))))</f>
        <v>женщина</v>
      </c>
    </row>
    <row r="34" spans="1:3">
      <c r="A34" s="3" t="str">
        <f ca="1">IF(A33=A2,AD24,IF(A33=A3,AP24,IF(A33=A4,X24,IF(A33=A5,F24,IF(A33=A6,R24,IF(A33=A7,AW25,IF(A33=A8,AJ24,IF(A33=A9,N23,IF(A33=A10,L23,FALSE)))))))))</f>
        <v>Трейни</v>
      </c>
      <c r="C34" s="3" t="str">
        <f ca="1">IF(A33=A2,AH23,IF(A33=A3,AT24,IF(A33=A4,AB23,IF(A33=A5,J23,IF(A33=A6,V23,IF(A33=A7,BE25,IF(A33=A8,AN23,IF(A33=A9,P23,IF(A33=A10,P23,FALSE)))))))))</f>
        <v>Проклярость</v>
      </c>
    </row>
  </sheetData>
  <mergeCells count="10">
    <mergeCell ref="AT2:AU2"/>
    <mergeCell ref="BE2:BF2"/>
    <mergeCell ref="AP1:AT1"/>
    <mergeCell ref="AW1:BI1"/>
    <mergeCell ref="F1:J1"/>
    <mergeCell ref="L1:P1"/>
    <mergeCell ref="R1:V1"/>
    <mergeCell ref="X1:AB1"/>
    <mergeCell ref="AD1:AH1"/>
    <mergeCell ref="AJ1:AN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D26"/>
  <sheetViews>
    <sheetView zoomScale="85" zoomScaleNormal="85" workbookViewId="0">
      <selection activeCell="C19" sqref="C19"/>
    </sheetView>
  </sheetViews>
  <sheetFormatPr defaultRowHeight="18.75"/>
  <cols>
    <col min="1" max="1" width="4.140625" style="59" bestFit="1" customWidth="1"/>
    <col min="2" max="2" width="19.28515625" style="59" bestFit="1" customWidth="1"/>
    <col min="3" max="3" width="190.42578125" style="59" bestFit="1" customWidth="1"/>
    <col min="4" max="4" width="4.85546875" style="59" bestFit="1" customWidth="1"/>
    <col min="5" max="5" width="20.85546875" style="59" bestFit="1" customWidth="1"/>
    <col min="6" max="6" width="15" style="59" bestFit="1" customWidth="1"/>
    <col min="7" max="7" width="12.42578125" style="59" bestFit="1" customWidth="1"/>
    <col min="8" max="8" width="12.140625" style="59" bestFit="1" customWidth="1"/>
    <col min="9" max="9" width="16.140625" style="59" bestFit="1" customWidth="1"/>
    <col min="10" max="10" width="15.5703125" style="59" bestFit="1" customWidth="1"/>
    <col min="11" max="11" width="17.28515625" style="59" bestFit="1" customWidth="1"/>
    <col min="12" max="12" width="14" style="59" bestFit="1" customWidth="1"/>
    <col min="13" max="13" width="17.42578125" style="59" bestFit="1" customWidth="1"/>
    <col min="14" max="14" width="17" style="59" bestFit="1" customWidth="1"/>
    <col min="15" max="15" width="16.42578125" style="59" bestFit="1" customWidth="1"/>
    <col min="16" max="16" width="12.140625" style="59" bestFit="1" customWidth="1"/>
    <col min="17" max="17" width="10.140625" style="59" bestFit="1" customWidth="1"/>
    <col min="18" max="16384" width="9.140625" style="59"/>
  </cols>
  <sheetData>
    <row r="1" spans="1:4">
      <c r="D1" s="62">
        <f ca="1">RAND()</f>
        <v>0.3163051998779185</v>
      </c>
    </row>
    <row r="2" spans="1:4">
      <c r="A2" s="60">
        <v>1</v>
      </c>
      <c r="B2" s="60" t="s">
        <v>1126</v>
      </c>
      <c r="C2" s="61" t="s">
        <v>1127</v>
      </c>
      <c r="D2" s="62">
        <f t="shared" ref="D2:D21" ca="1" si="0">RAND()</f>
        <v>7.8357789010699008E-2</v>
      </c>
    </row>
    <row r="3" spans="1:4">
      <c r="A3" s="60">
        <v>2</v>
      </c>
      <c r="B3" s="60" t="s">
        <v>1128</v>
      </c>
      <c r="C3" s="61" t="s">
        <v>1129</v>
      </c>
      <c r="D3" s="62">
        <f t="shared" ca="1" si="0"/>
        <v>0.26978973232621417</v>
      </c>
    </row>
    <row r="4" spans="1:4">
      <c r="A4" s="60">
        <v>3</v>
      </c>
      <c r="B4" s="60" t="s">
        <v>1130</v>
      </c>
      <c r="C4" s="61" t="s">
        <v>1131</v>
      </c>
      <c r="D4" s="62">
        <f t="shared" ca="1" si="0"/>
        <v>0.1112686889882406</v>
      </c>
    </row>
    <row r="5" spans="1:4">
      <c r="A5" s="60">
        <v>4</v>
      </c>
      <c r="B5" s="60" t="s">
        <v>1132</v>
      </c>
      <c r="C5" s="61" t="s">
        <v>1133</v>
      </c>
      <c r="D5" s="62">
        <f t="shared" ca="1" si="0"/>
        <v>0.67115028457116832</v>
      </c>
    </row>
    <row r="6" spans="1:4">
      <c r="A6" s="60">
        <v>5</v>
      </c>
      <c r="B6" s="60" t="s">
        <v>1134</v>
      </c>
      <c r="C6" s="61" t="s">
        <v>1135</v>
      </c>
      <c r="D6" s="62">
        <f t="shared" ca="1" si="0"/>
        <v>0.11248197600857335</v>
      </c>
    </row>
    <row r="7" spans="1:4">
      <c r="A7" s="60">
        <v>6</v>
      </c>
      <c r="B7" s="60" t="s">
        <v>1136</v>
      </c>
      <c r="C7" s="61" t="s">
        <v>1137</v>
      </c>
      <c r="D7" s="62">
        <f t="shared" ca="1" si="0"/>
        <v>0.36398615104993204</v>
      </c>
    </row>
    <row r="8" spans="1:4">
      <c r="A8" s="60">
        <v>7</v>
      </c>
      <c r="B8" s="60" t="s">
        <v>1138</v>
      </c>
      <c r="C8" s="61" t="s">
        <v>1139</v>
      </c>
      <c r="D8" s="62">
        <f t="shared" ca="1" si="0"/>
        <v>0.67802850756104527</v>
      </c>
    </row>
    <row r="9" spans="1:4">
      <c r="A9" s="60">
        <v>8</v>
      </c>
      <c r="B9" s="60" t="s">
        <v>1140</v>
      </c>
      <c r="C9" s="61" t="s">
        <v>1141</v>
      </c>
      <c r="D9" s="62">
        <f t="shared" ca="1" si="0"/>
        <v>0.79793426118377475</v>
      </c>
    </row>
    <row r="10" spans="1:4">
      <c r="A10" s="60">
        <v>9</v>
      </c>
      <c r="B10" s="60" t="s">
        <v>1142</v>
      </c>
      <c r="C10" s="61" t="s">
        <v>1143</v>
      </c>
      <c r="D10" s="62">
        <f t="shared" ca="1" si="0"/>
        <v>0.83305399994581641</v>
      </c>
    </row>
    <row r="11" spans="1:4">
      <c r="A11" s="60">
        <v>10</v>
      </c>
      <c r="B11" s="60" t="s">
        <v>1144</v>
      </c>
      <c r="C11" s="61" t="s">
        <v>1145</v>
      </c>
      <c r="D11" s="62">
        <f t="shared" ca="1" si="0"/>
        <v>0.35112251596410382</v>
      </c>
    </row>
    <row r="12" spans="1:4">
      <c r="A12" s="60">
        <v>11</v>
      </c>
      <c r="B12" s="60" t="s">
        <v>1146</v>
      </c>
      <c r="C12" s="61" t="s">
        <v>1147</v>
      </c>
      <c r="D12" s="62">
        <f t="shared" ca="1" si="0"/>
        <v>0.99360057427624027</v>
      </c>
    </row>
    <row r="13" spans="1:4">
      <c r="A13" s="60">
        <v>12</v>
      </c>
      <c r="B13" s="60" t="s">
        <v>1148</v>
      </c>
      <c r="C13" s="61" t="s">
        <v>1149</v>
      </c>
      <c r="D13" s="62">
        <f t="shared" ca="1" si="0"/>
        <v>0.85818536152359681</v>
      </c>
    </row>
    <row r="14" spans="1:4">
      <c r="A14" s="60">
        <v>13</v>
      </c>
      <c r="B14" s="60" t="s">
        <v>1150</v>
      </c>
      <c r="C14" s="61" t="s">
        <v>1151</v>
      </c>
      <c r="D14" s="62">
        <f t="shared" ca="1" si="0"/>
        <v>0.1388293061255661</v>
      </c>
    </row>
    <row r="15" spans="1:4">
      <c r="A15" s="60">
        <v>14</v>
      </c>
      <c r="B15" s="60" t="s">
        <v>1152</v>
      </c>
      <c r="C15" s="61" t="s">
        <v>1153</v>
      </c>
      <c r="D15" s="62">
        <f t="shared" ca="1" si="0"/>
        <v>6.6194376049679704E-2</v>
      </c>
    </row>
    <row r="16" spans="1:4">
      <c r="A16" s="60">
        <v>15</v>
      </c>
      <c r="B16" s="60" t="s">
        <v>1154</v>
      </c>
      <c r="C16" s="61" t="s">
        <v>1155</v>
      </c>
      <c r="D16" s="62">
        <f t="shared" ca="1" si="0"/>
        <v>0.80428511316061102</v>
      </c>
    </row>
    <row r="17" spans="1:4">
      <c r="A17" s="60">
        <v>16</v>
      </c>
      <c r="B17" s="60" t="s">
        <v>1156</v>
      </c>
      <c r="C17" s="61" t="s">
        <v>1157</v>
      </c>
      <c r="D17" s="62">
        <f t="shared" ca="1" si="0"/>
        <v>0.96463145322648014</v>
      </c>
    </row>
    <row r="18" spans="1:4">
      <c r="A18" s="60">
        <v>17</v>
      </c>
      <c r="B18" s="60" t="s">
        <v>1158</v>
      </c>
      <c r="C18" s="61" t="s">
        <v>1159</v>
      </c>
      <c r="D18" s="62">
        <f t="shared" ca="1" si="0"/>
        <v>0.21722289260102223</v>
      </c>
    </row>
    <row r="19" spans="1:4">
      <c r="A19" s="60">
        <v>18</v>
      </c>
      <c r="B19" s="60" t="s">
        <v>1156</v>
      </c>
      <c r="C19" s="61" t="s">
        <v>1160</v>
      </c>
      <c r="D19" s="62">
        <f t="shared" ca="1" si="0"/>
        <v>0.8141506014953428</v>
      </c>
    </row>
    <row r="20" spans="1:4">
      <c r="A20" s="60">
        <v>19</v>
      </c>
      <c r="B20" s="60" t="s">
        <v>1161</v>
      </c>
      <c r="C20" s="61" t="s">
        <v>1162</v>
      </c>
      <c r="D20" s="62">
        <f t="shared" ca="1" si="0"/>
        <v>0.79557445111556913</v>
      </c>
    </row>
    <row r="21" spans="1:4">
      <c r="A21" s="60">
        <v>20</v>
      </c>
      <c r="B21" s="60" t="s">
        <v>1163</v>
      </c>
      <c r="C21" s="61" t="s">
        <v>1164</v>
      </c>
      <c r="D21" s="62">
        <f t="shared" ca="1" si="0"/>
        <v>0.13751667803103196</v>
      </c>
    </row>
    <row r="26" spans="1:4">
      <c r="B26" s="2" t="str">
        <f ca="1">INDEX(B2:B21,RANK(D1,D1:D21))</f>
        <v>Уют</v>
      </c>
      <c r="C26" s="2" t="str">
        <f ca="1">INDEX(C2:C21,RANK(D1,D1:D21))</f>
        <v>Из-за успешной торговли пища и эль есть в больших количествах и отличного качества. Цены умеренны, парни и девушки веселы, а посетители счастливы.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G26"/>
  <sheetViews>
    <sheetView workbookViewId="0">
      <selection activeCell="A9" sqref="A9:B9"/>
    </sheetView>
  </sheetViews>
  <sheetFormatPr defaultRowHeight="15"/>
  <cols>
    <col min="1" max="1" width="11.5703125" bestFit="1" customWidth="1"/>
    <col min="2" max="2" width="25.28515625" bestFit="1" customWidth="1"/>
    <col min="3" max="3" width="5.7109375" bestFit="1" customWidth="1"/>
    <col min="4" max="4" width="3.5703125" bestFit="1" customWidth="1"/>
    <col min="5" max="5" width="11.5703125" bestFit="1" customWidth="1"/>
    <col min="6" max="6" width="17.85546875" customWidth="1"/>
    <col min="7" max="7" width="11.28515625" bestFit="1" customWidth="1"/>
  </cols>
  <sheetData>
    <row r="1" spans="1:7" ht="15.75" thickBot="1">
      <c r="A1" s="78" t="s">
        <v>1186</v>
      </c>
      <c r="B1" s="79" t="s">
        <v>1165</v>
      </c>
      <c r="C1" s="80" t="s">
        <v>1166</v>
      </c>
      <c r="D1" s="1">
        <f t="shared" ref="D1:D6" ca="1" si="0">RAND()</f>
        <v>0.71767188973114893</v>
      </c>
      <c r="E1" s="94" t="str">
        <f ca="1">INDEX(A1:A6,RANK(D1,D1:D6))</f>
        <v>Дешёвое</v>
      </c>
    </row>
    <row r="2" spans="1:7" ht="15.75" thickBot="1">
      <c r="A2" s="78" t="s">
        <v>1186</v>
      </c>
      <c r="B2" s="81" t="s">
        <v>1167</v>
      </c>
      <c r="C2" s="82" t="s">
        <v>1168</v>
      </c>
      <c r="D2" s="1">
        <f t="shared" ca="1" si="0"/>
        <v>0.15618934347277036</v>
      </c>
    </row>
    <row r="3" spans="1:7" ht="15.75" thickBot="1">
      <c r="A3" s="73" t="s">
        <v>1187</v>
      </c>
      <c r="B3" s="74" t="s">
        <v>1165</v>
      </c>
      <c r="C3" s="75" t="s">
        <v>1169</v>
      </c>
      <c r="D3" s="1">
        <f t="shared" ca="1" si="0"/>
        <v>0.2174527943679303</v>
      </c>
    </row>
    <row r="4" spans="1:7" ht="15.75" thickBot="1">
      <c r="A4" s="73" t="s">
        <v>1187</v>
      </c>
      <c r="B4" s="76" t="s">
        <v>1167</v>
      </c>
      <c r="C4" s="77" t="s">
        <v>1170</v>
      </c>
      <c r="D4" s="1">
        <f t="shared" ca="1" si="0"/>
        <v>0.76043271276257896</v>
      </c>
    </row>
    <row r="5" spans="1:7" ht="15.75" thickBot="1">
      <c r="A5" s="68" t="s">
        <v>1188</v>
      </c>
      <c r="B5" s="69" t="s">
        <v>1167</v>
      </c>
      <c r="C5" s="70" t="s">
        <v>1171</v>
      </c>
      <c r="D5" s="1">
        <f t="shared" ca="1" si="0"/>
        <v>0.7022463981434226</v>
      </c>
    </row>
    <row r="6" spans="1:7" ht="15.75" thickBot="1">
      <c r="A6" s="68" t="s">
        <v>1188</v>
      </c>
      <c r="B6" s="71" t="s">
        <v>1172</v>
      </c>
      <c r="C6" s="72" t="s">
        <v>1173</v>
      </c>
      <c r="D6" s="1">
        <f t="shared" ca="1" si="0"/>
        <v>0.6324145832778596</v>
      </c>
    </row>
    <row r="7" spans="1:7" ht="15.75" thickBot="1">
      <c r="A7" s="83"/>
      <c r="B7" s="84"/>
      <c r="C7" s="83"/>
    </row>
    <row r="8" spans="1:7" ht="15.75" thickBot="1">
      <c r="A8" s="85" t="s">
        <v>1185</v>
      </c>
      <c r="B8" s="86" t="s">
        <v>1184</v>
      </c>
      <c r="E8" s="78" t="s">
        <v>1186</v>
      </c>
      <c r="F8" s="73" t="s">
        <v>1187</v>
      </c>
      <c r="G8" s="68" t="s">
        <v>1188</v>
      </c>
    </row>
    <row r="9" spans="1:7">
      <c r="A9" s="87">
        <v>0</v>
      </c>
      <c r="B9" s="88" t="s">
        <v>1174</v>
      </c>
      <c r="C9" s="1">
        <f ca="1">RAND()</f>
        <v>0.92614676522164174</v>
      </c>
      <c r="E9" t="s">
        <v>1197</v>
      </c>
      <c r="F9" t="s">
        <v>1202</v>
      </c>
      <c r="G9" t="s">
        <v>1209</v>
      </c>
    </row>
    <row r="10" spans="1:7">
      <c r="A10" s="87">
        <v>2</v>
      </c>
      <c r="B10" s="88" t="s">
        <v>1174</v>
      </c>
      <c r="C10" s="1">
        <f t="shared" ref="C10:C20" ca="1" si="1">RAND()</f>
        <v>0.26508517321175873</v>
      </c>
      <c r="E10" t="s">
        <v>1196</v>
      </c>
      <c r="F10" t="s">
        <v>1203</v>
      </c>
      <c r="G10" t="s">
        <v>1210</v>
      </c>
    </row>
    <row r="11" spans="1:7">
      <c r="A11" s="87">
        <v>4</v>
      </c>
      <c r="B11" s="88" t="s">
        <v>1175</v>
      </c>
      <c r="C11" s="1">
        <f t="shared" ca="1" si="1"/>
        <v>0.9596130913519807</v>
      </c>
      <c r="E11" t="s">
        <v>1198</v>
      </c>
      <c r="F11" t="s">
        <v>1203</v>
      </c>
      <c r="G11" t="s">
        <v>1210</v>
      </c>
    </row>
    <row r="12" spans="1:7">
      <c r="A12" s="87">
        <v>4</v>
      </c>
      <c r="B12" s="88" t="s">
        <v>1176</v>
      </c>
      <c r="C12" s="1">
        <f t="shared" ca="1" si="1"/>
        <v>0.97197405940628201</v>
      </c>
      <c r="E12" t="s">
        <v>1199</v>
      </c>
      <c r="F12" t="s">
        <v>1204</v>
      </c>
      <c r="G12" t="s">
        <v>1211</v>
      </c>
    </row>
    <row r="13" spans="1:7">
      <c r="A13" s="89">
        <v>4</v>
      </c>
      <c r="B13" s="90" t="s">
        <v>1177</v>
      </c>
      <c r="C13" s="1">
        <f t="shared" ca="1" si="1"/>
        <v>2.1476197686656207E-3</v>
      </c>
      <c r="E13" t="s">
        <v>1200</v>
      </c>
      <c r="F13" t="s">
        <v>1205</v>
      </c>
      <c r="G13" t="s">
        <v>1212</v>
      </c>
    </row>
    <row r="14" spans="1:7">
      <c r="A14" s="89">
        <v>6</v>
      </c>
      <c r="B14" s="90" t="s">
        <v>1177</v>
      </c>
      <c r="C14" s="1">
        <f t="shared" ca="1" si="1"/>
        <v>0.89075999347040558</v>
      </c>
      <c r="E14" t="s">
        <v>1200</v>
      </c>
      <c r="F14" t="s">
        <v>1206</v>
      </c>
      <c r="G14" t="s">
        <v>1212</v>
      </c>
    </row>
    <row r="15" spans="1:7">
      <c r="A15" s="89">
        <v>6</v>
      </c>
      <c r="B15" s="90" t="s">
        <v>1178</v>
      </c>
      <c r="C15" s="1">
        <f t="shared" ca="1" si="1"/>
        <v>0.81212181457759836</v>
      </c>
      <c r="E15" t="s">
        <v>1200</v>
      </c>
      <c r="F15" t="s">
        <v>1207</v>
      </c>
      <c r="G15" t="s">
        <v>1212</v>
      </c>
    </row>
    <row r="16" spans="1:7">
      <c r="A16" s="89">
        <v>8</v>
      </c>
      <c r="B16" s="90" t="s">
        <v>1178</v>
      </c>
      <c r="C16" s="1">
        <f t="shared" ca="1" si="1"/>
        <v>0.52309539821803863</v>
      </c>
      <c r="E16" t="s">
        <v>1200</v>
      </c>
      <c r="F16" t="s">
        <v>1207</v>
      </c>
      <c r="G16" t="s">
        <v>1213</v>
      </c>
    </row>
    <row r="17" spans="1:7">
      <c r="A17" s="91">
        <v>8</v>
      </c>
      <c r="B17" s="92" t="s">
        <v>1179</v>
      </c>
      <c r="C17" s="1">
        <f t="shared" ca="1" si="1"/>
        <v>0.95536736965472091</v>
      </c>
      <c r="E17" t="s">
        <v>1201</v>
      </c>
      <c r="F17" t="s">
        <v>1208</v>
      </c>
      <c r="G17" t="s">
        <v>1214</v>
      </c>
    </row>
    <row r="18" spans="1:7">
      <c r="A18" s="91">
        <v>10</v>
      </c>
      <c r="B18" s="92" t="s">
        <v>1180</v>
      </c>
      <c r="C18" s="1">
        <f t="shared" ca="1" si="1"/>
        <v>0.92011268591868589</v>
      </c>
      <c r="E18" t="s">
        <v>1201</v>
      </c>
      <c r="F18" t="s">
        <v>1208</v>
      </c>
      <c r="G18" t="s">
        <v>1215</v>
      </c>
    </row>
    <row r="19" spans="1:7">
      <c r="A19" s="91">
        <v>10</v>
      </c>
      <c r="B19" s="92" t="s">
        <v>1181</v>
      </c>
      <c r="C19" s="1">
        <f t="shared" ca="1" si="1"/>
        <v>0.72722160384710799</v>
      </c>
      <c r="E19" t="s">
        <v>1201</v>
      </c>
      <c r="F19" t="s">
        <v>1208</v>
      </c>
      <c r="G19" t="s">
        <v>1215</v>
      </c>
    </row>
    <row r="20" spans="1:7" ht="15.75" thickBot="1">
      <c r="A20" s="93" t="s">
        <v>1182</v>
      </c>
      <c r="B20" s="72" t="s">
        <v>1183</v>
      </c>
      <c r="C20" s="1">
        <f t="shared" ca="1" si="1"/>
        <v>0.32412068063842803</v>
      </c>
      <c r="E20" t="s">
        <v>1201</v>
      </c>
      <c r="F20" t="s">
        <v>1208</v>
      </c>
      <c r="G20" t="s">
        <v>1216</v>
      </c>
    </row>
    <row r="21" spans="1:7">
      <c r="A21">
        <f ca="1">INDEX(A9:A20,RANK(C9,C9:C20))</f>
        <v>4</v>
      </c>
      <c r="B21" t="str">
        <f ca="1">INDEX(B9:B20,RANK(C9,C9:C20))</f>
        <v>3 прислуги, 1 вышибала</v>
      </c>
      <c r="E21" t="str">
        <f ca="1">INDEX(E9:E20,RANK($C$9,$C$9:$C$20))</f>
        <v>пожалуй лучшее, что можно позволить за те деньги, что тут просят. Целых 4 комнаты, 3 прислуги и даже один вышибала.</v>
      </c>
      <c r="F21" t="str">
        <f t="shared" ref="F21:G21" ca="1" si="2">INDEX(F9:F20,RANK($C$9,$C$9:$C$20))</f>
        <v>. Здесь хотя бы есть где переночевать и шанс что вас не убьют во сне, но в остальном не лучшее место за такие деньги.</v>
      </c>
      <c r="G21" t="str">
        <f t="shared" ca="1" si="2"/>
        <v>, но что в нем такого роскошного не понятно. Комнат мало, прислуги считай тоже... Ужас! Хорошо что хоть кто-то здесь следит за порядком.</v>
      </c>
    </row>
    <row r="24" spans="1:7">
      <c r="E24" t="str">
        <f ca="1">IF(OR(E1=A1,E1=A2),E21,IF(OR(E1=A3,E1=A4,),F21,IF(OR(E1=A5,E1=A6,),G21,FALSE)))</f>
        <v>пожалуй лучшее, что можно позволить за те деньги, что тут просят. Целых 4 комнаты, 3 прислуги и даже один вышибала.</v>
      </c>
    </row>
    <row r="25" spans="1:7">
      <c r="E25" t="str">
        <f ca="1">IF(OR(E1=A1,E1=A2),B1,IF(OR(E1=A3,E1=A4,),B3,IF(OR(E1=A5,E1=A6,),B5,FALSE)))</f>
        <v>Общий зал</v>
      </c>
      <c r="F25" t="str">
        <f ca="1">IF(OR(E1=A1,E1=A2),C1,IF(OR(E1=A3,E1=A4,),C3,IF(OR(E1=A5,E1=A6,),C5,FALSE)))</f>
        <v>2 мм</v>
      </c>
    </row>
    <row r="26" spans="1:7">
      <c r="E26" t="str">
        <f ca="1">IF(OR(E1=A1,E1=A2),B2,IF(OR(E1=A3,E1=A4,),B4,IF(OR(E1=A5,E1=A6,),B6,FALSE)))</f>
        <v>Обычная комната</v>
      </c>
      <c r="F26" t="str">
        <f ca="1">IF(OR(E1=A1,E1=A2),C2,IF(OR(E1=A3,E1=A4,),C4,IF(OR(E1=A5,E1=A6,),C6,FALSE)))</f>
        <v>5 мм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M156"/>
  <sheetViews>
    <sheetView topLeftCell="A91" workbookViewId="0">
      <selection activeCell="E2" sqref="E2:E13"/>
    </sheetView>
  </sheetViews>
  <sheetFormatPr defaultRowHeight="11.25"/>
  <cols>
    <col min="1" max="1" width="3.140625" style="95" bestFit="1" customWidth="1"/>
    <col min="2" max="3" width="40.5703125" style="95" bestFit="1" customWidth="1"/>
    <col min="4" max="4" width="3.140625" style="95" bestFit="1" customWidth="1"/>
    <col min="5" max="5" width="39.85546875" style="95" bestFit="1" customWidth="1"/>
    <col min="6" max="6" width="3.140625" style="95" customWidth="1"/>
    <col min="7" max="8" width="42.7109375" style="95" customWidth="1"/>
    <col min="9" max="9" width="11.28515625" style="95" bestFit="1" customWidth="1"/>
    <col min="10" max="10" width="16.140625" style="95" bestFit="1" customWidth="1"/>
    <col min="11" max="11" width="5.28515625" style="95" bestFit="1" customWidth="1"/>
    <col min="12" max="12" width="3.5703125" style="95" bestFit="1" customWidth="1"/>
    <col min="13" max="13" width="12.28515625" style="95" customWidth="1"/>
    <col min="14" max="16384" width="9.140625" style="95"/>
  </cols>
  <sheetData>
    <row r="1" spans="1:13" ht="15.75" thickBot="1">
      <c r="B1" s="138" t="s">
        <v>1219</v>
      </c>
      <c r="C1" s="139"/>
      <c r="E1" s="106" t="s">
        <v>1450</v>
      </c>
      <c r="F1" s="97"/>
      <c r="G1" s="105" t="s">
        <v>1220</v>
      </c>
      <c r="H1" s="98" t="s">
        <v>1221</v>
      </c>
      <c r="I1" s="78" t="s">
        <v>1186</v>
      </c>
      <c r="J1" s="79" t="s">
        <v>1189</v>
      </c>
      <c r="K1" s="80" t="s">
        <v>1191</v>
      </c>
      <c r="L1" s="1">
        <f t="shared" ref="L1:L6" ca="1" si="0">RAND()</f>
        <v>0.14378482134039139</v>
      </c>
      <c r="M1" s="94" t="str">
        <f ca="1">'Категории ПД и работники'!E1</f>
        <v>Дешёвое</v>
      </c>
    </row>
    <row r="2" spans="1:13" ht="15.75" thickBot="1">
      <c r="A2" s="96"/>
      <c r="B2" s="99" t="s">
        <v>1220</v>
      </c>
      <c r="C2" s="101" t="s">
        <v>1221</v>
      </c>
      <c r="D2" s="96"/>
      <c r="E2" s="107" t="str">
        <f>B1</f>
        <v>БОЛОТО</v>
      </c>
      <c r="F2" s="100">
        <f t="shared" ref="A2:F36" ca="1" si="1">RAND()</f>
        <v>0.38652577613047812</v>
      </c>
      <c r="G2" s="99" t="str">
        <f ca="1">INDEX(B3:B12,RANK(A3,A3:A12))</f>
        <v>Жареная водяная змея в соусе из бархатцев</v>
      </c>
      <c r="H2" s="101" t="str">
        <f ca="1">INDEX(C3:C12,RANK(D3,D3:D12))</f>
        <v>Медовуха из росянки</v>
      </c>
      <c r="I2" s="78" t="s">
        <v>1186</v>
      </c>
      <c r="J2" s="81" t="s">
        <v>1190</v>
      </c>
      <c r="K2" s="82" t="s">
        <v>1192</v>
      </c>
      <c r="L2" s="1">
        <f t="shared" ca="1" si="0"/>
        <v>0.77560732321007197</v>
      </c>
      <c r="M2"/>
    </row>
    <row r="3" spans="1:13" ht="15.75" thickBot="1">
      <c r="A3" s="96">
        <f t="shared" ca="1" si="1"/>
        <v>0.82375350401930025</v>
      </c>
      <c r="B3" s="99" t="s">
        <v>1222</v>
      </c>
      <c r="C3" s="101" t="s">
        <v>1223</v>
      </c>
      <c r="D3" s="96">
        <f t="shared" ca="1" si="1"/>
        <v>2.6152233288059268E-3</v>
      </c>
      <c r="E3" s="107" t="str">
        <f>B13</f>
        <v>БОЛЬШОЙ ГОРОД</v>
      </c>
      <c r="F3" s="100">
        <f t="shared" ca="1" si="1"/>
        <v>0.53043733577233354</v>
      </c>
      <c r="G3" s="99" t="str">
        <f ca="1">INDEX(B15:B24,RANK(A15,A15:A24))</f>
        <v>Лосось на кедровых дощечках</v>
      </c>
      <c r="H3" s="101" t="str">
        <f ca="1">INDEX(C15:C24,RANK(D15,D15:D24))</f>
        <v>«Пиво лордов»</v>
      </c>
      <c r="I3" s="73" t="s">
        <v>1187</v>
      </c>
      <c r="J3" s="74" t="s">
        <v>1189</v>
      </c>
      <c r="K3" s="75" t="s">
        <v>1169</v>
      </c>
      <c r="L3" s="1">
        <f t="shared" ca="1" si="0"/>
        <v>0.7656908628273138</v>
      </c>
      <c r="M3"/>
    </row>
    <row r="4" spans="1:13" ht="15.75" thickBot="1">
      <c r="A4" s="96">
        <f t="shared" ca="1" si="1"/>
        <v>0.53106595299608728</v>
      </c>
      <c r="B4" s="99" t="s">
        <v>1224</v>
      </c>
      <c r="C4" s="101" t="s">
        <v>1225</v>
      </c>
      <c r="D4" s="96">
        <f t="shared" ca="1" si="1"/>
        <v>0.19643586890722453</v>
      </c>
      <c r="E4" s="107" t="str">
        <f>B25</f>
        <v>ГОРЫ</v>
      </c>
      <c r="F4" s="100">
        <f t="shared" ca="1" si="1"/>
        <v>0.5290167292528376</v>
      </c>
      <c r="G4" s="99" t="str">
        <f ca="1">INDEX(B27:B36,RANK(A27,A27:A36))</f>
        <v>Жареный козий бок</v>
      </c>
      <c r="H4" s="101" t="str">
        <f ca="1">INDEX(C27:C36,RANK(D27,D27:D36))</f>
        <v>Сидр из ягод эвстрефуса</v>
      </c>
      <c r="I4" s="73" t="s">
        <v>1187</v>
      </c>
      <c r="J4" s="76" t="s">
        <v>1190</v>
      </c>
      <c r="K4" s="77" t="s">
        <v>1193</v>
      </c>
      <c r="L4" s="1">
        <f t="shared" ca="1" si="0"/>
        <v>0.65865839887585875</v>
      </c>
      <c r="M4"/>
    </row>
    <row r="5" spans="1:13" ht="15.75" thickBot="1">
      <c r="A5" s="96">
        <f t="shared" ca="1" si="1"/>
        <v>0.39537267479784544</v>
      </c>
      <c r="B5" s="99" t="s">
        <v>1226</v>
      </c>
      <c r="C5" s="101" t="s">
        <v>1227</v>
      </c>
      <c r="D5" s="96">
        <f t="shared" ca="1" si="1"/>
        <v>7.8486514451931333E-2</v>
      </c>
      <c r="E5" s="107" t="str">
        <f>B37</f>
        <v>ДЕРЕВНЯ</v>
      </c>
      <c r="F5" s="100">
        <f t="shared" ca="1" si="1"/>
        <v>0.98307500774682222</v>
      </c>
      <c r="G5" s="99" t="str">
        <f ca="1">INDEX(B39:B48,RANK(A39,A39:A48))</f>
        <v>Печёный кабан с зеленью</v>
      </c>
      <c r="H5" s="101" t="str">
        <f ca="1">INDEX(C39:C48,RANK(D39,D39:D48))</f>
        <v>«Пастушья настойка»</v>
      </c>
      <c r="I5" s="68" t="s">
        <v>1188</v>
      </c>
      <c r="J5" s="69" t="s">
        <v>1189</v>
      </c>
      <c r="K5" s="70" t="s">
        <v>1171</v>
      </c>
      <c r="L5" s="1">
        <f t="shared" ca="1" si="0"/>
        <v>0.66818569871733513</v>
      </c>
      <c r="M5"/>
    </row>
    <row r="6" spans="1:13" ht="15.75" thickBot="1">
      <c r="A6" s="96">
        <f t="shared" ca="1" si="1"/>
        <v>0.16166063528402308</v>
      </c>
      <c r="B6" s="99" t="s">
        <v>1228</v>
      </c>
      <c r="C6" s="101" t="s">
        <v>1229</v>
      </c>
      <c r="D6" s="96">
        <f t="shared" ca="1" si="1"/>
        <v>0.1560114146889795</v>
      </c>
      <c r="E6" s="107" t="str">
        <f>B49</f>
        <v>ЗАБРОШЕННАЯ ДОРОГА</v>
      </c>
      <c r="F6" s="100">
        <f t="shared" ca="1" si="1"/>
        <v>0.74250399315047666</v>
      </c>
      <c r="G6" s="99" t="str">
        <f ca="1">INDEX(B51:B60,RANK(A51,A51:A60))</f>
        <v>Молочная тюря с перцем</v>
      </c>
      <c r="H6" s="101" t="str">
        <f ca="1">INDEX(C51:C60,RANK(D51,D51:D60))</f>
        <v>Абрикосовый сидр</v>
      </c>
      <c r="I6" s="68" t="s">
        <v>1188</v>
      </c>
      <c r="J6" s="71" t="s">
        <v>1190</v>
      </c>
      <c r="K6" s="72" t="s">
        <v>1194</v>
      </c>
      <c r="L6" s="1">
        <f t="shared" ca="1" si="0"/>
        <v>0.70435213496231008</v>
      </c>
      <c r="M6"/>
    </row>
    <row r="7" spans="1:13" ht="15">
      <c r="A7" s="96">
        <f t="shared" ca="1" si="1"/>
        <v>0.55904352045276062</v>
      </c>
      <c r="B7" s="99" t="s">
        <v>1230</v>
      </c>
      <c r="C7" s="101" t="s">
        <v>1231</v>
      </c>
      <c r="D7" s="96">
        <f t="shared" ca="1" si="1"/>
        <v>0.18065941474689851</v>
      </c>
      <c r="E7" s="107" t="str">
        <f>B61</f>
        <v>ПОДЗЕМЬЕ</v>
      </c>
      <c r="F7" s="100">
        <f t="shared" ca="1" si="1"/>
        <v>0.72999472599431936</v>
      </c>
      <c r="G7" s="99" t="str">
        <f ca="1">INDEX(B63:B72,RANK(A63,A63:A72))</f>
        <v>Жареные личинки с водорослевым соусом</v>
      </c>
      <c r="H7" s="101" t="str">
        <f ca="1">INDEX(C63:C72,RANK(D63,D63:D72))</f>
        <v>«Глубинный эль»</v>
      </c>
      <c r="I7"/>
      <c r="J7" s="63" t="str">
        <f ca="1">IF(OR(M1=I1,M1=I2),J1,IF(OR(M1=I3,M1=I4,),J3,IF(OR(M1=I5,M1=I6,),J5,FALSE)))</f>
        <v>Особое блюдо</v>
      </c>
      <c r="K7" s="64" t="str">
        <f ca="1">IF(OR(M1=I1,M1=I2),K1,IF(OR(M1=I3,M1=I4,),K3,IF(OR(M1=I5,M1=I6,),K5,FALSE)))</f>
        <v>3 мм</v>
      </c>
      <c r="L7"/>
      <c r="M7"/>
    </row>
    <row r="8" spans="1:13" ht="15.75" thickBot="1">
      <c r="A8" s="96">
        <f t="shared" ca="1" si="1"/>
        <v>0.79424284785531896</v>
      </c>
      <c r="B8" s="99" t="s">
        <v>1232</v>
      </c>
      <c r="C8" s="101" t="s">
        <v>1233</v>
      </c>
      <c r="D8" s="96">
        <f t="shared" ca="1" si="1"/>
        <v>2.4810036004214275E-2</v>
      </c>
      <c r="E8" s="107" t="str">
        <f>B73</f>
        <v>ПОЛЯРНАЯ ТУНДРА</v>
      </c>
      <c r="F8" s="100">
        <f t="shared" ca="1" si="1"/>
        <v>0.19817088408663319</v>
      </c>
      <c r="G8" s="99" t="str">
        <f ca="1">INDEX(B75:B84,RANK(A75,A75:A84))</f>
        <v>Пирог с водяникой с копчёной лосятиной</v>
      </c>
      <c r="H8" s="101" t="str">
        <f ca="1">INDEX(C75:C84,RANK(D75,D75:D84))</f>
        <v>Кипрейное виски</v>
      </c>
      <c r="I8"/>
      <c r="J8" s="66" t="str">
        <f ca="1">IF(OR(M1=I1,M1=I2),J2,IF(OR(M1=I3,M1=I4,),J4,IF(OR(M1=I5,M1=I6,),J6,FALSE)))</f>
        <v>Особый напиток</v>
      </c>
      <c r="K8" s="67" t="str">
        <f ca="1">IF(OR(M1=I1,M1=I2),K2,IF(OR(M1=I3,M1=I4,),K4,IF(OR(M1=I5,M1=I6,),K6,FALSE)))</f>
        <v>1 мм</v>
      </c>
      <c r="L8"/>
      <c r="M8"/>
    </row>
    <row r="9" spans="1:13">
      <c r="A9" s="96">
        <f t="shared" ca="1" si="1"/>
        <v>0.17767399541662199</v>
      </c>
      <c r="B9" s="99" t="s">
        <v>1234</v>
      </c>
      <c r="C9" s="101" t="s">
        <v>1235</v>
      </c>
      <c r="D9" s="96">
        <f t="shared" ca="1" si="1"/>
        <v>0.77074888682366649</v>
      </c>
      <c r="E9" s="107" t="str">
        <f>B85</f>
        <v>ПОРТОВЫЙ ГОРОД</v>
      </c>
      <c r="F9" s="100">
        <f t="shared" ca="1" si="1"/>
        <v>0.10158484132758794</v>
      </c>
      <c r="G9" s="99" t="str">
        <f ca="1">INDEX(B87:B96,RANK(A87,A87:A96))</f>
        <v>Совершите бросок по таблице любой другой местности</v>
      </c>
      <c r="H9" s="101" t="str">
        <f ca="1">INDEX(C87:C96,RANK(D87,D87:D96))</f>
        <v>Абрикосовый сидр</v>
      </c>
    </row>
    <row r="10" spans="1:13">
      <c r="A10" s="96">
        <f t="shared" ca="1" si="1"/>
        <v>2.6971296128337485E-2</v>
      </c>
      <c r="B10" s="99" t="s">
        <v>1236</v>
      </c>
      <c r="C10" s="101" t="s">
        <v>1237</v>
      </c>
      <c r="D10" s="96">
        <f t="shared" ca="1" si="1"/>
        <v>0.53975192528659655</v>
      </c>
      <c r="E10" s="107" t="str">
        <f>B97</f>
        <v>ПУСТЫНЯ</v>
      </c>
      <c r="F10" s="100">
        <f t="shared" ca="1" si="1"/>
        <v>0.75625880179418314</v>
      </c>
      <c r="G10" s="99" t="str">
        <f ca="1">INDEX(B99:B108,RANK(A99,A99:A108))</f>
        <v>Печёная верблюжатина и салат из ломкой поросли</v>
      </c>
      <c r="H10" s="101" t="str">
        <f ca="1">INDEX(C99:C108,RANK(D99,D99:D108))</f>
        <v>Маковый портвейн</v>
      </c>
    </row>
    <row r="11" spans="1:13">
      <c r="A11" s="96">
        <f t="shared" ca="1" si="1"/>
        <v>0.42117599861940036</v>
      </c>
      <c r="B11" s="99" t="s">
        <v>1238</v>
      </c>
      <c r="C11" s="101" t="s">
        <v>1239</v>
      </c>
      <c r="D11" s="96">
        <f t="shared" ca="1" si="1"/>
        <v>0.64310320736609672</v>
      </c>
      <c r="E11" s="107" t="str">
        <f>B109</f>
        <v>РАВНИНА</v>
      </c>
      <c r="F11" s="100">
        <f t="shared" ca="1" si="1"/>
        <v>0.42492173666421196</v>
      </c>
      <c r="G11" s="99" t="str">
        <f ca="1">INDEX(B111:B120,RANK(A111,A111:A120))</f>
        <v>Лосиный бок с диким зелёным салатом</v>
      </c>
      <c r="H11" s="101" t="str">
        <f ca="1">INDEX(C111:C120,RANK(D111,D111:D120))</f>
        <v>Пряный яблочный сидр</v>
      </c>
    </row>
    <row r="12" spans="1:13" ht="12" thickBot="1">
      <c r="A12" s="96">
        <f t="shared" ca="1" si="1"/>
        <v>4.246526255073757E-2</v>
      </c>
      <c r="B12" s="102" t="s">
        <v>1240</v>
      </c>
      <c r="C12" s="104" t="s">
        <v>1241</v>
      </c>
      <c r="D12" s="96">
        <f t="shared" ca="1" si="1"/>
        <v>0.34625566103332761</v>
      </c>
      <c r="E12" s="107" t="str">
        <f>B121</f>
        <v>ТРОПИКИ</v>
      </c>
      <c r="F12" s="100">
        <f t="shared" ca="1" si="1"/>
        <v>0.51337168366365393</v>
      </c>
      <c r="G12" s="99" t="str">
        <f ca="1">INDEX(B123:B132,RANK(A123,A123:A132))</f>
        <v>Муравьи в шоколаде и жареный пеликан</v>
      </c>
      <c r="H12" s="101" t="str">
        <f ca="1">INDEX(C123:C132,RANK(D123,D123:D132))</f>
        <v>Шоколадное молоко с бренди</v>
      </c>
    </row>
    <row r="13" spans="1:13" ht="12" thickBot="1">
      <c r="A13" s="96"/>
      <c r="B13" s="138" t="s">
        <v>1242</v>
      </c>
      <c r="C13" s="139"/>
      <c r="D13" s="96"/>
      <c r="E13" s="108" t="str">
        <f>B133</f>
        <v>ЛЕСА</v>
      </c>
      <c r="F13" s="103">
        <f t="shared" ca="1" si="1"/>
        <v>0.73654748745872678</v>
      </c>
      <c r="G13" s="102" t="str">
        <f ca="1">INDEX(B135:B144,RANK(A135,A135:A144))</f>
        <v>Суп из желудей</v>
      </c>
      <c r="H13" s="104" t="str">
        <f ca="1">INDEX(C135:C144,RANK(D135,D135:D144))</f>
        <v>Медовуха «Серебряная луна»</v>
      </c>
    </row>
    <row r="14" spans="1:13" ht="12" thickBot="1">
      <c r="A14" s="96"/>
      <c r="B14" s="99" t="s">
        <v>1220</v>
      </c>
      <c r="C14" s="101" t="s">
        <v>1221</v>
      </c>
      <c r="D14" s="96"/>
      <c r="E14" s="109" t="str">
        <f>B145</f>
        <v>КАКАЯ ГАДОСТЬ!</v>
      </c>
      <c r="F14" s="103">
        <f t="shared" ca="1" si="1"/>
        <v>0.5099241606311411</v>
      </c>
      <c r="G14" s="102" t="str">
        <f ca="1">INDEX(B147:B156,RANK(A147,A147:A156))</f>
        <v>Несвежий рис в кислом козьем молоке</v>
      </c>
      <c r="H14" s="104" t="str">
        <f ca="1">INDEX(C147:C156,RANK(D147,D147:D156))</f>
        <v>Бурда</v>
      </c>
    </row>
    <row r="15" spans="1:13">
      <c r="A15" s="96">
        <f t="shared" ca="1" si="1"/>
        <v>0.40678433104154488</v>
      </c>
      <c r="B15" s="99" t="s">
        <v>1243</v>
      </c>
      <c r="C15" s="101" t="s">
        <v>1244</v>
      </c>
      <c r="D15" s="96">
        <f t="shared" ca="1" si="1"/>
        <v>0.10688158981099471</v>
      </c>
      <c r="E15" s="95" t="str">
        <f ca="1">INDEX(E2:E14,RANK(F2,F2:F14))</f>
        <v>ТРОПИКИ</v>
      </c>
      <c r="G15" s="95" t="str">
        <f ca="1">IF(E15=E2,G2,IF(E15=E3,IF(G3=B24,G14,G3),IF(E15=E4,IF(G4=B36,G7,G4),IF(E15=E5,G5,IF(E15=E6,G6,IF(E15=E7,IF(G7=B72,G4,G7),IF(E15=E8,G8,IF(E15=E9,IF(G9=B96,G14,G9),IF(E15=E10,G10,IF(E15=E11,G11,IF(E15=E12,G12,IF(E15=E13,G13,IF(E15=E14,G14,)))))))))))))</f>
        <v>Муравьи в шоколаде и жареный пеликан</v>
      </c>
      <c r="H15" s="95" t="str">
        <f ca="1">IF(E15=E2,H2,IF(E15=E3,IF(H3=C24,H14,H3),IF(E15=E4,IF(H4=C36,H7,H4),IF(E15=E5,H5,IF(E15=E6,H6,IF(E15=E7,IF(H7=C72,H4,H7),IF(E15=E8,H8,IF(E15=E9,IF(H9=C96,H14,H9),IF(E15=E10,H10,IF(E15=E11,H11,IF(E15=E12,H12,IF(E15=E13,H13,IF(E15=E14,H14)))))))))))))</f>
        <v>Шоколадное молоко с бренди</v>
      </c>
    </row>
    <row r="16" spans="1:13">
      <c r="A16" s="96">
        <f t="shared" ca="1" si="1"/>
        <v>0.62662264509674781</v>
      </c>
      <c r="B16" s="99" t="s">
        <v>1245</v>
      </c>
      <c r="C16" s="101" t="s">
        <v>1246</v>
      </c>
      <c r="D16" s="96">
        <f t="shared" ca="1" si="1"/>
        <v>0.97614400428906389</v>
      </c>
      <c r="E16" s="95" t="str">
        <f ca="1">IF(E15=E14,INDEX(E2:E13,RANK(F2,F2:F13)),E15)</f>
        <v>ТРОПИКИ</v>
      </c>
    </row>
    <row r="17" spans="1:4">
      <c r="A17" s="96">
        <f t="shared" ca="1" si="1"/>
        <v>0.43372287179003788</v>
      </c>
      <c r="B17" s="99" t="s">
        <v>1247</v>
      </c>
      <c r="C17" s="101" t="s">
        <v>1248</v>
      </c>
      <c r="D17" s="96">
        <f t="shared" ca="1" si="1"/>
        <v>0.71066665192166134</v>
      </c>
    </row>
    <row r="18" spans="1:4">
      <c r="A18" s="96">
        <f t="shared" ca="1" si="1"/>
        <v>5.0527667552024313E-2</v>
      </c>
      <c r="B18" s="99" t="s">
        <v>1249</v>
      </c>
      <c r="C18" s="101" t="s">
        <v>1250</v>
      </c>
      <c r="D18" s="96">
        <f t="shared" ca="1" si="1"/>
        <v>0.46486988285137931</v>
      </c>
    </row>
    <row r="19" spans="1:4">
      <c r="A19" s="96">
        <f t="shared" ca="1" si="1"/>
        <v>0.14914252447849563</v>
      </c>
      <c r="B19" s="99" t="s">
        <v>1251</v>
      </c>
      <c r="C19" s="101" t="s">
        <v>1252</v>
      </c>
      <c r="D19" s="96">
        <f t="shared" ca="1" si="1"/>
        <v>0.33143067472099741</v>
      </c>
    </row>
    <row r="20" spans="1:4">
      <c r="A20" s="96">
        <f t="shared" ca="1" si="1"/>
        <v>0.50870954259600354</v>
      </c>
      <c r="B20" s="99" t="s">
        <v>1253</v>
      </c>
      <c r="C20" s="101" t="s">
        <v>1254</v>
      </c>
      <c r="D20" s="96">
        <f t="shared" ca="1" si="1"/>
        <v>9.9802380701511595E-2</v>
      </c>
    </row>
    <row r="21" spans="1:4">
      <c r="A21" s="96">
        <f t="shared" ca="1" si="1"/>
        <v>0.82991714169955877</v>
      </c>
      <c r="B21" s="99" t="s">
        <v>1255</v>
      </c>
      <c r="C21" s="101" t="s">
        <v>1256</v>
      </c>
      <c r="D21" s="96">
        <f t="shared" ca="1" si="1"/>
        <v>0.81634632436011056</v>
      </c>
    </row>
    <row r="22" spans="1:4">
      <c r="A22" s="96">
        <f t="shared" ca="1" si="1"/>
        <v>0.42755758144950051</v>
      </c>
      <c r="B22" s="99" t="s">
        <v>1257</v>
      </c>
      <c r="C22" s="101" t="s">
        <v>1258</v>
      </c>
      <c r="D22" s="96">
        <f t="shared" ca="1" si="1"/>
        <v>0.10152475920259407</v>
      </c>
    </row>
    <row r="23" spans="1:4">
      <c r="A23" s="96">
        <f t="shared" ca="1" si="1"/>
        <v>0.47019737213129531</v>
      </c>
      <c r="B23" s="99" t="s">
        <v>1259</v>
      </c>
      <c r="C23" s="101" t="s">
        <v>1260</v>
      </c>
      <c r="D23" s="96">
        <f t="shared" ca="1" si="1"/>
        <v>0.53502869104281237</v>
      </c>
    </row>
    <row r="24" spans="1:4" ht="12" thickBot="1">
      <c r="A24" s="96">
        <f t="shared" ca="1" si="1"/>
        <v>0.94169381949687292</v>
      </c>
      <c r="B24" s="102" t="s">
        <v>1261</v>
      </c>
      <c r="C24" s="104" t="s">
        <v>1261</v>
      </c>
      <c r="D24" s="96">
        <f t="shared" ca="1" si="1"/>
        <v>0.22099657083097046</v>
      </c>
    </row>
    <row r="25" spans="1:4">
      <c r="A25" s="96"/>
      <c r="B25" s="138" t="s">
        <v>1262</v>
      </c>
      <c r="C25" s="139"/>
      <c r="D25" s="96"/>
    </row>
    <row r="26" spans="1:4">
      <c r="A26" s="96"/>
      <c r="B26" s="99" t="s">
        <v>1220</v>
      </c>
      <c r="C26" s="101" t="s">
        <v>1221</v>
      </c>
      <c r="D26" s="96"/>
    </row>
    <row r="27" spans="1:4">
      <c r="A27" s="96">
        <f t="shared" ca="1" si="1"/>
        <v>0.52419231265932464</v>
      </c>
      <c r="B27" s="99" t="s">
        <v>1263</v>
      </c>
      <c r="C27" s="101" t="s">
        <v>1264</v>
      </c>
      <c r="D27" s="96">
        <f t="shared" ca="1" si="1"/>
        <v>0.94110006342592922</v>
      </c>
    </row>
    <row r="28" spans="1:4">
      <c r="A28" s="96">
        <f t="shared" ca="1" si="1"/>
        <v>0.28412903152640956</v>
      </c>
      <c r="B28" s="99" t="s">
        <v>1265</v>
      </c>
      <c r="C28" s="101" t="s">
        <v>1266</v>
      </c>
      <c r="D28" s="96">
        <f t="shared" ca="1" si="1"/>
        <v>0.76922272985763329</v>
      </c>
    </row>
    <row r="29" spans="1:4">
      <c r="A29" s="96">
        <f t="shared" ca="1" si="1"/>
        <v>0.56463694056791103</v>
      </c>
      <c r="B29" s="99" t="s">
        <v>1267</v>
      </c>
      <c r="C29" s="101" t="s">
        <v>1268</v>
      </c>
      <c r="D29" s="96">
        <f t="shared" ca="1" si="1"/>
        <v>0.54860229560824902</v>
      </c>
    </row>
    <row r="30" spans="1:4">
      <c r="A30" s="96">
        <f t="shared" ca="1" si="1"/>
        <v>0.87175513387621995</v>
      </c>
      <c r="B30" s="99" t="s">
        <v>1269</v>
      </c>
      <c r="C30" s="101" t="s">
        <v>1248</v>
      </c>
      <c r="D30" s="96">
        <f t="shared" ca="1" si="1"/>
        <v>0.38440339571757964</v>
      </c>
    </row>
    <row r="31" spans="1:4">
      <c r="A31" s="96">
        <f t="shared" ca="1" si="1"/>
        <v>0.80711117246051045</v>
      </c>
      <c r="B31" s="99" t="s">
        <v>1270</v>
      </c>
      <c r="C31" s="101" t="s">
        <v>1271</v>
      </c>
      <c r="D31" s="96">
        <f t="shared" ca="1" si="1"/>
        <v>0.13577617057423019</v>
      </c>
    </row>
    <row r="32" spans="1:4">
      <c r="A32" s="96">
        <f t="shared" ca="1" si="1"/>
        <v>0.13615282951125218</v>
      </c>
      <c r="B32" s="99" t="s">
        <v>1272</v>
      </c>
      <c r="C32" s="101" t="s">
        <v>1273</v>
      </c>
      <c r="D32" s="96">
        <f t="shared" ca="1" si="1"/>
        <v>0.80465322614829993</v>
      </c>
    </row>
    <row r="33" spans="1:4">
      <c r="A33" s="96">
        <f t="shared" ca="1" si="1"/>
        <v>0.65577269086347334</v>
      </c>
      <c r="B33" s="99" t="s">
        <v>1274</v>
      </c>
      <c r="C33" s="101" t="s">
        <v>1275</v>
      </c>
      <c r="D33" s="96">
        <f t="shared" ca="1" si="1"/>
        <v>0.42874291223714356</v>
      </c>
    </row>
    <row r="34" spans="1:4">
      <c r="A34" s="96">
        <f t="shared" ca="1" si="1"/>
        <v>0.56363081820776761</v>
      </c>
      <c r="B34" s="99" t="s">
        <v>1276</v>
      </c>
      <c r="C34" s="101" t="s">
        <v>1277</v>
      </c>
      <c r="D34" s="96">
        <f t="shared" ca="1" si="1"/>
        <v>0.35768540114856506</v>
      </c>
    </row>
    <row r="35" spans="1:4">
      <c r="A35" s="96">
        <f t="shared" ca="1" si="1"/>
        <v>0.48124642881071189</v>
      </c>
      <c r="B35" s="99" t="s">
        <v>1278</v>
      </c>
      <c r="C35" s="101" t="s">
        <v>1279</v>
      </c>
      <c r="D35" s="96">
        <f t="shared" ca="1" si="1"/>
        <v>0.84744611229489575</v>
      </c>
    </row>
    <row r="36" spans="1:4" ht="12" thickBot="1">
      <c r="A36" s="96">
        <f t="shared" ca="1" si="1"/>
        <v>0.98474312848759071</v>
      </c>
      <c r="B36" s="102" t="s">
        <v>1280</v>
      </c>
      <c r="C36" s="104" t="s">
        <v>1280</v>
      </c>
      <c r="D36" s="96">
        <f t="shared" ca="1" si="1"/>
        <v>0.71111066968674885</v>
      </c>
    </row>
    <row r="37" spans="1:4">
      <c r="A37" s="96"/>
      <c r="B37" s="138" t="s">
        <v>1281</v>
      </c>
      <c r="C37" s="139"/>
      <c r="D37" s="96"/>
    </row>
    <row r="38" spans="1:4">
      <c r="A38" s="96"/>
      <c r="B38" s="99" t="s">
        <v>1220</v>
      </c>
      <c r="C38" s="101" t="s">
        <v>1221</v>
      </c>
      <c r="D38" s="96"/>
    </row>
    <row r="39" spans="1:4">
      <c r="A39" s="96">
        <f t="shared" ref="A39:D101" ca="1" si="2">RAND()</f>
        <v>0.29536010427922221</v>
      </c>
      <c r="B39" s="99" t="s">
        <v>1282</v>
      </c>
      <c r="C39" s="101" t="s">
        <v>1283</v>
      </c>
      <c r="D39" s="96">
        <f t="shared" ca="1" si="2"/>
        <v>0.85764966422866351</v>
      </c>
    </row>
    <row r="40" spans="1:4">
      <c r="A40" s="96">
        <f t="shared" ca="1" si="2"/>
        <v>0.50633051708535559</v>
      </c>
      <c r="B40" s="99" t="s">
        <v>1284</v>
      </c>
      <c r="C40" s="101" t="s">
        <v>1285</v>
      </c>
      <c r="D40" s="96">
        <f t="shared" ca="1" si="2"/>
        <v>0.80241668157697088</v>
      </c>
    </row>
    <row r="41" spans="1:4">
      <c r="A41" s="96">
        <f t="shared" ca="1" si="2"/>
        <v>0.35738068987642113</v>
      </c>
      <c r="B41" s="99" t="s">
        <v>1286</v>
      </c>
      <c r="C41" s="101" t="s">
        <v>1287</v>
      </c>
      <c r="D41" s="96">
        <f t="shared" ca="1" si="2"/>
        <v>0.13741765176164389</v>
      </c>
    </row>
    <row r="42" spans="1:4">
      <c r="A42" s="96">
        <f t="shared" ca="1" si="2"/>
        <v>0.56860988135876811</v>
      </c>
      <c r="B42" s="99" t="s">
        <v>1288</v>
      </c>
      <c r="C42" s="101" t="s">
        <v>1289</v>
      </c>
      <c r="D42" s="96">
        <f t="shared" ca="1" si="2"/>
        <v>0.51557114287924399</v>
      </c>
    </row>
    <row r="43" spans="1:4">
      <c r="A43" s="96">
        <f t="shared" ca="1" si="2"/>
        <v>1.8108711826354984E-2</v>
      </c>
      <c r="B43" s="99" t="s">
        <v>1290</v>
      </c>
      <c r="C43" s="101" t="s">
        <v>1291</v>
      </c>
      <c r="D43" s="96">
        <f t="shared" ca="1" si="2"/>
        <v>0.84315488721837983</v>
      </c>
    </row>
    <row r="44" spans="1:4">
      <c r="A44" s="96">
        <f t="shared" ca="1" si="2"/>
        <v>0.8663056678064307</v>
      </c>
      <c r="B44" s="99" t="s">
        <v>1292</v>
      </c>
      <c r="C44" s="101" t="s">
        <v>1252</v>
      </c>
      <c r="D44" s="96">
        <f t="shared" ca="1" si="2"/>
        <v>0.27963553789408624</v>
      </c>
    </row>
    <row r="45" spans="1:4">
      <c r="A45" s="96">
        <f t="shared" ca="1" si="2"/>
        <v>0.23843956636744323</v>
      </c>
      <c r="B45" s="99" t="s">
        <v>1293</v>
      </c>
      <c r="C45" s="101" t="s">
        <v>1294</v>
      </c>
      <c r="D45" s="96">
        <f t="shared" ca="1" si="2"/>
        <v>0.85172799209447092</v>
      </c>
    </row>
    <row r="46" spans="1:4">
      <c r="A46" s="96">
        <f t="shared" ca="1" si="2"/>
        <v>0.21718149322045011</v>
      </c>
      <c r="B46" s="99" t="s">
        <v>1295</v>
      </c>
      <c r="C46" s="101" t="s">
        <v>1296</v>
      </c>
      <c r="D46" s="96">
        <f t="shared" ca="1" si="2"/>
        <v>0.36481745428555801</v>
      </c>
    </row>
    <row r="47" spans="1:4">
      <c r="A47" s="96">
        <f t="shared" ca="1" si="2"/>
        <v>0.74608575356835694</v>
      </c>
      <c r="B47" s="99" t="s">
        <v>1297</v>
      </c>
      <c r="C47" s="101" t="s">
        <v>1298</v>
      </c>
      <c r="D47" s="96">
        <f t="shared" ca="1" si="2"/>
        <v>0.62465765975809195</v>
      </c>
    </row>
    <row r="48" spans="1:4" ht="12" thickBot="1">
      <c r="A48" s="96">
        <f t="shared" ca="1" si="2"/>
        <v>0.43243122313616222</v>
      </c>
      <c r="B48" s="102" t="s">
        <v>1299</v>
      </c>
      <c r="C48" s="104" t="s">
        <v>1260</v>
      </c>
      <c r="D48" s="96">
        <f t="shared" ca="1" si="2"/>
        <v>0.71487542118479208</v>
      </c>
    </row>
    <row r="49" spans="1:4">
      <c r="A49" s="96"/>
      <c r="B49" s="138" t="s">
        <v>1300</v>
      </c>
      <c r="C49" s="139"/>
      <c r="D49" s="96"/>
    </row>
    <row r="50" spans="1:4">
      <c r="A50" s="96"/>
      <c r="B50" s="99" t="s">
        <v>1220</v>
      </c>
      <c r="C50" s="101" t="s">
        <v>1221</v>
      </c>
      <c r="D50" s="96"/>
    </row>
    <row r="51" spans="1:4">
      <c r="A51" s="96">
        <f t="shared" ca="1" si="2"/>
        <v>0.38547321401147006</v>
      </c>
      <c r="B51" s="99" t="s">
        <v>1301</v>
      </c>
      <c r="C51" s="101" t="s">
        <v>1302</v>
      </c>
      <c r="D51" s="96">
        <f t="shared" ca="1" si="2"/>
        <v>0.68945150272427203</v>
      </c>
    </row>
    <row r="52" spans="1:4">
      <c r="A52" s="96">
        <f t="shared" ca="1" si="2"/>
        <v>0.65304668732378546</v>
      </c>
      <c r="B52" s="99" t="s">
        <v>1303</v>
      </c>
      <c r="C52" s="101" t="s">
        <v>1304</v>
      </c>
      <c r="D52" s="96">
        <f t="shared" ca="1" si="2"/>
        <v>5.3879513273642488E-2</v>
      </c>
    </row>
    <row r="53" spans="1:4">
      <c r="A53" s="96">
        <f t="shared" ca="1" si="2"/>
        <v>0.89384458557808011</v>
      </c>
      <c r="B53" s="99" t="s">
        <v>1305</v>
      </c>
      <c r="C53" s="101" t="s">
        <v>1306</v>
      </c>
      <c r="D53" s="96">
        <f t="shared" ca="1" si="2"/>
        <v>0.5839026221047483</v>
      </c>
    </row>
    <row r="54" spans="1:4">
      <c r="A54" s="96">
        <f t="shared" ca="1" si="2"/>
        <v>0.87897477008362301</v>
      </c>
      <c r="B54" s="99" t="s">
        <v>1307</v>
      </c>
      <c r="C54" s="101" t="s">
        <v>1308</v>
      </c>
      <c r="D54" s="96">
        <f t="shared" ca="1" si="2"/>
        <v>0.58825133252352479</v>
      </c>
    </row>
    <row r="55" spans="1:4">
      <c r="A55" s="96">
        <f t="shared" ca="1" si="2"/>
        <v>0.13220061459220256</v>
      </c>
      <c r="B55" s="99" t="s">
        <v>1309</v>
      </c>
      <c r="C55" s="101" t="s">
        <v>1310</v>
      </c>
      <c r="D55" s="96">
        <f t="shared" ca="1" si="2"/>
        <v>0.12535913549817845</v>
      </c>
    </row>
    <row r="56" spans="1:4">
      <c r="A56" s="96">
        <f t="shared" ca="1" si="2"/>
        <v>3.759712045778496E-2</v>
      </c>
      <c r="B56" s="99" t="s">
        <v>1311</v>
      </c>
      <c r="C56" s="101" t="s">
        <v>1312</v>
      </c>
      <c r="D56" s="96">
        <f t="shared" ca="1" si="2"/>
        <v>0.41883867370795524</v>
      </c>
    </row>
    <row r="57" spans="1:4">
      <c r="A57" s="96">
        <f t="shared" ca="1" si="2"/>
        <v>0.12942819362922187</v>
      </c>
      <c r="B57" s="99" t="s">
        <v>1313</v>
      </c>
      <c r="C57" s="101" t="s">
        <v>1314</v>
      </c>
      <c r="D57" s="96">
        <f t="shared" ca="1" si="2"/>
        <v>0.83403682069874052</v>
      </c>
    </row>
    <row r="58" spans="1:4">
      <c r="A58" s="96">
        <f t="shared" ca="1" si="2"/>
        <v>0.29277519927096507</v>
      </c>
      <c r="B58" s="99" t="s">
        <v>1315</v>
      </c>
      <c r="C58" s="101" t="s">
        <v>1316</v>
      </c>
      <c r="D58" s="96">
        <f t="shared" ca="1" si="2"/>
        <v>0.76400223358705799</v>
      </c>
    </row>
    <row r="59" spans="1:4">
      <c r="A59" s="96">
        <f t="shared" ca="1" si="2"/>
        <v>0.33534928131822372</v>
      </c>
      <c r="B59" s="99" t="s">
        <v>1317</v>
      </c>
      <c r="C59" s="101" t="s">
        <v>1318</v>
      </c>
      <c r="D59" s="96">
        <f t="shared" ca="1" si="2"/>
        <v>0.10745153260036489</v>
      </c>
    </row>
    <row r="60" spans="1:4" ht="12" thickBot="1">
      <c r="A60" s="96">
        <f t="shared" ca="1" si="2"/>
        <v>0.83333416206962285</v>
      </c>
      <c r="B60" s="102" t="s">
        <v>1319</v>
      </c>
      <c r="C60" s="104" t="s">
        <v>1320</v>
      </c>
      <c r="D60" s="96">
        <f t="shared" ca="1" si="2"/>
        <v>0.85377729028530269</v>
      </c>
    </row>
    <row r="61" spans="1:4">
      <c r="A61" s="96"/>
      <c r="B61" s="138" t="s">
        <v>1321</v>
      </c>
      <c r="C61" s="139"/>
      <c r="D61" s="96"/>
    </row>
    <row r="62" spans="1:4">
      <c r="A62" s="96"/>
      <c r="B62" s="99" t="s">
        <v>1220</v>
      </c>
      <c r="C62" s="101" t="s">
        <v>1221</v>
      </c>
      <c r="D62" s="96"/>
    </row>
    <row r="63" spans="1:4">
      <c r="A63" s="96">
        <f t="shared" ca="1" si="2"/>
        <v>0.21405721891435547</v>
      </c>
      <c r="B63" s="99" t="s">
        <v>1322</v>
      </c>
      <c r="C63" s="101" t="s">
        <v>1323</v>
      </c>
      <c r="D63" s="96">
        <f t="shared" ca="1" si="2"/>
        <v>0.29483118778549344</v>
      </c>
    </row>
    <row r="64" spans="1:4">
      <c r="A64" s="96">
        <f t="shared" ca="1" si="2"/>
        <v>0.43390567886684095</v>
      </c>
      <c r="B64" s="99" t="s">
        <v>1324</v>
      </c>
      <c r="C64" s="101" t="s">
        <v>1325</v>
      </c>
      <c r="D64" s="96">
        <f t="shared" ca="1" si="2"/>
        <v>0.85139283068278271</v>
      </c>
    </row>
    <row r="65" spans="1:4">
      <c r="A65" s="96">
        <f t="shared" ca="1" si="2"/>
        <v>9.7252018609639279E-2</v>
      </c>
      <c r="B65" s="99" t="s">
        <v>1326</v>
      </c>
      <c r="C65" s="101" t="s">
        <v>1327</v>
      </c>
      <c r="D65" s="96">
        <f t="shared" ca="1" si="2"/>
        <v>0.77572095140723851</v>
      </c>
    </row>
    <row r="66" spans="1:4">
      <c r="A66" s="96">
        <f t="shared" ca="1" si="2"/>
        <v>0.45157174135764855</v>
      </c>
      <c r="B66" s="99" t="s">
        <v>1328</v>
      </c>
      <c r="C66" s="101" t="s">
        <v>1329</v>
      </c>
      <c r="D66" s="96">
        <f t="shared" ca="1" si="2"/>
        <v>0.24746993035617137</v>
      </c>
    </row>
    <row r="67" spans="1:4">
      <c r="A67" s="96">
        <f t="shared" ca="1" si="2"/>
        <v>0.43116642657946347</v>
      </c>
      <c r="B67" s="99" t="s">
        <v>1330</v>
      </c>
      <c r="C67" s="101" t="s">
        <v>1248</v>
      </c>
      <c r="D67" s="96">
        <f t="shared" ca="1" si="2"/>
        <v>3.6023136211268625E-2</v>
      </c>
    </row>
    <row r="68" spans="1:4">
      <c r="A68" s="96">
        <f t="shared" ca="1" si="2"/>
        <v>0.63425686587705332</v>
      </c>
      <c r="B68" s="99" t="s">
        <v>1331</v>
      </c>
      <c r="C68" s="101" t="s">
        <v>1332</v>
      </c>
      <c r="D68" s="96">
        <f t="shared" ca="1" si="2"/>
        <v>0.21482595757324519</v>
      </c>
    </row>
    <row r="69" spans="1:4">
      <c r="A69" s="96">
        <f t="shared" ca="1" si="2"/>
        <v>9.3236565195180532E-2</v>
      </c>
      <c r="B69" s="99" t="s">
        <v>1333</v>
      </c>
      <c r="C69" s="101" t="s">
        <v>1273</v>
      </c>
      <c r="D69" s="96">
        <f t="shared" ca="1" si="2"/>
        <v>0.32725845030370904</v>
      </c>
    </row>
    <row r="70" spans="1:4">
      <c r="A70" s="96">
        <f t="shared" ca="1" si="2"/>
        <v>0.28784178453928533</v>
      </c>
      <c r="B70" s="99" t="s">
        <v>1334</v>
      </c>
      <c r="C70" s="101" t="s">
        <v>1335</v>
      </c>
      <c r="D70" s="96">
        <f t="shared" ca="1" si="2"/>
        <v>0.80093578033944279</v>
      </c>
    </row>
    <row r="71" spans="1:4">
      <c r="A71" s="96">
        <f t="shared" ca="1" si="2"/>
        <v>0.32178066297151897</v>
      </c>
      <c r="B71" s="99" t="s">
        <v>1336</v>
      </c>
      <c r="C71" s="101" t="s">
        <v>1337</v>
      </c>
      <c r="D71" s="96">
        <f t="shared" ca="1" si="2"/>
        <v>9.4508862341467825E-2</v>
      </c>
    </row>
    <row r="72" spans="1:4" ht="12" thickBot="1">
      <c r="A72" s="96">
        <f t="shared" ca="1" si="2"/>
        <v>0.13192121277977886</v>
      </c>
      <c r="B72" s="102" t="s">
        <v>1338</v>
      </c>
      <c r="C72" s="104" t="s">
        <v>1338</v>
      </c>
      <c r="D72" s="96">
        <f t="shared" ca="1" si="2"/>
        <v>0.52856389758452638</v>
      </c>
    </row>
    <row r="73" spans="1:4">
      <c r="A73" s="96"/>
      <c r="B73" s="138" t="s">
        <v>1339</v>
      </c>
      <c r="C73" s="139"/>
      <c r="D73" s="96"/>
    </row>
    <row r="74" spans="1:4">
      <c r="A74" s="96"/>
      <c r="B74" s="99" t="s">
        <v>1220</v>
      </c>
      <c r="C74" s="101" t="s">
        <v>1221</v>
      </c>
      <c r="D74" s="96"/>
    </row>
    <row r="75" spans="1:4">
      <c r="A75" s="96">
        <f t="shared" ca="1" si="2"/>
        <v>0.1235587396226574</v>
      </c>
      <c r="B75" s="99" t="s">
        <v>1340</v>
      </c>
      <c r="C75" s="101" t="s">
        <v>1341</v>
      </c>
      <c r="D75" s="96">
        <f t="shared" ca="1" si="2"/>
        <v>0.8164707397634281</v>
      </c>
    </row>
    <row r="76" spans="1:4">
      <c r="A76" s="96">
        <f t="shared" ca="1" si="2"/>
        <v>0.45377105906812987</v>
      </c>
      <c r="B76" s="99" t="s">
        <v>1342</v>
      </c>
      <c r="C76" s="101" t="s">
        <v>1343</v>
      </c>
      <c r="D76" s="96">
        <f t="shared" ca="1" si="2"/>
        <v>0.24467785056571323</v>
      </c>
    </row>
    <row r="77" spans="1:4">
      <c r="A77" s="96">
        <f t="shared" ca="1" si="2"/>
        <v>0.12364204878277096</v>
      </c>
      <c r="B77" s="99" t="s">
        <v>1344</v>
      </c>
      <c r="C77" s="101" t="s">
        <v>1345</v>
      </c>
      <c r="D77" s="96">
        <f t="shared" ca="1" si="2"/>
        <v>0.35736096073365697</v>
      </c>
    </row>
    <row r="78" spans="1:4">
      <c r="A78" s="96">
        <f t="shared" ca="1" si="2"/>
        <v>0.39500328571267573</v>
      </c>
      <c r="B78" s="99" t="s">
        <v>1346</v>
      </c>
      <c r="C78" s="101" t="s">
        <v>1347</v>
      </c>
      <c r="D78" s="96">
        <f t="shared" ca="1" si="2"/>
        <v>7.4368033430776137E-3</v>
      </c>
    </row>
    <row r="79" spans="1:4">
      <c r="A79" s="96">
        <f t="shared" ca="1" si="2"/>
        <v>0.59240433905360756</v>
      </c>
      <c r="B79" s="99" t="s">
        <v>1348</v>
      </c>
      <c r="C79" s="101" t="s">
        <v>1349</v>
      </c>
      <c r="D79" s="96">
        <f t="shared" ca="1" si="2"/>
        <v>6.5382518729484085E-2</v>
      </c>
    </row>
    <row r="80" spans="1:4">
      <c r="A80" s="96">
        <f t="shared" ca="1" si="2"/>
        <v>0.47681033095485081</v>
      </c>
      <c r="B80" s="99" t="s">
        <v>1350</v>
      </c>
      <c r="C80" s="101" t="s">
        <v>1351</v>
      </c>
      <c r="D80" s="96">
        <f t="shared" ca="1" si="2"/>
        <v>0.14200708614076607</v>
      </c>
    </row>
    <row r="81" spans="1:4">
      <c r="A81" s="96">
        <f t="shared" ca="1" si="2"/>
        <v>0.86785099877350369</v>
      </c>
      <c r="B81" s="99" t="s">
        <v>1352</v>
      </c>
      <c r="C81" s="101" t="s">
        <v>1353</v>
      </c>
      <c r="D81" s="96">
        <f t="shared" ca="1" si="2"/>
        <v>2.5260906358473001E-3</v>
      </c>
    </row>
    <row r="82" spans="1:4">
      <c r="A82" s="96">
        <f t="shared" ca="1" si="2"/>
        <v>0.3308117882188113</v>
      </c>
      <c r="B82" s="99" t="s">
        <v>1354</v>
      </c>
      <c r="C82" s="101" t="s">
        <v>1355</v>
      </c>
      <c r="D82" s="96">
        <f t="shared" ca="1" si="2"/>
        <v>0.7839196836020772</v>
      </c>
    </row>
    <row r="83" spans="1:4">
      <c r="A83" s="96">
        <f t="shared" ca="1" si="2"/>
        <v>0.42887559967938049</v>
      </c>
      <c r="B83" s="99" t="s">
        <v>1356</v>
      </c>
      <c r="C83" s="101" t="s">
        <v>1357</v>
      </c>
      <c r="D83" s="96">
        <f t="shared" ca="1" si="2"/>
        <v>0.96987954042949687</v>
      </c>
    </row>
    <row r="84" spans="1:4" ht="12" thickBot="1">
      <c r="A84" s="96">
        <f t="shared" ca="1" si="2"/>
        <v>0.25533111589633828</v>
      </c>
      <c r="B84" s="102" t="s">
        <v>1358</v>
      </c>
      <c r="C84" s="104" t="s">
        <v>1359</v>
      </c>
      <c r="D84" s="96">
        <f t="shared" ca="1" si="2"/>
        <v>0.39234119875475582</v>
      </c>
    </row>
    <row r="85" spans="1:4">
      <c r="A85" s="96"/>
      <c r="B85" s="138" t="s">
        <v>1360</v>
      </c>
      <c r="C85" s="139"/>
      <c r="D85" s="96"/>
    </row>
    <row r="86" spans="1:4">
      <c r="A86" s="96"/>
      <c r="B86" s="99" t="s">
        <v>1220</v>
      </c>
      <c r="C86" s="101" t="s">
        <v>1221</v>
      </c>
      <c r="D86" s="96"/>
    </row>
    <row r="87" spans="1:4">
      <c r="A87" s="96">
        <f t="shared" ca="1" si="2"/>
        <v>0.11550877526197922</v>
      </c>
      <c r="B87" s="99" t="s">
        <v>1361</v>
      </c>
      <c r="C87" s="101" t="s">
        <v>1250</v>
      </c>
      <c r="D87" s="96">
        <f t="shared" ca="1" si="2"/>
        <v>0.97168338629383921</v>
      </c>
    </row>
    <row r="88" spans="1:4">
      <c r="A88" s="96">
        <f t="shared" ca="1" si="2"/>
        <v>0.51973830026144352</v>
      </c>
      <c r="B88" s="99" t="s">
        <v>1362</v>
      </c>
      <c r="C88" s="101" t="s">
        <v>1308</v>
      </c>
      <c r="D88" s="96">
        <f t="shared" ca="1" si="2"/>
        <v>0.93651762612346912</v>
      </c>
    </row>
    <row r="89" spans="1:4">
      <c r="A89" s="96">
        <f t="shared" ca="1" si="2"/>
        <v>0.302015782063914</v>
      </c>
      <c r="B89" s="99" t="s">
        <v>1363</v>
      </c>
      <c r="C89" s="101" t="s">
        <v>1364</v>
      </c>
      <c r="D89" s="96">
        <f t="shared" ca="1" si="2"/>
        <v>0.91050813672079123</v>
      </c>
    </row>
    <row r="90" spans="1:4">
      <c r="A90" s="96">
        <f t="shared" ca="1" si="2"/>
        <v>0.44866088309090735</v>
      </c>
      <c r="B90" s="99" t="s">
        <v>1365</v>
      </c>
      <c r="C90" s="101" t="s">
        <v>1366</v>
      </c>
      <c r="D90" s="96">
        <f t="shared" ca="1" si="2"/>
        <v>0.21101143301656422</v>
      </c>
    </row>
    <row r="91" spans="1:4">
      <c r="A91" s="96">
        <f t="shared" ca="1" si="2"/>
        <v>0.37264983008712083</v>
      </c>
      <c r="B91" s="99" t="s">
        <v>1367</v>
      </c>
      <c r="C91" s="101" t="s">
        <v>1248</v>
      </c>
      <c r="D91" s="96">
        <f t="shared" ca="1" si="2"/>
        <v>0.34014356515474131</v>
      </c>
    </row>
    <row r="92" spans="1:4">
      <c r="A92" s="96">
        <f t="shared" ca="1" si="2"/>
        <v>0.20058790415280559</v>
      </c>
      <c r="B92" s="99" t="s">
        <v>1368</v>
      </c>
      <c r="C92" s="101" t="s">
        <v>1260</v>
      </c>
      <c r="D92" s="96">
        <f t="shared" ca="1" si="2"/>
        <v>0.16570292730509006</v>
      </c>
    </row>
    <row r="93" spans="1:4">
      <c r="A93" s="96">
        <f t="shared" ca="1" si="2"/>
        <v>0.47467787589607013</v>
      </c>
      <c r="B93" s="99" t="s">
        <v>1369</v>
      </c>
      <c r="C93" s="101" t="s">
        <v>1370</v>
      </c>
      <c r="D93" s="96">
        <f t="shared" ca="1" si="2"/>
        <v>0.81028940981077247</v>
      </c>
    </row>
    <row r="94" spans="1:4">
      <c r="A94" s="96">
        <f t="shared" ca="1" si="2"/>
        <v>0.64878197414571326</v>
      </c>
      <c r="B94" s="99" t="s">
        <v>1371</v>
      </c>
      <c r="C94" s="101" t="s">
        <v>1372</v>
      </c>
      <c r="D94" s="96">
        <f t="shared" ca="1" si="2"/>
        <v>1.6086728346238477E-2</v>
      </c>
    </row>
    <row r="95" spans="1:4">
      <c r="A95" s="96">
        <f t="shared" ca="1" si="2"/>
        <v>0.67374959565772063</v>
      </c>
      <c r="B95" s="99" t="s">
        <v>1373</v>
      </c>
      <c r="C95" s="101" t="s">
        <v>1246</v>
      </c>
      <c r="D95" s="96">
        <f t="shared" ca="1" si="2"/>
        <v>0.9723138863821692</v>
      </c>
    </row>
    <row r="96" spans="1:4" ht="12" thickBot="1">
      <c r="A96" s="96">
        <f t="shared" ca="1" si="2"/>
        <v>0.61125762441281672</v>
      </c>
      <c r="B96" s="102" t="s">
        <v>1374</v>
      </c>
      <c r="C96" s="104" t="s">
        <v>1374</v>
      </c>
      <c r="D96" s="96">
        <f t="shared" ca="1" si="2"/>
        <v>0.18261130126940905</v>
      </c>
    </row>
    <row r="97" spans="1:4">
      <c r="A97" s="96"/>
      <c r="B97" s="138" t="s">
        <v>1375</v>
      </c>
      <c r="C97" s="139"/>
      <c r="D97" s="96"/>
    </row>
    <row r="98" spans="1:4">
      <c r="A98" s="96"/>
      <c r="B98" s="99" t="s">
        <v>1220</v>
      </c>
      <c r="C98" s="101" t="s">
        <v>1221</v>
      </c>
      <c r="D98" s="96"/>
    </row>
    <row r="99" spans="1:4">
      <c r="A99" s="96">
        <f t="shared" ca="1" si="2"/>
        <v>0.86985817653550956</v>
      </c>
      <c r="B99" s="99" t="s">
        <v>1376</v>
      </c>
      <c r="C99" s="101" t="s">
        <v>1377</v>
      </c>
      <c r="D99" s="96">
        <f t="shared" ca="1" si="2"/>
        <v>0.83133588161572658</v>
      </c>
    </row>
    <row r="100" spans="1:4">
      <c r="A100" s="96">
        <f t="shared" ca="1" si="2"/>
        <v>0.18822696967283759</v>
      </c>
      <c r="B100" s="99" t="s">
        <v>1378</v>
      </c>
      <c r="C100" s="101" t="s">
        <v>1379</v>
      </c>
      <c r="D100" s="96">
        <f t="shared" ca="1" si="2"/>
        <v>0.44825448440417559</v>
      </c>
    </row>
    <row r="101" spans="1:4">
      <c r="A101" s="96">
        <f t="shared" ca="1" si="2"/>
        <v>0.11923284459489758</v>
      </c>
      <c r="B101" s="99" t="s">
        <v>1380</v>
      </c>
      <c r="C101" s="101" t="s">
        <v>1381</v>
      </c>
      <c r="D101" s="96">
        <f t="shared" ca="1" si="2"/>
        <v>0.83772186992421194</v>
      </c>
    </row>
    <row r="102" spans="1:4">
      <c r="A102" s="96">
        <f t="shared" ref="A102:D144" ca="1" si="3">RAND()</f>
        <v>0.89906199121392971</v>
      </c>
      <c r="B102" s="99" t="s">
        <v>1382</v>
      </c>
      <c r="C102" s="101" t="s">
        <v>1383</v>
      </c>
      <c r="D102" s="96">
        <f t="shared" ca="1" si="3"/>
        <v>0.64880580733644511</v>
      </c>
    </row>
    <row r="103" spans="1:4">
      <c r="A103" s="96">
        <f t="shared" ca="1" si="3"/>
        <v>0.63305900672364368</v>
      </c>
      <c r="B103" s="99" t="s">
        <v>1384</v>
      </c>
      <c r="C103" s="101" t="s">
        <v>1385</v>
      </c>
      <c r="D103" s="96">
        <f t="shared" ca="1" si="3"/>
        <v>0.508055995328073</v>
      </c>
    </row>
    <row r="104" spans="1:4">
      <c r="A104" s="96">
        <f t="shared" ca="1" si="3"/>
        <v>0.51236954296302217</v>
      </c>
      <c r="B104" s="99" t="s">
        <v>1386</v>
      </c>
      <c r="C104" s="101" t="s">
        <v>1387</v>
      </c>
      <c r="D104" s="96">
        <f t="shared" ca="1" si="3"/>
        <v>0.72093890912258551</v>
      </c>
    </row>
    <row r="105" spans="1:4">
      <c r="A105" s="96">
        <f t="shared" ca="1" si="3"/>
        <v>0.50579520293566893</v>
      </c>
      <c r="B105" s="99" t="s">
        <v>1388</v>
      </c>
      <c r="C105" s="101" t="s">
        <v>1389</v>
      </c>
      <c r="D105" s="96">
        <f t="shared" ca="1" si="3"/>
        <v>0.7037581667563062</v>
      </c>
    </row>
    <row r="106" spans="1:4">
      <c r="A106" s="96">
        <f t="shared" ca="1" si="3"/>
        <v>0.27529647342154284</v>
      </c>
      <c r="B106" s="99" t="s">
        <v>1390</v>
      </c>
      <c r="C106" s="101" t="s">
        <v>1391</v>
      </c>
      <c r="D106" s="96">
        <f t="shared" ca="1" si="3"/>
        <v>8.0908753744211026E-3</v>
      </c>
    </row>
    <row r="107" spans="1:4">
      <c r="A107" s="96">
        <f t="shared" ca="1" si="3"/>
        <v>0.17718994427193735</v>
      </c>
      <c r="B107" s="99" t="s">
        <v>1392</v>
      </c>
      <c r="C107" s="101" t="s">
        <v>1393</v>
      </c>
      <c r="D107" s="96">
        <f t="shared" ca="1" si="3"/>
        <v>0.98292870068539528</v>
      </c>
    </row>
    <row r="108" spans="1:4" ht="12" thickBot="1">
      <c r="A108" s="96">
        <f t="shared" ca="1" si="3"/>
        <v>0.9289272240038553</v>
      </c>
      <c r="B108" s="102" t="s">
        <v>1394</v>
      </c>
      <c r="C108" s="104" t="s">
        <v>1395</v>
      </c>
      <c r="D108" s="96">
        <f t="shared" ca="1" si="3"/>
        <v>0.92098580973451871</v>
      </c>
    </row>
    <row r="109" spans="1:4">
      <c r="A109" s="96"/>
      <c r="B109" s="138" t="s">
        <v>1396</v>
      </c>
      <c r="C109" s="139"/>
      <c r="D109" s="96"/>
    </row>
    <row r="110" spans="1:4">
      <c r="A110" s="96"/>
      <c r="B110" s="99" t="s">
        <v>1220</v>
      </c>
      <c r="C110" s="101" t="s">
        <v>1221</v>
      </c>
      <c r="D110" s="96"/>
    </row>
    <row r="111" spans="1:4">
      <c r="A111" s="96">
        <f t="shared" ca="1" si="3"/>
        <v>0.89754335416440778</v>
      </c>
      <c r="B111" s="99" t="s">
        <v>1397</v>
      </c>
      <c r="C111" s="101" t="s">
        <v>1398</v>
      </c>
      <c r="D111" s="96">
        <f t="shared" ca="1" si="3"/>
        <v>0.91818527950031292</v>
      </c>
    </row>
    <row r="112" spans="1:4">
      <c r="A112" s="96">
        <f t="shared" ca="1" si="3"/>
        <v>0.92063718860897237</v>
      </c>
      <c r="B112" s="99" t="s">
        <v>1399</v>
      </c>
      <c r="C112" s="101" t="s">
        <v>1252</v>
      </c>
      <c r="D112" s="96">
        <f t="shared" ca="1" si="3"/>
        <v>0.74282428416356971</v>
      </c>
    </row>
    <row r="113" spans="1:4">
      <c r="A113" s="96">
        <f t="shared" ca="1" si="3"/>
        <v>0.25991539734380531</v>
      </c>
      <c r="B113" s="99" t="s">
        <v>1400</v>
      </c>
      <c r="C113" s="101" t="s">
        <v>1401</v>
      </c>
      <c r="D113" s="96">
        <f t="shared" ca="1" si="3"/>
        <v>0.29954901418488888</v>
      </c>
    </row>
    <row r="114" spans="1:4">
      <c r="A114" s="96">
        <f t="shared" ca="1" si="3"/>
        <v>0.80165321735516581</v>
      </c>
      <c r="B114" s="99" t="s">
        <v>1402</v>
      </c>
      <c r="C114" s="101" t="s">
        <v>1403</v>
      </c>
      <c r="D114" s="96">
        <f t="shared" ca="1" si="3"/>
        <v>0.99345705561437736</v>
      </c>
    </row>
    <row r="115" spans="1:4">
      <c r="A115" s="96">
        <f t="shared" ca="1" si="3"/>
        <v>0.23213483594427675</v>
      </c>
      <c r="B115" s="99" t="s">
        <v>1404</v>
      </c>
      <c r="C115" s="101" t="s">
        <v>1405</v>
      </c>
      <c r="D115" s="96">
        <f t="shared" ca="1" si="3"/>
        <v>0.7710158059952481</v>
      </c>
    </row>
    <row r="116" spans="1:4">
      <c r="A116" s="96">
        <f t="shared" ca="1" si="3"/>
        <v>0.64672722200683652</v>
      </c>
      <c r="B116" s="99" t="s">
        <v>1406</v>
      </c>
      <c r="C116" s="101" t="s">
        <v>1407</v>
      </c>
      <c r="D116" s="96">
        <f t="shared" ca="1" si="3"/>
        <v>0.25097049680995998</v>
      </c>
    </row>
    <row r="117" spans="1:4">
      <c r="A117" s="96">
        <f t="shared" ca="1" si="3"/>
        <v>0.23039651210539702</v>
      </c>
      <c r="B117" s="99" t="s">
        <v>1408</v>
      </c>
      <c r="C117" s="101" t="s">
        <v>1409</v>
      </c>
      <c r="D117" s="96">
        <f t="shared" ca="1" si="3"/>
        <v>0.39164863041672637</v>
      </c>
    </row>
    <row r="118" spans="1:4">
      <c r="A118" s="96">
        <f t="shared" ca="1" si="3"/>
        <v>0.91872327058683156</v>
      </c>
      <c r="B118" s="99" t="s">
        <v>1410</v>
      </c>
      <c r="C118" s="101" t="s">
        <v>1411</v>
      </c>
      <c r="D118" s="96">
        <f t="shared" ca="1" si="3"/>
        <v>0.20561116460915052</v>
      </c>
    </row>
    <row r="119" spans="1:4">
      <c r="A119" s="96">
        <f t="shared" ca="1" si="3"/>
        <v>0.47067398133766769</v>
      </c>
      <c r="B119" s="99" t="s">
        <v>1412</v>
      </c>
      <c r="C119" s="101" t="s">
        <v>1413</v>
      </c>
      <c r="D119" s="96">
        <f t="shared" ca="1" si="3"/>
        <v>0.76115652031394498</v>
      </c>
    </row>
    <row r="120" spans="1:4" ht="12" thickBot="1">
      <c r="A120" s="96">
        <f t="shared" ca="1" si="3"/>
        <v>0.38728135660786633</v>
      </c>
      <c r="B120" s="102" t="s">
        <v>1414</v>
      </c>
      <c r="C120" s="104" t="s">
        <v>1415</v>
      </c>
      <c r="D120" s="96">
        <f t="shared" ca="1" si="3"/>
        <v>3.5986218505673406E-2</v>
      </c>
    </row>
    <row r="121" spans="1:4">
      <c r="A121" s="96"/>
      <c r="B121" s="138" t="s">
        <v>1416</v>
      </c>
      <c r="C121" s="139"/>
      <c r="D121" s="96"/>
    </row>
    <row r="122" spans="1:4">
      <c r="A122" s="96"/>
      <c r="B122" s="99" t="s">
        <v>1220</v>
      </c>
      <c r="C122" s="101" t="s">
        <v>1221</v>
      </c>
      <c r="D122" s="96"/>
    </row>
    <row r="123" spans="1:4">
      <c r="A123" s="96">
        <f t="shared" ca="1" si="3"/>
        <v>0.4687053417890239</v>
      </c>
      <c r="B123" s="99" t="s">
        <v>1417</v>
      </c>
      <c r="C123" s="101" t="s">
        <v>1418</v>
      </c>
      <c r="D123" s="96">
        <f t="shared" ca="1" si="3"/>
        <v>0.22614397475992809</v>
      </c>
    </row>
    <row r="124" spans="1:4">
      <c r="A124" s="96">
        <f t="shared" ca="1" si="3"/>
        <v>0.27395316751282728</v>
      </c>
      <c r="B124" s="99" t="s">
        <v>1419</v>
      </c>
      <c r="C124" s="101" t="s">
        <v>1420</v>
      </c>
      <c r="D124" s="96">
        <f t="shared" ca="1" si="3"/>
        <v>8.0203474781549211E-2</v>
      </c>
    </row>
    <row r="125" spans="1:4">
      <c r="A125" s="96">
        <f t="shared" ca="1" si="3"/>
        <v>0.36861895020566493</v>
      </c>
      <c r="B125" s="99" t="s">
        <v>1421</v>
      </c>
      <c r="C125" s="101" t="s">
        <v>1285</v>
      </c>
      <c r="D125" s="96">
        <f t="shared" ca="1" si="3"/>
        <v>0.82236447332143214</v>
      </c>
    </row>
    <row r="126" spans="1:4">
      <c r="A126" s="96">
        <f t="shared" ca="1" si="3"/>
        <v>0.37281102927324494</v>
      </c>
      <c r="B126" s="99" t="s">
        <v>1422</v>
      </c>
      <c r="C126" s="101" t="s">
        <v>1423</v>
      </c>
      <c r="D126" s="96">
        <f t="shared" ca="1" si="3"/>
        <v>0.14990659085548597</v>
      </c>
    </row>
    <row r="127" spans="1:4">
      <c r="A127" s="96">
        <f t="shared" ca="1" si="3"/>
        <v>0.59220469229888839</v>
      </c>
      <c r="B127" s="99" t="s">
        <v>1424</v>
      </c>
      <c r="C127" s="101" t="s">
        <v>1425</v>
      </c>
      <c r="D127" s="96">
        <f t="shared" ca="1" si="3"/>
        <v>0.52366582090407254</v>
      </c>
    </row>
    <row r="128" spans="1:4">
      <c r="A128" s="96">
        <f t="shared" ca="1" si="3"/>
        <v>0.27269803777557811</v>
      </c>
      <c r="B128" s="99" t="s">
        <v>1426</v>
      </c>
      <c r="C128" s="101" t="s">
        <v>1427</v>
      </c>
      <c r="D128" s="96">
        <f t="shared" ca="1" si="3"/>
        <v>0.43740059060592551</v>
      </c>
    </row>
    <row r="129" spans="1:4">
      <c r="A129" s="96">
        <f t="shared" ca="1" si="3"/>
        <v>0.81050439955337428</v>
      </c>
      <c r="B129" s="99" t="s">
        <v>1428</v>
      </c>
      <c r="C129" s="101" t="s">
        <v>1429</v>
      </c>
      <c r="D129" s="96">
        <f t="shared" ca="1" si="3"/>
        <v>0.65332290659374226</v>
      </c>
    </row>
    <row r="130" spans="1:4">
      <c r="A130" s="96">
        <f t="shared" ca="1" si="3"/>
        <v>0.31987353395444806</v>
      </c>
      <c r="B130" s="99" t="s">
        <v>1430</v>
      </c>
      <c r="C130" s="101" t="s">
        <v>1431</v>
      </c>
      <c r="D130" s="96">
        <f t="shared" ca="1" si="3"/>
        <v>0.44948090387977224</v>
      </c>
    </row>
    <row r="131" spans="1:4">
      <c r="A131" s="96">
        <f t="shared" ca="1" si="3"/>
        <v>0.79151527477619532</v>
      </c>
      <c r="B131" s="99" t="s">
        <v>1432</v>
      </c>
      <c r="C131" s="101" t="s">
        <v>1433</v>
      </c>
      <c r="D131" s="96">
        <f t="shared" ca="1" si="3"/>
        <v>0.40431280773266476</v>
      </c>
    </row>
    <row r="132" spans="1:4" ht="12" thickBot="1">
      <c r="A132" s="96">
        <f t="shared" ca="1" si="3"/>
        <v>0.85368623065249349</v>
      </c>
      <c r="B132" s="102" t="s">
        <v>1434</v>
      </c>
      <c r="C132" s="104" t="s">
        <v>1435</v>
      </c>
      <c r="D132" s="96">
        <f t="shared" ca="1" si="3"/>
        <v>0.94463002457701117</v>
      </c>
    </row>
    <row r="133" spans="1:4">
      <c r="A133" s="96"/>
      <c r="B133" s="138" t="s">
        <v>1436</v>
      </c>
      <c r="C133" s="139"/>
      <c r="D133" s="96"/>
    </row>
    <row r="134" spans="1:4">
      <c r="A134" s="96"/>
      <c r="B134" s="99" t="s">
        <v>1220</v>
      </c>
      <c r="C134" s="101" t="s">
        <v>1221</v>
      </c>
      <c r="D134" s="96"/>
    </row>
    <row r="135" spans="1:4">
      <c r="A135" s="96">
        <f t="shared" ca="1" si="3"/>
        <v>0.95111139739296102</v>
      </c>
      <c r="B135" s="99" t="s">
        <v>1437</v>
      </c>
      <c r="C135" s="101" t="s">
        <v>1407</v>
      </c>
      <c r="D135" s="96">
        <f t="shared" ca="1" si="3"/>
        <v>0.71455219476633247</v>
      </c>
    </row>
    <row r="136" spans="1:4">
      <c r="A136" s="96">
        <f t="shared" ca="1" si="3"/>
        <v>0.77549392114107674</v>
      </c>
      <c r="B136" s="99" t="s">
        <v>1438</v>
      </c>
      <c r="C136" s="101" t="s">
        <v>1252</v>
      </c>
      <c r="D136" s="96">
        <f t="shared" ca="1" si="3"/>
        <v>0.62329729746316165</v>
      </c>
    </row>
    <row r="137" spans="1:4">
      <c r="A137" s="96">
        <f t="shared" ca="1" si="3"/>
        <v>0.94258380371076544</v>
      </c>
      <c r="B137" s="99" t="s">
        <v>1439</v>
      </c>
      <c r="C137" s="101" t="s">
        <v>1279</v>
      </c>
      <c r="D137" s="96">
        <f t="shared" ca="1" si="3"/>
        <v>0.2490513475182965</v>
      </c>
    </row>
    <row r="138" spans="1:4">
      <c r="A138" s="96">
        <f t="shared" ca="1" si="3"/>
        <v>0.34439978329334453</v>
      </c>
      <c r="B138" s="99" t="s">
        <v>1440</v>
      </c>
      <c r="C138" s="101" t="s">
        <v>1254</v>
      </c>
      <c r="D138" s="96">
        <f t="shared" ca="1" si="3"/>
        <v>0.39106113265801978</v>
      </c>
    </row>
    <row r="139" spans="1:4">
      <c r="A139" s="96">
        <f t="shared" ca="1" si="3"/>
        <v>0.52059410437599141</v>
      </c>
      <c r="B139" s="99" t="s">
        <v>1441</v>
      </c>
      <c r="C139" s="101" t="s">
        <v>1304</v>
      </c>
      <c r="D139" s="96">
        <f t="shared" ca="1" si="3"/>
        <v>0.10437921287332141</v>
      </c>
    </row>
    <row r="140" spans="1:4">
      <c r="A140" s="96">
        <f t="shared" ca="1" si="3"/>
        <v>0.6955825893169183</v>
      </c>
      <c r="B140" s="99" t="s">
        <v>1442</v>
      </c>
      <c r="C140" s="101" t="s">
        <v>1443</v>
      </c>
      <c r="D140" s="96">
        <f t="shared" ca="1" si="3"/>
        <v>0.79125089398298964</v>
      </c>
    </row>
    <row r="141" spans="1:4">
      <c r="A141" s="96">
        <f t="shared" ca="1" si="3"/>
        <v>0.1257893829909229</v>
      </c>
      <c r="B141" s="99" t="s">
        <v>1444</v>
      </c>
      <c r="C141" s="101" t="s">
        <v>1445</v>
      </c>
      <c r="D141" s="96">
        <f t="shared" ca="1" si="3"/>
        <v>0.27959019729094514</v>
      </c>
    </row>
    <row r="142" spans="1:4">
      <c r="A142" s="96">
        <f t="shared" ca="1" si="3"/>
        <v>0.87952032620234144</v>
      </c>
      <c r="B142" s="99" t="s">
        <v>1446</v>
      </c>
      <c r="C142" s="101" t="s">
        <v>1447</v>
      </c>
      <c r="D142" s="96">
        <f t="shared" ca="1" si="3"/>
        <v>0.83150374141187977</v>
      </c>
    </row>
    <row r="143" spans="1:4">
      <c r="A143" s="96">
        <f t="shared" ca="1" si="3"/>
        <v>0.91997192539539219</v>
      </c>
      <c r="B143" s="99" t="s">
        <v>1448</v>
      </c>
      <c r="C143" s="101" t="s">
        <v>1409</v>
      </c>
      <c r="D143" s="96">
        <f t="shared" ca="1" si="3"/>
        <v>0.26331874890398765</v>
      </c>
    </row>
    <row r="144" spans="1:4" ht="12" thickBot="1">
      <c r="A144" s="96">
        <f t="shared" ca="1" si="3"/>
        <v>0.19064881208265283</v>
      </c>
      <c r="B144" s="102" t="s">
        <v>1449</v>
      </c>
      <c r="C144" s="104" t="s">
        <v>1250</v>
      </c>
      <c r="D144" s="96">
        <f t="shared" ca="1" si="3"/>
        <v>0.32332825604823334</v>
      </c>
    </row>
    <row r="145" spans="1:4">
      <c r="B145" s="138" t="s">
        <v>1472</v>
      </c>
      <c r="C145" s="139"/>
    </row>
    <row r="146" spans="1:4">
      <c r="B146" s="99" t="s">
        <v>1220</v>
      </c>
      <c r="C146" s="101" t="s">
        <v>1221</v>
      </c>
    </row>
    <row r="147" spans="1:4">
      <c r="A147" s="96">
        <f t="shared" ref="A147:A156" ca="1" si="4">RAND()</f>
        <v>0.81040028932928543</v>
      </c>
      <c r="B147" s="99" t="s">
        <v>1452</v>
      </c>
      <c r="C147" s="101" t="s">
        <v>1453</v>
      </c>
      <c r="D147" s="96">
        <f t="shared" ref="D147:D156" ca="1" si="5">RAND()</f>
        <v>0.91373759606914007</v>
      </c>
    </row>
    <row r="148" spans="1:4">
      <c r="A148" s="96">
        <f t="shared" ca="1" si="4"/>
        <v>0.25730032813126802</v>
      </c>
      <c r="B148" s="99" t="s">
        <v>1454</v>
      </c>
      <c r="C148" s="101" t="s">
        <v>1455</v>
      </c>
      <c r="D148" s="96">
        <f t="shared" ca="1" si="5"/>
        <v>0.20026438820968395</v>
      </c>
    </row>
    <row r="149" spans="1:4">
      <c r="A149" s="96">
        <f t="shared" ca="1" si="4"/>
        <v>0.36888265528031106</v>
      </c>
      <c r="B149" s="99" t="s">
        <v>1456</v>
      </c>
      <c r="C149" s="101" t="s">
        <v>1457</v>
      </c>
      <c r="D149" s="96">
        <f t="shared" ca="1" si="5"/>
        <v>0.64150175180133773</v>
      </c>
    </row>
    <row r="150" spans="1:4">
      <c r="A150" s="96">
        <f t="shared" ca="1" si="4"/>
        <v>0.40148765859687585</v>
      </c>
      <c r="B150" s="99" t="s">
        <v>1458</v>
      </c>
      <c r="C150" s="101" t="s">
        <v>1459</v>
      </c>
      <c r="D150" s="96">
        <f t="shared" ca="1" si="5"/>
        <v>0.72900250076603434</v>
      </c>
    </row>
    <row r="151" spans="1:4">
      <c r="A151" s="96">
        <f t="shared" ca="1" si="4"/>
        <v>0.25498516646555824</v>
      </c>
      <c r="B151" s="99" t="s">
        <v>1460</v>
      </c>
      <c r="C151" s="101" t="s">
        <v>1461</v>
      </c>
      <c r="D151" s="96">
        <f t="shared" ca="1" si="5"/>
        <v>0.52949048441905777</v>
      </c>
    </row>
    <row r="152" spans="1:4">
      <c r="A152" s="96">
        <f t="shared" ca="1" si="4"/>
        <v>0.65732426610448158</v>
      </c>
      <c r="B152" s="99" t="s">
        <v>1462</v>
      </c>
      <c r="C152" s="101" t="s">
        <v>1463</v>
      </c>
      <c r="D152" s="96">
        <f t="shared" ca="1" si="5"/>
        <v>0.72840549998342663</v>
      </c>
    </row>
    <row r="153" spans="1:4">
      <c r="A153" s="96">
        <f t="shared" ca="1" si="4"/>
        <v>0.85752306180899307</v>
      </c>
      <c r="B153" s="99" t="s">
        <v>1464</v>
      </c>
      <c r="C153" s="101" t="s">
        <v>1465</v>
      </c>
      <c r="D153" s="96">
        <f t="shared" ca="1" si="5"/>
        <v>0.54198068141978961</v>
      </c>
    </row>
    <row r="154" spans="1:4">
      <c r="A154" s="96">
        <f t="shared" ca="1" si="4"/>
        <v>0.17102292076549164</v>
      </c>
      <c r="B154" s="99" t="s">
        <v>1466</v>
      </c>
      <c r="C154" s="101" t="s">
        <v>1467</v>
      </c>
      <c r="D154" s="96">
        <f t="shared" ca="1" si="5"/>
        <v>3.5702413762628282E-3</v>
      </c>
    </row>
    <row r="155" spans="1:4">
      <c r="A155" s="96">
        <f t="shared" ca="1" si="4"/>
        <v>0.90293288136806016</v>
      </c>
      <c r="B155" s="99" t="s">
        <v>1468</v>
      </c>
      <c r="C155" s="101" t="s">
        <v>1469</v>
      </c>
      <c r="D155" s="96">
        <f t="shared" ca="1" si="5"/>
        <v>8.6629761993838983E-2</v>
      </c>
    </row>
    <row r="156" spans="1:4" ht="12" thickBot="1">
      <c r="A156" s="96">
        <f t="shared" ca="1" si="4"/>
        <v>0.15643289037972963</v>
      </c>
      <c r="B156" s="102" t="s">
        <v>1470</v>
      </c>
      <c r="C156" s="104" t="s">
        <v>1471</v>
      </c>
      <c r="D156" s="96">
        <f t="shared" ca="1" si="5"/>
        <v>0.37562071407933217</v>
      </c>
    </row>
  </sheetData>
  <mergeCells count="13">
    <mergeCell ref="B61:C61"/>
    <mergeCell ref="B25:C25"/>
    <mergeCell ref="B1:C1"/>
    <mergeCell ref="B13:C13"/>
    <mergeCell ref="B37:C37"/>
    <mergeCell ref="B49:C49"/>
    <mergeCell ref="B145:C145"/>
    <mergeCell ref="B97:C97"/>
    <mergeCell ref="B85:C85"/>
    <mergeCell ref="B73:C73"/>
    <mergeCell ref="B109:C109"/>
    <mergeCell ref="B121:C121"/>
    <mergeCell ref="B133:C13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1:B23"/>
  <sheetViews>
    <sheetView workbookViewId="0">
      <selection activeCell="B24" sqref="B24"/>
    </sheetView>
  </sheetViews>
  <sheetFormatPr defaultRowHeight="15"/>
  <cols>
    <col min="1" max="1" width="3.5703125" bestFit="1" customWidth="1"/>
    <col min="2" max="2" width="167.85546875" bestFit="1" customWidth="1"/>
  </cols>
  <sheetData>
    <row r="1" spans="1:2" ht="15.75" thickBot="1">
      <c r="B1" t="s">
        <v>1502</v>
      </c>
    </row>
    <row r="2" spans="1:2">
      <c r="A2" s="118">
        <f ca="1">RAND()</f>
        <v>0.2823611263073984</v>
      </c>
      <c r="B2" s="64" t="s">
        <v>1503</v>
      </c>
    </row>
    <row r="3" spans="1:2">
      <c r="A3" s="119">
        <f t="shared" ref="A3:A21" ca="1" si="0">RAND()</f>
        <v>4.5555542044233954E-2</v>
      </c>
      <c r="B3" s="65" t="s">
        <v>1504</v>
      </c>
    </row>
    <row r="4" spans="1:2">
      <c r="A4" s="119">
        <f t="shared" ca="1" si="0"/>
        <v>0.62556434694678398</v>
      </c>
      <c r="B4" s="65" t="s">
        <v>1505</v>
      </c>
    </row>
    <row r="5" spans="1:2">
      <c r="A5" s="119">
        <f t="shared" ca="1" si="0"/>
        <v>1.1511415146428838E-2</v>
      </c>
      <c r="B5" s="65" t="s">
        <v>1506</v>
      </c>
    </row>
    <row r="6" spans="1:2">
      <c r="A6" s="119">
        <f t="shared" ca="1" si="0"/>
        <v>0.30860869932719615</v>
      </c>
      <c r="B6" s="65" t="s">
        <v>1507</v>
      </c>
    </row>
    <row r="7" spans="1:2">
      <c r="A7" s="119">
        <f t="shared" ca="1" si="0"/>
        <v>0.73106030996245575</v>
      </c>
      <c r="B7" s="65" t="s">
        <v>1508</v>
      </c>
    </row>
    <row r="8" spans="1:2">
      <c r="A8" s="119">
        <f t="shared" ca="1" si="0"/>
        <v>0.24214227483187933</v>
      </c>
      <c r="B8" s="65" t="s">
        <v>1509</v>
      </c>
    </row>
    <row r="9" spans="1:2">
      <c r="A9" s="119">
        <f t="shared" ca="1" si="0"/>
        <v>0.37340596551753991</v>
      </c>
      <c r="B9" s="65" t="s">
        <v>1510</v>
      </c>
    </row>
    <row r="10" spans="1:2">
      <c r="A10" s="119">
        <f t="shared" ca="1" si="0"/>
        <v>0.44281822318704744</v>
      </c>
      <c r="B10" s="65" t="s">
        <v>1511</v>
      </c>
    </row>
    <row r="11" spans="1:2">
      <c r="A11" s="119">
        <f t="shared" ca="1" si="0"/>
        <v>2.759711004720522E-2</v>
      </c>
      <c r="B11" s="65" t="s">
        <v>1512</v>
      </c>
    </row>
    <row r="12" spans="1:2">
      <c r="A12" s="119">
        <f t="shared" ca="1" si="0"/>
        <v>0.48385450524643092</v>
      </c>
      <c r="B12" s="65" t="s">
        <v>1513</v>
      </c>
    </row>
    <row r="13" spans="1:2">
      <c r="A13" s="119">
        <f t="shared" ca="1" si="0"/>
        <v>0.42377115644567454</v>
      </c>
      <c r="B13" s="65" t="s">
        <v>1514</v>
      </c>
    </row>
    <row r="14" spans="1:2">
      <c r="A14" s="119">
        <f t="shared" ca="1" si="0"/>
        <v>0.21709567257828066</v>
      </c>
      <c r="B14" s="65" t="s">
        <v>1515</v>
      </c>
    </row>
    <row r="15" spans="1:2">
      <c r="A15" s="119">
        <f t="shared" ca="1" si="0"/>
        <v>0.77239509567889275</v>
      </c>
      <c r="B15" s="65" t="s">
        <v>1516</v>
      </c>
    </row>
    <row r="16" spans="1:2">
      <c r="A16" s="119">
        <f t="shared" ca="1" si="0"/>
        <v>0.47647569901476095</v>
      </c>
      <c r="B16" s="65" t="s">
        <v>1517</v>
      </c>
    </row>
    <row r="17" spans="1:2">
      <c r="A17" s="119">
        <f t="shared" ca="1" si="0"/>
        <v>0.61090024197298032</v>
      </c>
      <c r="B17" s="65" t="s">
        <v>1518</v>
      </c>
    </row>
    <row r="18" spans="1:2">
      <c r="A18" s="119">
        <f t="shared" ca="1" si="0"/>
        <v>0.93725808928348919</v>
      </c>
      <c r="B18" s="65" t="s">
        <v>1519</v>
      </c>
    </row>
    <row r="19" spans="1:2">
      <c r="A19" s="119">
        <f t="shared" ca="1" si="0"/>
        <v>0.66880430617330444</v>
      </c>
      <c r="B19" s="65" t="s">
        <v>1520</v>
      </c>
    </row>
    <row r="20" spans="1:2">
      <c r="A20" s="119">
        <f t="shared" ca="1" si="0"/>
        <v>0.51487594015452709</v>
      </c>
      <c r="B20" s="65" t="s">
        <v>1521</v>
      </c>
    </row>
    <row r="21" spans="1:2" ht="15.75" thickBot="1">
      <c r="A21" s="120">
        <f t="shared" ca="1" si="0"/>
        <v>0.95345013399733802</v>
      </c>
      <c r="B21" s="67" t="s">
        <v>1522</v>
      </c>
    </row>
    <row r="23" spans="1:2">
      <c r="B23" t="str">
        <f ca="1">INDEX(B2:B21,RANK(A2,A2:A21))</f>
        <v>Пришедшие в город менестрели очень красивые. Особенно тот, что в красном!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B42"/>
  <sheetViews>
    <sheetView topLeftCell="A14" workbookViewId="0">
      <selection activeCell="B42" sqref="B42"/>
    </sheetView>
  </sheetViews>
  <sheetFormatPr defaultRowHeight="15"/>
  <cols>
    <col min="1" max="1" width="3.5703125" bestFit="1" customWidth="1"/>
    <col min="2" max="2" width="161" bestFit="1" customWidth="1"/>
  </cols>
  <sheetData>
    <row r="1" spans="1:2" ht="15.75" thickBot="1">
      <c r="B1" t="s">
        <v>1523</v>
      </c>
    </row>
    <row r="2" spans="1:2">
      <c r="A2" s="118">
        <f ca="1">RAND()</f>
        <v>0.49542361147086877</v>
      </c>
      <c r="B2" s="64" t="s">
        <v>1524</v>
      </c>
    </row>
    <row r="3" spans="1:2">
      <c r="A3" s="119">
        <f t="shared" ref="A3:A40" ca="1" si="0">RAND()</f>
        <v>0.76723418709633862</v>
      </c>
      <c r="B3" s="65" t="s">
        <v>1525</v>
      </c>
    </row>
    <row r="4" spans="1:2">
      <c r="A4" s="119">
        <f t="shared" ca="1" si="0"/>
        <v>0.56026925629066304</v>
      </c>
      <c r="B4" s="65" t="s">
        <v>1526</v>
      </c>
    </row>
    <row r="5" spans="1:2">
      <c r="A5" s="119">
        <f t="shared" ca="1" si="0"/>
        <v>0.78066574319348447</v>
      </c>
      <c r="B5" s="65" t="s">
        <v>1527</v>
      </c>
    </row>
    <row r="6" spans="1:2">
      <c r="A6" s="119">
        <f t="shared" ca="1" si="0"/>
        <v>0.16700751203141273</v>
      </c>
      <c r="B6" s="65" t="s">
        <v>1528</v>
      </c>
    </row>
    <row r="7" spans="1:2">
      <c r="A7" s="119">
        <f t="shared" ca="1" si="0"/>
        <v>0.28021163689869422</v>
      </c>
      <c r="B7" s="65" t="s">
        <v>1529</v>
      </c>
    </row>
    <row r="8" spans="1:2">
      <c r="A8" s="119">
        <f t="shared" ca="1" si="0"/>
        <v>0.88727968717217465</v>
      </c>
      <c r="B8" s="65" t="s">
        <v>1530</v>
      </c>
    </row>
    <row r="9" spans="1:2">
      <c r="A9" s="119">
        <f t="shared" ca="1" si="0"/>
        <v>0.34071252195872792</v>
      </c>
      <c r="B9" s="65" t="s">
        <v>1531</v>
      </c>
    </row>
    <row r="10" spans="1:2">
      <c r="A10" s="119">
        <f t="shared" ca="1" si="0"/>
        <v>0.36699519273064851</v>
      </c>
      <c r="B10" s="65" t="s">
        <v>1532</v>
      </c>
    </row>
    <row r="11" spans="1:2">
      <c r="A11" s="119">
        <f t="shared" ca="1" si="0"/>
        <v>0.39604083252226663</v>
      </c>
      <c r="B11" s="65" t="s">
        <v>1533</v>
      </c>
    </row>
    <row r="12" spans="1:2">
      <c r="A12" s="119">
        <f t="shared" ca="1" si="0"/>
        <v>0.45456428240322122</v>
      </c>
      <c r="B12" s="65" t="s">
        <v>1534</v>
      </c>
    </row>
    <row r="13" spans="1:2">
      <c r="A13" s="119">
        <f t="shared" ca="1" si="0"/>
        <v>8.0291622788583261E-2</v>
      </c>
      <c r="B13" s="65" t="s">
        <v>1535</v>
      </c>
    </row>
    <row r="14" spans="1:2">
      <c r="A14" s="119">
        <f t="shared" ca="1" si="0"/>
        <v>1.7499538031661821E-2</v>
      </c>
      <c r="B14" s="65" t="s">
        <v>1536</v>
      </c>
    </row>
    <row r="15" spans="1:2">
      <c r="A15" s="119">
        <f t="shared" ca="1" si="0"/>
        <v>0.51212662934610109</v>
      </c>
      <c r="B15" s="65" t="s">
        <v>1537</v>
      </c>
    </row>
    <row r="16" spans="1:2">
      <c r="A16" s="119">
        <f t="shared" ca="1" si="0"/>
        <v>0.2679304002735643</v>
      </c>
      <c r="B16" s="65" t="s">
        <v>1538</v>
      </c>
    </row>
    <row r="17" spans="1:2">
      <c r="A17" s="119">
        <f t="shared" ca="1" si="0"/>
        <v>0.22671431525698793</v>
      </c>
      <c r="B17" s="65" t="s">
        <v>1539</v>
      </c>
    </row>
    <row r="18" spans="1:2">
      <c r="A18" s="119">
        <f t="shared" ca="1" si="0"/>
        <v>0.27760267417481899</v>
      </c>
      <c r="B18" s="65" t="s">
        <v>1540</v>
      </c>
    </row>
    <row r="19" spans="1:2">
      <c r="A19" s="119">
        <f t="shared" ca="1" si="0"/>
        <v>0.57636002947912379</v>
      </c>
      <c r="B19" s="65" t="s">
        <v>1541</v>
      </c>
    </row>
    <row r="20" spans="1:2">
      <c r="A20" s="119">
        <f t="shared" ca="1" si="0"/>
        <v>0.38830499532057416</v>
      </c>
      <c r="B20" s="65" t="s">
        <v>1542</v>
      </c>
    </row>
    <row r="21" spans="1:2">
      <c r="A21" s="119">
        <f t="shared" ca="1" si="0"/>
        <v>0.96336803604199095</v>
      </c>
      <c r="B21" s="65" t="s">
        <v>1543</v>
      </c>
    </row>
    <row r="22" spans="1:2">
      <c r="A22" s="119">
        <f t="shared" ca="1" si="0"/>
        <v>0.21058277756177812</v>
      </c>
      <c r="B22" s="65" t="s">
        <v>1544</v>
      </c>
    </row>
    <row r="23" spans="1:2">
      <c r="A23" s="119">
        <f t="shared" ca="1" si="0"/>
        <v>0.44759013294133254</v>
      </c>
      <c r="B23" s="65" t="s">
        <v>1545</v>
      </c>
    </row>
    <row r="24" spans="1:2">
      <c r="A24" s="119">
        <f t="shared" ca="1" si="0"/>
        <v>8.2764551968774747E-2</v>
      </c>
      <c r="B24" s="65" t="s">
        <v>1546</v>
      </c>
    </row>
    <row r="25" spans="1:2">
      <c r="A25" s="119">
        <f t="shared" ca="1" si="0"/>
        <v>5.2506393846106114E-2</v>
      </c>
      <c r="B25" s="65" t="s">
        <v>1547</v>
      </c>
    </row>
    <row r="26" spans="1:2">
      <c r="A26" s="119">
        <f t="shared" ca="1" si="0"/>
        <v>0.15086767151944169</v>
      </c>
      <c r="B26" s="65" t="s">
        <v>1548</v>
      </c>
    </row>
    <row r="27" spans="1:2">
      <c r="A27" s="119">
        <f t="shared" ca="1" si="0"/>
        <v>0.13345921941935668</v>
      </c>
      <c r="B27" s="65" t="s">
        <v>1549</v>
      </c>
    </row>
    <row r="28" spans="1:2">
      <c r="A28" s="119">
        <f t="shared" ca="1" si="0"/>
        <v>0.5422472230202704</v>
      </c>
      <c r="B28" s="65" t="s">
        <v>1550</v>
      </c>
    </row>
    <row r="29" spans="1:2">
      <c r="A29" s="119">
        <f t="shared" ca="1" si="0"/>
        <v>0.42518206066219855</v>
      </c>
      <c r="B29" s="65" t="s">
        <v>1551</v>
      </c>
    </row>
    <row r="30" spans="1:2">
      <c r="A30" s="119">
        <f t="shared" ca="1" si="0"/>
        <v>0.18823045215678946</v>
      </c>
      <c r="B30" s="65" t="s">
        <v>1552</v>
      </c>
    </row>
    <row r="31" spans="1:2">
      <c r="A31" s="119">
        <f t="shared" ca="1" si="0"/>
        <v>0.9339948331993948</v>
      </c>
      <c r="B31" s="65" t="s">
        <v>1553</v>
      </c>
    </row>
    <row r="32" spans="1:2">
      <c r="A32" s="119">
        <f t="shared" ca="1" si="0"/>
        <v>0.13295026970545809</v>
      </c>
      <c r="B32" s="65" t="s">
        <v>1554</v>
      </c>
    </row>
    <row r="33" spans="1:2">
      <c r="A33" s="119">
        <f t="shared" ca="1" si="0"/>
        <v>0.15050064056526757</v>
      </c>
      <c r="B33" s="65" t="s">
        <v>1555</v>
      </c>
    </row>
    <row r="34" spans="1:2">
      <c r="A34" s="119">
        <f t="shared" ca="1" si="0"/>
        <v>1.5655541436657039E-2</v>
      </c>
      <c r="B34" s="65" t="s">
        <v>1556</v>
      </c>
    </row>
    <row r="35" spans="1:2">
      <c r="A35" s="119">
        <f t="shared" ca="1" si="0"/>
        <v>3.3278198616788934E-2</v>
      </c>
      <c r="B35" s="65" t="s">
        <v>1557</v>
      </c>
    </row>
    <row r="36" spans="1:2">
      <c r="A36" s="119">
        <f t="shared" ca="1" si="0"/>
        <v>0.87046723698351181</v>
      </c>
      <c r="B36" s="65" t="s">
        <v>1558</v>
      </c>
    </row>
    <row r="37" spans="1:2">
      <c r="A37" s="119">
        <f t="shared" ca="1" si="0"/>
        <v>0.81755302052268886</v>
      </c>
      <c r="B37" s="65" t="s">
        <v>1559</v>
      </c>
    </row>
    <row r="38" spans="1:2">
      <c r="A38" s="119">
        <f t="shared" ca="1" si="0"/>
        <v>9.4719915126303178E-2</v>
      </c>
      <c r="B38" s="65" t="s">
        <v>1560</v>
      </c>
    </row>
    <row r="39" spans="1:2">
      <c r="A39" s="119">
        <f t="shared" ca="1" si="0"/>
        <v>0.12626290515898386</v>
      </c>
      <c r="B39" s="65" t="s">
        <v>1561</v>
      </c>
    </row>
    <row r="40" spans="1:2" ht="15.75" thickBot="1">
      <c r="A40" s="120">
        <f t="shared" ca="1" si="0"/>
        <v>0.33387844228062713</v>
      </c>
      <c r="B40" s="67" t="s">
        <v>1562</v>
      </c>
    </row>
    <row r="42" spans="1:2">
      <c r="B42" t="str">
        <f ca="1">INDEX(B2:B40,RANK(A2,A2:A40))</f>
        <v>В заведение входят несколько невероятно красивых женщин, которые садятся за стол и игнорируют всех вокруг.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J19"/>
  <sheetViews>
    <sheetView workbookViewId="0">
      <selection activeCell="D20" sqref="D20"/>
    </sheetView>
  </sheetViews>
  <sheetFormatPr defaultColWidth="8.5703125" defaultRowHeight="15"/>
  <cols>
    <col min="1" max="1" width="4" style="58" bestFit="1" customWidth="1"/>
    <col min="2" max="2" width="26.7109375" style="58" bestFit="1" customWidth="1"/>
    <col min="3" max="3" width="28.7109375" style="58" bestFit="1" customWidth="1"/>
    <col min="4" max="4" width="28.7109375" style="58" customWidth="1"/>
    <col min="5" max="5" width="3.5703125" style="58" bestFit="1" customWidth="1"/>
    <col min="6" max="6" width="35.5703125" style="58" bestFit="1" customWidth="1"/>
    <col min="7" max="7" width="3.5703125" style="58" bestFit="1" customWidth="1"/>
    <col min="8" max="8" width="70.7109375" style="58" bestFit="1" customWidth="1"/>
    <col min="9" max="9" width="3.5703125" style="58" bestFit="1" customWidth="1"/>
    <col min="10" max="10" width="35.42578125" style="58" bestFit="1" customWidth="1"/>
    <col min="11" max="11" width="7.5703125" style="58" bestFit="1" customWidth="1"/>
    <col min="12" max="16384" width="8.5703125" style="58"/>
  </cols>
  <sheetData>
    <row r="1" spans="1:10" s="2" customFormat="1">
      <c r="B1" s="141" t="s">
        <v>1473</v>
      </c>
      <c r="C1" s="142"/>
      <c r="D1" s="122"/>
      <c r="E1" s="122"/>
      <c r="F1" s="117" t="s">
        <v>1487</v>
      </c>
      <c r="G1" s="117"/>
      <c r="H1" s="117" t="s">
        <v>1494</v>
      </c>
      <c r="I1" s="117"/>
      <c r="J1" s="114" t="s">
        <v>1497</v>
      </c>
    </row>
    <row r="2" spans="1:10" ht="15.75" thickBot="1">
      <c r="A2" s="121"/>
      <c r="B2" s="112" t="s">
        <v>1474</v>
      </c>
      <c r="C2" s="113" t="s">
        <v>1475</v>
      </c>
      <c r="D2" s="124"/>
      <c r="E2" s="124"/>
      <c r="F2" s="112" t="s">
        <v>1488</v>
      </c>
      <c r="G2" s="112"/>
      <c r="H2" s="112" t="s">
        <v>1488</v>
      </c>
      <c r="I2" s="112"/>
      <c r="J2" s="116" t="s">
        <v>1488</v>
      </c>
    </row>
    <row r="3" spans="1:10">
      <c r="A3" s="121">
        <f t="shared" ref="A3:A8" ca="1" si="0">RAND()</f>
        <v>4.7862459575693572E-2</v>
      </c>
      <c r="B3" s="110" t="s">
        <v>1476</v>
      </c>
      <c r="C3" s="111">
        <v>0</v>
      </c>
      <c r="D3" s="123"/>
      <c r="E3" s="121">
        <f t="shared" ref="E3:I10" ca="1" si="1">RAND()</f>
        <v>0.43880585795542348</v>
      </c>
      <c r="F3" s="110" t="s">
        <v>1489</v>
      </c>
      <c r="G3" s="121">
        <f t="shared" ca="1" si="1"/>
        <v>1.8318664607510415E-2</v>
      </c>
      <c r="H3" s="110" t="s">
        <v>1491</v>
      </c>
      <c r="I3" s="121">
        <f t="shared" ca="1" si="1"/>
        <v>0.48068932916816665</v>
      </c>
      <c r="J3" s="115" t="s">
        <v>1491</v>
      </c>
    </row>
    <row r="4" spans="1:10">
      <c r="A4" s="121">
        <f t="shared" ca="1" si="0"/>
        <v>0.6109867116829979</v>
      </c>
      <c r="B4" s="110" t="s">
        <v>1477</v>
      </c>
      <c r="C4" s="111" t="s">
        <v>1478</v>
      </c>
      <c r="D4" s="123"/>
      <c r="E4" s="121">
        <f t="shared" ca="1" si="1"/>
        <v>0.46145429066431909</v>
      </c>
      <c r="F4" s="110" t="s">
        <v>1490</v>
      </c>
      <c r="G4" s="121">
        <f t="shared" ca="1" si="1"/>
        <v>0.44974730633673898</v>
      </c>
      <c r="H4" s="110" t="s">
        <v>1495</v>
      </c>
      <c r="I4" s="121">
        <f t="shared" ca="1" si="1"/>
        <v>0.40980588084317482</v>
      </c>
      <c r="J4" s="115" t="s">
        <v>1495</v>
      </c>
    </row>
    <row r="5" spans="1:10">
      <c r="A5" s="121">
        <f t="shared" ca="1" si="0"/>
        <v>0.83595746794407777</v>
      </c>
      <c r="B5" s="110" t="s">
        <v>1479</v>
      </c>
      <c r="C5" s="111" t="s">
        <v>1480</v>
      </c>
      <c r="D5" s="123"/>
      <c r="E5" s="121">
        <f t="shared" ca="1" si="1"/>
        <v>0.90810024768845055</v>
      </c>
      <c r="F5" s="110" t="s">
        <v>51</v>
      </c>
      <c r="G5" s="121">
        <f t="shared" ca="1" si="1"/>
        <v>0.7992460333253808</v>
      </c>
      <c r="H5" s="110" t="s">
        <v>51</v>
      </c>
      <c r="I5" s="121">
        <f t="shared" ca="1" si="1"/>
        <v>0.36977032672679533</v>
      </c>
      <c r="J5" s="115" t="s">
        <v>51</v>
      </c>
    </row>
    <row r="6" spans="1:10">
      <c r="A6" s="121">
        <f t="shared" ca="1" si="0"/>
        <v>0.14965344954018889</v>
      </c>
      <c r="B6" s="110" t="s">
        <v>1481</v>
      </c>
      <c r="C6" s="111" t="s">
        <v>1482</v>
      </c>
      <c r="D6" s="123"/>
      <c r="E6" s="121">
        <f t="shared" ca="1" si="1"/>
        <v>0.92974574117916742</v>
      </c>
      <c r="F6" s="110" t="s">
        <v>1491</v>
      </c>
      <c r="G6" s="121">
        <f t="shared" ca="1" si="1"/>
        <v>0.80386402555679726</v>
      </c>
      <c r="H6" s="110" t="s">
        <v>1492</v>
      </c>
      <c r="I6" s="121">
        <f t="shared" ca="1" si="1"/>
        <v>0.39429718069619191</v>
      </c>
      <c r="J6" s="115" t="s">
        <v>1498</v>
      </c>
    </row>
    <row r="7" spans="1:10">
      <c r="A7" s="121">
        <f t="shared" ca="1" si="0"/>
        <v>0.68519216229537117</v>
      </c>
      <c r="B7" s="110" t="s">
        <v>1483</v>
      </c>
      <c r="C7" s="111" t="s">
        <v>1484</v>
      </c>
      <c r="D7" s="123"/>
      <c r="E7" s="121">
        <f t="shared" ca="1" si="1"/>
        <v>0.86876485414711446</v>
      </c>
      <c r="F7" s="110" t="s">
        <v>1492</v>
      </c>
      <c r="G7" s="121">
        <f t="shared" ca="1" si="1"/>
        <v>0.41273285698009143</v>
      </c>
      <c r="H7" s="110" t="s">
        <v>1493</v>
      </c>
      <c r="I7" s="121">
        <f t="shared" ca="1" si="1"/>
        <v>0.70019906520885211</v>
      </c>
      <c r="J7" s="115" t="s">
        <v>1499</v>
      </c>
    </row>
    <row r="8" spans="1:10" ht="15.75" thickBot="1">
      <c r="A8" s="121">
        <f t="shared" ca="1" si="0"/>
        <v>0.73392481832754752</v>
      </c>
      <c r="B8" s="112" t="s">
        <v>1485</v>
      </c>
      <c r="C8" s="113" t="s">
        <v>1486</v>
      </c>
      <c r="D8" s="123"/>
      <c r="E8" s="121">
        <f t="shared" ca="1" si="1"/>
        <v>0.62408425131519341</v>
      </c>
      <c r="F8" s="112" t="s">
        <v>1493</v>
      </c>
      <c r="G8" s="121">
        <f t="shared" ca="1" si="1"/>
        <v>0.1933728833911097</v>
      </c>
      <c r="H8" s="110" t="s">
        <v>1489</v>
      </c>
      <c r="I8" s="121">
        <f t="shared" ca="1" si="1"/>
        <v>0.48160286953151754</v>
      </c>
      <c r="J8" s="115" t="s">
        <v>71</v>
      </c>
    </row>
    <row r="9" spans="1:10" ht="15.75" thickBot="1">
      <c r="B9" s="58" t="str">
        <f ca="1">IF('Категории ПД и работники'!A21=0,Посетители!B3,INDEX(B3:B8,RANK(A3,A3:A8)))</f>
        <v>Переполненное заведение</v>
      </c>
      <c r="C9" s="58">
        <f ca="1">IF(B9=B3,0,IF(B9=B4,RANDBETWEEN(1,8),IF(B9=B5,RANDBETWEEN(11,16),IF(B9=B6,RANDBETWEEN(6,14)*'Категории ПД и работники'!A21,IF(Посетители!B9=Посетители!B7,RANDBETWEEN(11,20)*'Категории ПД и работники'!A21,IF(Посетители!B9=Посетители!B8,RANDBETWEEN(17,35)*'Категории ПД и работники'!A21,FALSE))))))</f>
        <v>88</v>
      </c>
      <c r="F9" s="58" t="str">
        <f ca="1">INDEX(F3:F8,RANK(E3,E3:E8))</f>
        <v>МП искатель приключений</v>
      </c>
      <c r="G9" s="121">
        <f t="shared" ca="1" si="1"/>
        <v>0.21411524344783439</v>
      </c>
      <c r="H9" s="112" t="s">
        <v>1496</v>
      </c>
      <c r="I9" s="121">
        <f t="shared" ca="1" si="1"/>
        <v>0.78610601689708237</v>
      </c>
      <c r="J9" s="115" t="s">
        <v>1493</v>
      </c>
    </row>
    <row r="10" spans="1:10" ht="15.75" thickBot="1">
      <c r="B10" s="58" t="s">
        <v>1566</v>
      </c>
      <c r="H10" s="58" t="str">
        <f ca="1">IF(H13=1,"Жрец",IF(H13=2,"Военная элита",IF(H13=3,"Дворянин",IF(H13=4,"Другое",H14))))</f>
        <v>Военная элита</v>
      </c>
      <c r="I10" s="121">
        <f t="shared" ca="1" si="1"/>
        <v>0.632708533332901</v>
      </c>
      <c r="J10" s="116" t="s">
        <v>1500</v>
      </c>
    </row>
    <row r="11" spans="1:10">
      <c r="J11" s="58" t="str">
        <f ca="1">INDEX(J3:J10,RANK(I3,I3:I10))</f>
        <v>Военная элита</v>
      </c>
    </row>
    <row r="13" spans="1:10">
      <c r="B13" s="58" t="s">
        <v>1186</v>
      </c>
      <c r="C13" s="58" t="s">
        <v>1187</v>
      </c>
      <c r="D13" s="58" t="s">
        <v>1565</v>
      </c>
      <c r="H13" s="58">
        <f ca="1">IF(H14=H9,RANDBETWEEN(1,4),H14)</f>
        <v>2</v>
      </c>
    </row>
    <row r="14" spans="1:10">
      <c r="H14" s="58" t="str">
        <f ca="1">INDEX(H3:H9,RANK(G3,G3:G9))</f>
        <v>Важный МП (к4): 1— Жрец; 2 — Военная элита; 3 — Дворянин; 4 — Другое</v>
      </c>
    </row>
    <row r="18" spans="1:4">
      <c r="A18" s="140" t="s">
        <v>1501</v>
      </c>
      <c r="B18" s="140"/>
    </row>
    <row r="19" spans="1:4">
      <c r="B19" s="58" t="str">
        <f ca="1">F9</f>
        <v>МП искатель приключений</v>
      </c>
      <c r="C19" s="58" t="str">
        <f ca="1">H10</f>
        <v>Военная элита</v>
      </c>
      <c r="D19" s="58" t="str">
        <f ca="1">J11</f>
        <v>Военная элита</v>
      </c>
    </row>
  </sheetData>
  <mergeCells count="2">
    <mergeCell ref="A18:B18"/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Случайная Таверна</vt:lpstr>
      <vt:lpstr>Название заведения</vt:lpstr>
      <vt:lpstr>Хозяин заведения</vt:lpstr>
      <vt:lpstr>Атмосфера</vt:lpstr>
      <vt:lpstr>Категории ПД и работники</vt:lpstr>
      <vt:lpstr>Особое меню</vt:lpstr>
      <vt:lpstr>ОБСУЖДАЕМЫЕ ТЕМЫ</vt:lpstr>
      <vt:lpstr>случайные события</vt:lpstr>
      <vt:lpstr>Посетители</vt:lpstr>
    </vt:vector>
  </TitlesOfParts>
  <Company>ВВРЗ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Смирнов Р О</dc:creator>
  <cp:lastModifiedBy>Смирнов Р О</cp:lastModifiedBy>
  <dcterms:created xsi:type="dcterms:W3CDTF">2018-08-09T06:42:36Z</dcterms:created>
  <dcterms:modified xsi:type="dcterms:W3CDTF">2019-12-19T12:51:35Z</dcterms:modified>
</cp:coreProperties>
</file>