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Uiversity\FIT\Labs\Lab 6\"/>
    </mc:Choice>
  </mc:AlternateContent>
  <xr:revisionPtr revIDLastSave="0" documentId="8_{6ADB3CA1-2D47-41CB-853F-9EB8C7840C1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chart.v1.0" hidden="1">Sheet1!$H$1:$L$1</definedName>
    <definedName name="_xlchart.v1.1" hidden="1">Sheet1!$H$3:$H$11</definedName>
    <definedName name="_xlchart.v1.2" hidden="1">Sheet1!$I$2:$I$11</definedName>
    <definedName name="_xlchart.v1.3" hidden="1">Sheet1!$J$2:$J$11</definedName>
    <definedName name="_xlchart.v1.4" hidden="1">Sheet1!$K$2:$K$11</definedName>
    <definedName name="_xlchart.v1.5" hidden="1">Sheet1!$L$2:$L$11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H13" i="1"/>
  <c r="O2" i="1"/>
  <c r="J14" i="1"/>
  <c r="K14" i="1"/>
  <c r="L14" i="1"/>
  <c r="K13" i="1"/>
  <c r="L13" i="1"/>
  <c r="J13" i="1"/>
  <c r="I14" i="1"/>
  <c r="I13" i="1"/>
  <c r="F11" i="1"/>
  <c r="F10" i="1"/>
  <c r="F9" i="1"/>
  <c r="F8" i="1"/>
  <c r="F7" i="1"/>
  <c r="F6" i="1"/>
  <c r="F5" i="1"/>
  <c r="F3" i="1"/>
  <c r="F4" i="1"/>
  <c r="F2" i="1"/>
  <c r="M3" i="1"/>
  <c r="N3" i="1" s="1"/>
  <c r="O3" i="1" s="1"/>
  <c r="M4" i="1"/>
  <c r="N4" i="1" s="1"/>
  <c r="O4" i="1" s="1"/>
  <c r="M5" i="1"/>
  <c r="N5" i="1" s="1"/>
  <c r="O5" i="1" s="1"/>
  <c r="M6" i="1"/>
  <c r="N6" i="1" s="1"/>
  <c r="O6" i="1" s="1"/>
  <c r="M7" i="1"/>
  <c r="N7" i="1" s="1"/>
  <c r="O7" i="1" s="1"/>
  <c r="M8" i="1"/>
  <c r="N8" i="1" s="1"/>
  <c r="O8" i="1" s="1"/>
  <c r="M9" i="1"/>
  <c r="N9" i="1" s="1"/>
  <c r="O9" i="1" s="1"/>
  <c r="M10" i="1"/>
  <c r="N10" i="1" s="1"/>
  <c r="O10" i="1" s="1"/>
  <c r="M11" i="1"/>
  <c r="N11" i="1" s="1"/>
  <c r="O11" i="1" s="1"/>
  <c r="M2" i="1"/>
  <c r="N2" i="1" s="1"/>
</calcChain>
</file>

<file path=xl/sharedStrings.xml><?xml version="1.0" encoding="utf-8"?>
<sst xmlns="http://schemas.openxmlformats.org/spreadsheetml/2006/main" count="50" uniqueCount="48">
  <si>
    <t>Student Name</t>
  </si>
  <si>
    <t>Ali</t>
  </si>
  <si>
    <t>Abdullah</t>
  </si>
  <si>
    <t>S No.</t>
  </si>
  <si>
    <t>ENGLISH</t>
  </si>
  <si>
    <t>MATH</t>
  </si>
  <si>
    <t>PHYSICS</t>
  </si>
  <si>
    <t>TOTAL</t>
  </si>
  <si>
    <t>PERCENTAGE</t>
  </si>
  <si>
    <t>GRADE</t>
  </si>
  <si>
    <t>Misbah</t>
  </si>
  <si>
    <t>Mujtaba</t>
  </si>
  <si>
    <t>Maaz</t>
  </si>
  <si>
    <t>Asher</t>
  </si>
  <si>
    <t>Sohair</t>
  </si>
  <si>
    <t>Zohair</t>
  </si>
  <si>
    <t>Hammad</t>
  </si>
  <si>
    <t>Roll Number</t>
  </si>
  <si>
    <t>se-24096</t>
  </si>
  <si>
    <t>se-24097</t>
  </si>
  <si>
    <t>se-24091</t>
  </si>
  <si>
    <t>se-24093</t>
  </si>
  <si>
    <t>se-24092</t>
  </si>
  <si>
    <t>se-24094</t>
  </si>
  <si>
    <t>se-24095</t>
  </si>
  <si>
    <t>se-24099</t>
  </si>
  <si>
    <t>se-24098</t>
  </si>
  <si>
    <t>se-24090</t>
  </si>
  <si>
    <t>Chemistry</t>
  </si>
  <si>
    <t>Computing</t>
  </si>
  <si>
    <t>First Name</t>
  </si>
  <si>
    <t>Last Name</t>
  </si>
  <si>
    <t>Middle Name</t>
  </si>
  <si>
    <t>Sarfaraz</t>
  </si>
  <si>
    <t>Muhammad</t>
  </si>
  <si>
    <t>Ashhadullah</t>
  </si>
  <si>
    <t>Zaheer</t>
  </si>
  <si>
    <t>Sajid</t>
  </si>
  <si>
    <t>Ateeq</t>
  </si>
  <si>
    <t>Kaleem</t>
  </si>
  <si>
    <t xml:space="preserve">Muhammad </t>
  </si>
  <si>
    <t>Khalid</t>
  </si>
  <si>
    <t>Nuhammad</t>
  </si>
  <si>
    <t>Vayani</t>
  </si>
  <si>
    <t>Ahmed</t>
  </si>
  <si>
    <t>Khan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</si>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</sst>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4"/>
  <sheetViews>
    <sheetView tabSelected="1" zoomScaleNormal="100" workbookViewId="0">
      <selection activeCell="D46" sqref="D46"/>
    </sheetView>
  </sheetViews>
  <sheetFormatPr defaultRowHeight="14.4" x14ac:dyDescent="0.3"/>
  <cols>
    <col min="2" max="2" width="5.77734375" style="3" bestFit="1" customWidth="1"/>
    <col min="3" max="3" width="11" style="3" bestFit="1" customWidth="1"/>
    <col min="4" max="4" width="13.6640625" style="3" bestFit="1" customWidth="1"/>
    <col min="5" max="5" width="10.6640625" style="3" bestFit="1" customWidth="1"/>
    <col min="6" max="6" width="27.44140625" style="3" bestFit="1" customWidth="1"/>
    <col min="7" max="7" width="12.6640625" style="3" bestFit="1" customWidth="1"/>
    <col min="8" max="8" width="11.21875" style="3" bestFit="1" customWidth="1"/>
    <col min="9" max="9" width="8.88671875" style="3" bestFit="1" customWidth="1"/>
    <col min="10" max="10" width="6.77734375" style="3" bestFit="1" customWidth="1"/>
    <col min="11" max="11" width="10.33203125" style="3" bestFit="1" customWidth="1"/>
    <col min="12" max="12" width="8.5546875" style="4" bestFit="1" customWidth="1"/>
    <col min="13" max="13" width="7" style="3" bestFit="1" customWidth="1"/>
    <col min="14" max="14" width="13.44140625" style="3" bestFit="1" customWidth="1"/>
    <col min="15" max="15" width="7.5546875" style="3" bestFit="1" customWidth="1"/>
  </cols>
  <sheetData>
    <row r="1" spans="2:15" s="1" customFormat="1" ht="15.6" x14ac:dyDescent="0.3">
      <c r="B1" s="2" t="s">
        <v>3</v>
      </c>
      <c r="C1" s="2" t="s">
        <v>30</v>
      </c>
      <c r="D1" s="2" t="s">
        <v>32</v>
      </c>
      <c r="E1" s="2" t="s">
        <v>31</v>
      </c>
      <c r="F1" s="2" t="s">
        <v>0</v>
      </c>
      <c r="G1" s="2" t="s">
        <v>17</v>
      </c>
      <c r="H1" s="2" t="s">
        <v>29</v>
      </c>
      <c r="I1" s="2" t="s">
        <v>4</v>
      </c>
      <c r="J1" s="2" t="s">
        <v>5</v>
      </c>
      <c r="K1" s="2" t="s">
        <v>28</v>
      </c>
      <c r="L1" s="2" t="s">
        <v>6</v>
      </c>
      <c r="M1" s="2" t="s">
        <v>7</v>
      </c>
      <c r="N1" s="2" t="s">
        <v>8</v>
      </c>
      <c r="O1" s="2" t="s">
        <v>9</v>
      </c>
    </row>
    <row r="2" spans="2:15" x14ac:dyDescent="0.3">
      <c r="B2" s="3">
        <v>1</v>
      </c>
      <c r="C2" s="3" t="s">
        <v>10</v>
      </c>
      <c r="E2" s="3" t="s">
        <v>33</v>
      </c>
      <c r="F2" s="3" t="str">
        <f t="shared" ref="F2:F11" si="0">_xlfn.CONCAT(C2, " ", D2, " ", E2)</f>
        <v>Misbah  Sarfaraz</v>
      </c>
      <c r="G2" s="3" t="s">
        <v>18</v>
      </c>
      <c r="H2" s="3">
        <v>98</v>
      </c>
      <c r="I2" s="3">
        <v>67</v>
      </c>
      <c r="J2" s="3">
        <v>45</v>
      </c>
      <c r="K2" s="3">
        <v>65</v>
      </c>
      <c r="L2" s="3">
        <v>87</v>
      </c>
      <c r="M2" s="3">
        <f>SUM(H2+I2+J2+K2+L2)</f>
        <v>362</v>
      </c>
      <c r="N2" s="3">
        <f>(M2/500)*100</f>
        <v>72.399999999999991</v>
      </c>
      <c r="O2" s="4" t="str">
        <f>IF(N2&gt;=90,"A+",IF(N2&gt;=80,"A",IF(N2&gt;=70,"B",IF(N2&gt;=60,"C",IF(N2&gt;=50,"D",IF(N2&lt;50,"F"))))))</f>
        <v>B</v>
      </c>
    </row>
    <row r="3" spans="2:15" x14ac:dyDescent="0.3">
      <c r="B3" s="3">
        <v>2</v>
      </c>
      <c r="C3" s="3" t="s">
        <v>34</v>
      </c>
      <c r="D3" s="3" t="s">
        <v>35</v>
      </c>
      <c r="E3" s="3" t="s">
        <v>36</v>
      </c>
      <c r="F3" s="3" t="str">
        <f t="shared" si="0"/>
        <v>Muhammad Ashhadullah Zaheer</v>
      </c>
      <c r="G3" s="3" t="s">
        <v>19</v>
      </c>
      <c r="H3" s="3">
        <v>87</v>
      </c>
      <c r="I3" s="3">
        <v>56</v>
      </c>
      <c r="J3" s="3">
        <v>97</v>
      </c>
      <c r="K3" s="3">
        <v>56</v>
      </c>
      <c r="L3" s="3">
        <v>65</v>
      </c>
      <c r="M3" s="3">
        <f t="shared" ref="M3:M11" si="1">SUM(H3+I3+J3+K3+L3)</f>
        <v>361</v>
      </c>
      <c r="N3" s="3">
        <f t="shared" ref="N3:N11" si="2">(M3/500)*100</f>
        <v>72.2</v>
      </c>
      <c r="O3" s="4" t="str">
        <f t="shared" ref="O3:O11" si="3">IF(N3&gt;=90,"A+",IF(N3&gt;=80,"A",IF(N3&gt;=70,"B",IF(N3&gt;=60,"C",IF(N3&gt;=50,"D",IF(N3&lt;50,"F"))))))</f>
        <v>B</v>
      </c>
    </row>
    <row r="4" spans="2:15" x14ac:dyDescent="0.3">
      <c r="B4" s="3">
        <v>3</v>
      </c>
      <c r="C4" s="3" t="s">
        <v>34</v>
      </c>
      <c r="D4" s="3" t="s">
        <v>13</v>
      </c>
      <c r="E4" s="3" t="s">
        <v>37</v>
      </c>
      <c r="F4" s="3" t="str">
        <f t="shared" si="0"/>
        <v>Muhammad Asher Sajid</v>
      </c>
      <c r="G4" s="3" t="s">
        <v>20</v>
      </c>
      <c r="H4" s="3">
        <v>76</v>
      </c>
      <c r="I4" s="3">
        <v>87</v>
      </c>
      <c r="J4" s="3">
        <v>86</v>
      </c>
      <c r="K4" s="3">
        <v>75</v>
      </c>
      <c r="L4" s="3">
        <v>67</v>
      </c>
      <c r="M4" s="3">
        <f t="shared" si="1"/>
        <v>391</v>
      </c>
      <c r="N4" s="3">
        <f t="shared" si="2"/>
        <v>78.2</v>
      </c>
      <c r="O4" s="4" t="str">
        <f t="shared" si="3"/>
        <v>B</v>
      </c>
    </row>
    <row r="5" spans="2:15" x14ac:dyDescent="0.3">
      <c r="B5" s="3">
        <v>4</v>
      </c>
      <c r="C5" s="3" t="s">
        <v>14</v>
      </c>
      <c r="E5" s="3" t="s">
        <v>38</v>
      </c>
      <c r="F5" s="3" t="str">
        <f t="shared" si="0"/>
        <v>Sohair  Ateeq</v>
      </c>
      <c r="G5" s="3" t="s">
        <v>21</v>
      </c>
      <c r="H5" s="3">
        <v>97</v>
      </c>
      <c r="I5" s="3">
        <v>98</v>
      </c>
      <c r="J5" s="3">
        <v>65</v>
      </c>
      <c r="K5" s="3">
        <v>57</v>
      </c>
      <c r="L5" s="3">
        <v>97</v>
      </c>
      <c r="M5" s="3">
        <f t="shared" si="1"/>
        <v>414</v>
      </c>
      <c r="N5" s="3">
        <f t="shared" si="2"/>
        <v>82.8</v>
      </c>
      <c r="O5" s="4" t="str">
        <f t="shared" si="3"/>
        <v>A</v>
      </c>
    </row>
    <row r="6" spans="2:15" x14ac:dyDescent="0.3">
      <c r="B6" s="3">
        <v>5</v>
      </c>
      <c r="C6" s="3" t="s">
        <v>15</v>
      </c>
      <c r="E6" s="3" t="s">
        <v>39</v>
      </c>
      <c r="F6" s="3" t="str">
        <f t="shared" si="0"/>
        <v>Zohair  Kaleem</v>
      </c>
      <c r="G6" s="3" t="s">
        <v>27</v>
      </c>
      <c r="H6" s="3">
        <v>76</v>
      </c>
      <c r="I6" s="3">
        <v>67</v>
      </c>
      <c r="J6" s="3">
        <v>67</v>
      </c>
      <c r="K6" s="3">
        <v>86</v>
      </c>
      <c r="L6" s="3">
        <v>97</v>
      </c>
      <c r="M6" s="3">
        <f t="shared" si="1"/>
        <v>393</v>
      </c>
      <c r="N6" s="3">
        <f t="shared" si="2"/>
        <v>78.600000000000009</v>
      </c>
      <c r="O6" s="4" t="str">
        <f t="shared" si="3"/>
        <v>B</v>
      </c>
    </row>
    <row r="7" spans="2:15" x14ac:dyDescent="0.3">
      <c r="B7" s="3">
        <v>6</v>
      </c>
      <c r="C7" s="3" t="s">
        <v>11</v>
      </c>
      <c r="E7" s="3" t="s">
        <v>33</v>
      </c>
      <c r="F7" s="3" t="str">
        <f t="shared" si="0"/>
        <v>Mujtaba  Sarfaraz</v>
      </c>
      <c r="G7" s="3" t="s">
        <v>26</v>
      </c>
      <c r="H7" s="3">
        <v>76</v>
      </c>
      <c r="I7" s="3">
        <v>87</v>
      </c>
      <c r="J7" s="3">
        <v>87</v>
      </c>
      <c r="K7" s="3">
        <v>45</v>
      </c>
      <c r="L7" s="3">
        <v>75</v>
      </c>
      <c r="M7" s="3">
        <f t="shared" si="1"/>
        <v>370</v>
      </c>
      <c r="N7" s="3">
        <f t="shared" si="2"/>
        <v>74</v>
      </c>
      <c r="O7" s="4" t="str">
        <f t="shared" si="3"/>
        <v>B</v>
      </c>
    </row>
    <row r="8" spans="2:15" x14ac:dyDescent="0.3">
      <c r="B8" s="3">
        <v>7</v>
      </c>
      <c r="C8" s="3" t="s">
        <v>40</v>
      </c>
      <c r="E8" s="3" t="s">
        <v>12</v>
      </c>
      <c r="F8" s="3" t="str">
        <f t="shared" si="0"/>
        <v>Muhammad   Maaz</v>
      </c>
      <c r="G8" s="3" t="s">
        <v>25</v>
      </c>
      <c r="H8" s="3">
        <v>34</v>
      </c>
      <c r="I8" s="3">
        <v>67</v>
      </c>
      <c r="J8" s="3">
        <v>86</v>
      </c>
      <c r="K8" s="3">
        <v>76</v>
      </c>
      <c r="L8" s="3">
        <v>34</v>
      </c>
      <c r="M8" s="3">
        <f t="shared" si="1"/>
        <v>297</v>
      </c>
      <c r="N8" s="3">
        <f t="shared" si="2"/>
        <v>59.4</v>
      </c>
      <c r="O8" s="4" t="str">
        <f t="shared" si="3"/>
        <v>D</v>
      </c>
    </row>
    <row r="9" spans="2:15" x14ac:dyDescent="0.3">
      <c r="B9" s="3">
        <v>8</v>
      </c>
      <c r="C9" s="3" t="s">
        <v>16</v>
      </c>
      <c r="E9" s="3" t="s">
        <v>41</v>
      </c>
      <c r="F9" s="3" t="str">
        <f t="shared" si="0"/>
        <v>Hammad  Khalid</v>
      </c>
      <c r="G9" s="3" t="s">
        <v>24</v>
      </c>
      <c r="H9" s="3">
        <v>50</v>
      </c>
      <c r="I9" s="3">
        <v>56</v>
      </c>
      <c r="J9" s="3">
        <v>76</v>
      </c>
      <c r="K9" s="3">
        <v>97</v>
      </c>
      <c r="L9" s="3">
        <v>45</v>
      </c>
      <c r="M9" s="3">
        <f t="shared" si="1"/>
        <v>324</v>
      </c>
      <c r="N9" s="3">
        <f t="shared" si="2"/>
        <v>64.8</v>
      </c>
      <c r="O9" s="4" t="str">
        <f t="shared" si="3"/>
        <v>C</v>
      </c>
    </row>
    <row r="10" spans="2:15" x14ac:dyDescent="0.3">
      <c r="B10" s="3">
        <v>9</v>
      </c>
      <c r="C10" s="3" t="s">
        <v>42</v>
      </c>
      <c r="D10" s="3" t="s">
        <v>2</v>
      </c>
      <c r="E10" s="3" t="s">
        <v>43</v>
      </c>
      <c r="F10" s="3" t="str">
        <f t="shared" si="0"/>
        <v>Nuhammad Abdullah Vayani</v>
      </c>
      <c r="G10" s="3" t="s">
        <v>23</v>
      </c>
      <c r="H10" s="3">
        <v>65</v>
      </c>
      <c r="I10" s="3">
        <v>82</v>
      </c>
      <c r="J10" s="3">
        <v>56</v>
      </c>
      <c r="K10" s="3">
        <v>67</v>
      </c>
      <c r="L10" s="3">
        <v>56</v>
      </c>
      <c r="M10" s="3">
        <f t="shared" si="1"/>
        <v>326</v>
      </c>
      <c r="N10" s="3">
        <f t="shared" si="2"/>
        <v>65.2</v>
      </c>
      <c r="O10" s="4" t="str">
        <f t="shared" si="3"/>
        <v>C</v>
      </c>
    </row>
    <row r="11" spans="2:15" x14ac:dyDescent="0.3">
      <c r="B11" s="3">
        <v>10</v>
      </c>
      <c r="C11" s="3" t="s">
        <v>1</v>
      </c>
      <c r="D11" s="3" t="s">
        <v>44</v>
      </c>
      <c r="E11" s="3" t="s">
        <v>45</v>
      </c>
      <c r="F11" s="3" t="str">
        <f t="shared" si="0"/>
        <v>Ali Ahmed Khan</v>
      </c>
      <c r="G11" s="3" t="s">
        <v>22</v>
      </c>
      <c r="H11" s="3">
        <v>45</v>
      </c>
      <c r="I11" s="3">
        <v>86</v>
      </c>
      <c r="J11" s="3">
        <v>86</v>
      </c>
      <c r="K11" s="3">
        <v>67</v>
      </c>
      <c r="L11" s="3">
        <v>87</v>
      </c>
      <c r="M11" s="3">
        <f t="shared" si="1"/>
        <v>371</v>
      </c>
      <c r="N11" s="3">
        <f t="shared" si="2"/>
        <v>74.2</v>
      </c>
      <c r="O11" s="4" t="str">
        <f t="shared" si="3"/>
        <v>B</v>
      </c>
    </row>
    <row r="13" spans="2:15" x14ac:dyDescent="0.3">
      <c r="G13" s="5" t="s">
        <v>46</v>
      </c>
      <c r="H13" s="3">
        <f>MAX(H2:H11)</f>
        <v>98</v>
      </c>
      <c r="I13" s="3">
        <f>MAX(I2:I11)</f>
        <v>98</v>
      </c>
      <c r="J13" s="3">
        <f>MAX(J2:J11)</f>
        <v>97</v>
      </c>
      <c r="K13" s="3">
        <f>MAX(K2:K11)</f>
        <v>97</v>
      </c>
      <c r="L13" s="3">
        <f>MAX(L2:L11)</f>
        <v>97</v>
      </c>
    </row>
    <row r="14" spans="2:15" x14ac:dyDescent="0.3">
      <c r="G14" s="5" t="s">
        <v>47</v>
      </c>
      <c r="H14" s="3">
        <f>MIN(H2:H11)</f>
        <v>34</v>
      </c>
      <c r="I14" s="3">
        <f>MIN(I2:I11)</f>
        <v>56</v>
      </c>
      <c r="J14" s="3">
        <f t="shared" ref="J14:L14" si="4">MIN(J2:J11)</f>
        <v>45</v>
      </c>
      <c r="K14" s="3">
        <f t="shared" si="4"/>
        <v>45</v>
      </c>
      <c r="L14" s="3">
        <f t="shared" si="4"/>
        <v>34</v>
      </c>
    </row>
  </sheetData>
  <conditionalFormatting sqref="H2:H11">
    <cfRule type="cellIs" priority="3" operator="between">
      <formula>0</formula>
      <formula>49</formula>
    </cfRule>
  </conditionalFormatting>
  <conditionalFormatting sqref="H2:L11">
    <cfRule type="cellIs" dxfId="1" priority="1" operator="between">
      <formula>50</formula>
      <formula>100</formula>
    </cfRule>
    <cfRule type="cellIs" dxfId="0" priority="2" operator="between">
      <formula>0</formula>
      <formula>49</formula>
    </cfRule>
  </conditionalFormatting>
  <conditionalFormatting sqref="I2:L11">
    <cfRule type="cellIs" priority="7" operator="between">
      <formula>50</formula>
      <formula>100</formula>
    </cfRule>
  </conditionalFormatting>
  <dataValidations count="1">
    <dataValidation type="custom" allowBlank="1" showInputMessage="1" showErrorMessage="1" errorTitle="Incorrect Format" error="The Format of the Roll Number is not correct" sqref="D12:D1048576 G1:G11" xr:uid="{D5A32639-CED9-43E1-B0A7-F1D29D5736AC}">
      <formula1>AND(LEN(D1)=8,ISNUMBER(VALUE(RIGHT(D1,5))),NOT(ISNUMBER(VALUE(LEFT(D1,1)))),NOT(ISNUMBER(VALUE(MID(D1,2,1)))),NOT(ISNUMBER(VALUE(MID(D1,3,1)))))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Misbah Sarfaraz</cp:lastModifiedBy>
  <dcterms:created xsi:type="dcterms:W3CDTF">2024-11-16T16:30:26Z</dcterms:created>
  <dcterms:modified xsi:type="dcterms:W3CDTF">2024-11-28T07:37:25Z</dcterms:modified>
</cp:coreProperties>
</file>